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wamp\www\PHPExcel\"/>
    </mc:Choice>
  </mc:AlternateContent>
  <bookViews>
    <workbookView xWindow="-12" yWindow="-12" windowWidth="10212" windowHeight="8988" tabRatio="659"/>
  </bookViews>
  <sheets>
    <sheet name="Parc 2016" sheetId="18" r:id="rId1"/>
    <sheet name="Evolution" sheetId="4" r:id="rId2"/>
    <sheet name="Analytique 2016" sheetId="16" r:id="rId3"/>
    <sheet name="Contrat SUN " sheetId="8" r:id="rId4"/>
    <sheet name="Analytique SUN" sheetId="15" r:id="rId5"/>
    <sheet name="Offre SUN et IMP" sheetId="7" r:id="rId6"/>
    <sheet name="Grille de prix" sheetId="2" r:id="rId7"/>
    <sheet name="Grille de prix 2016" sheetId="17" r:id="rId8"/>
  </sheets>
  <definedNames>
    <definedName name="_xlnm._FilterDatabase" localSheetId="3" hidden="1">'Contrat SUN '!$B$10:$AG$41</definedName>
    <definedName name="_xlnm._FilterDatabase" localSheetId="1" hidden="1">Evolution!$B$10:$R$389</definedName>
    <definedName name="_xlnm._FilterDatabase" localSheetId="5" hidden="1">'Offre SUN et IMP'!$B$12:$I$43</definedName>
  </definedNames>
  <calcPr calcId="152511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S10" i="18" l="1"/>
  <c r="W10" i="18"/>
  <c r="AA10" i="18"/>
  <c r="AF10" i="18" s="1"/>
  <c r="AE10" i="18"/>
  <c r="S11" i="18"/>
  <c r="W11" i="18"/>
  <c r="AF11" i="18" s="1"/>
  <c r="AA11" i="18"/>
  <c r="AE11" i="18"/>
  <c r="S12" i="18"/>
  <c r="W12" i="18"/>
  <c r="AA12" i="18"/>
  <c r="AE12" i="18"/>
  <c r="AF12" i="18"/>
  <c r="S13" i="18"/>
  <c r="W13" i="18"/>
  <c r="AF13" i="18" s="1"/>
  <c r="AA13" i="18"/>
  <c r="AE13" i="18"/>
  <c r="S14" i="18"/>
  <c r="W14" i="18"/>
  <c r="AA14" i="18"/>
  <c r="AF14" i="18" s="1"/>
  <c r="AE14" i="18"/>
  <c r="S15" i="18"/>
  <c r="W15" i="18"/>
  <c r="AF15" i="18" s="1"/>
  <c r="AA15" i="18"/>
  <c r="AE15" i="18"/>
  <c r="S16" i="18"/>
  <c r="W16" i="18"/>
  <c r="AA16" i="18"/>
  <c r="AE16" i="18"/>
  <c r="AF16" i="18"/>
  <c r="S17" i="18"/>
  <c r="W17" i="18"/>
  <c r="AF17" i="18" s="1"/>
  <c r="AA17" i="18"/>
  <c r="AE17" i="18"/>
  <c r="S18" i="18"/>
  <c r="W18" i="18"/>
  <c r="AA18" i="18"/>
  <c r="AF18" i="18" s="1"/>
  <c r="AE18" i="18"/>
  <c r="S19" i="18"/>
  <c r="W19" i="18"/>
  <c r="AF19" i="18" s="1"/>
  <c r="AA19" i="18"/>
  <c r="AE19" i="18"/>
  <c r="S20" i="18"/>
  <c r="W20" i="18"/>
  <c r="AA20" i="18"/>
  <c r="AE20" i="18"/>
  <c r="AF20" i="18"/>
  <c r="S21" i="18"/>
  <c r="W21" i="18"/>
  <c r="AA21" i="18"/>
  <c r="AE21" i="18"/>
  <c r="S22" i="18"/>
  <c r="W22" i="18"/>
  <c r="AA22" i="18"/>
  <c r="AF22" i="18" s="1"/>
  <c r="AE22" i="18"/>
  <c r="S23" i="18"/>
  <c r="W23" i="18"/>
  <c r="AF23" i="18" s="1"/>
  <c r="AA23" i="18"/>
  <c r="AE23" i="18"/>
  <c r="S24" i="18"/>
  <c r="W24" i="18"/>
  <c r="AA24" i="18"/>
  <c r="AE24" i="18"/>
  <c r="AF24" i="18"/>
  <c r="S25" i="18"/>
  <c r="W25" i="18"/>
  <c r="AA25" i="18"/>
  <c r="AE25" i="18"/>
  <c r="S26" i="18"/>
  <c r="W26" i="18"/>
  <c r="AA26" i="18"/>
  <c r="AF26" i="18" s="1"/>
  <c r="AE26" i="18"/>
  <c r="S27" i="18"/>
  <c r="W27" i="18"/>
  <c r="AF27" i="18" s="1"/>
  <c r="AA27" i="18"/>
  <c r="AE27" i="18"/>
  <c r="S28" i="18"/>
  <c r="W28" i="18"/>
  <c r="AA28" i="18"/>
  <c r="AE28" i="18"/>
  <c r="AF28" i="18"/>
  <c r="S29" i="18"/>
  <c r="W29" i="18"/>
  <c r="AF29" i="18" s="1"/>
  <c r="AA29" i="18"/>
  <c r="AE29" i="18"/>
  <c r="S30" i="18"/>
  <c r="W30" i="18"/>
  <c r="AA30" i="18"/>
  <c r="AF30" i="18" s="1"/>
  <c r="AE30" i="18"/>
  <c r="S31" i="18"/>
  <c r="W31" i="18"/>
  <c r="AF31" i="18" s="1"/>
  <c r="AA31" i="18"/>
  <c r="AE31" i="18"/>
  <c r="S32" i="18"/>
  <c r="W32" i="18"/>
  <c r="AA32" i="18"/>
  <c r="AE32" i="18"/>
  <c r="AF32" i="18"/>
  <c r="S33" i="18"/>
  <c r="W33" i="18"/>
  <c r="AF33" i="18" s="1"/>
  <c r="AA33" i="18"/>
  <c r="AE33" i="18"/>
  <c r="S34" i="18"/>
  <c r="W34" i="18"/>
  <c r="AA34" i="18"/>
  <c r="AF34" i="18" s="1"/>
  <c r="AE34" i="18"/>
  <c r="S35" i="18"/>
  <c r="W35" i="18"/>
  <c r="AF35" i="18" s="1"/>
  <c r="AA35" i="18"/>
  <c r="AE35" i="18"/>
  <c r="S36" i="18"/>
  <c r="W36" i="18"/>
  <c r="AA36" i="18"/>
  <c r="AE36" i="18"/>
  <c r="AF36" i="18"/>
  <c r="S37" i="18"/>
  <c r="W37" i="18"/>
  <c r="AA37" i="18"/>
  <c r="AE37" i="18"/>
  <c r="S38" i="18"/>
  <c r="W38" i="18"/>
  <c r="AA38" i="18"/>
  <c r="AF38" i="18" s="1"/>
  <c r="AE38" i="18"/>
  <c r="S39" i="18"/>
  <c r="W39" i="18"/>
  <c r="AF39" i="18" s="1"/>
  <c r="AA39" i="18"/>
  <c r="AE39" i="18"/>
  <c r="S40" i="18"/>
  <c r="W40" i="18"/>
  <c r="AA40" i="18"/>
  <c r="AE40" i="18"/>
  <c r="AF40" i="18"/>
  <c r="S41" i="18"/>
  <c r="W41" i="18"/>
  <c r="AA41" i="18"/>
  <c r="AE41" i="18"/>
  <c r="S42" i="18"/>
  <c r="W42" i="18"/>
  <c r="AA42" i="18"/>
  <c r="AF42" i="18" s="1"/>
  <c r="AE42" i="18"/>
  <c r="S43" i="18"/>
  <c r="W43" i="18"/>
  <c r="AF43" i="18" s="1"/>
  <c r="AA43" i="18"/>
  <c r="AE43" i="18"/>
  <c r="S44" i="18"/>
  <c r="W44" i="18"/>
  <c r="AA44" i="18"/>
  <c r="AE44" i="18"/>
  <c r="AF44" i="18"/>
  <c r="S45" i="18"/>
  <c r="W45" i="18"/>
  <c r="AF45" i="18" s="1"/>
  <c r="AA45" i="18"/>
  <c r="AE45" i="18"/>
  <c r="S46" i="18"/>
  <c r="W46" i="18"/>
  <c r="AA46" i="18"/>
  <c r="AF46" i="18" s="1"/>
  <c r="AE46" i="18"/>
  <c r="S47" i="18"/>
  <c r="W47" i="18"/>
  <c r="AF47" i="18" s="1"/>
  <c r="AA47" i="18"/>
  <c r="AE47" i="18"/>
  <c r="S48" i="18"/>
  <c r="W48" i="18"/>
  <c r="AA48" i="18"/>
  <c r="AE48" i="18"/>
  <c r="AF48" i="18"/>
  <c r="S49" i="18"/>
  <c r="W49" i="18"/>
  <c r="AF49" i="18" s="1"/>
  <c r="AA49" i="18"/>
  <c r="AE49" i="18"/>
  <c r="S50" i="18"/>
  <c r="W50" i="18"/>
  <c r="AA50" i="18"/>
  <c r="AF50" i="18" s="1"/>
  <c r="AE50" i="18"/>
  <c r="S51" i="18"/>
  <c r="W51" i="18"/>
  <c r="AF51" i="18" s="1"/>
  <c r="AA51" i="18"/>
  <c r="AE51" i="18"/>
  <c r="S52" i="18"/>
  <c r="W52" i="18"/>
  <c r="AA52" i="18"/>
  <c r="AE52" i="18"/>
  <c r="AF52" i="18"/>
  <c r="S53" i="18"/>
  <c r="W53" i="18"/>
  <c r="AA53" i="18"/>
  <c r="AE53" i="18"/>
  <c r="S54" i="18"/>
  <c r="W54" i="18"/>
  <c r="AA54" i="18"/>
  <c r="AF54" i="18" s="1"/>
  <c r="AE54" i="18"/>
  <c r="S55" i="18"/>
  <c r="W55" i="18"/>
  <c r="AF55" i="18" s="1"/>
  <c r="AA55" i="18"/>
  <c r="AE55" i="18"/>
  <c r="S56" i="18"/>
  <c r="W56" i="18"/>
  <c r="AA56" i="18"/>
  <c r="AE56" i="18"/>
  <c r="AF56" i="18"/>
  <c r="S57" i="18"/>
  <c r="W57" i="18"/>
  <c r="AA57" i="18"/>
  <c r="AE57" i="18"/>
  <c r="S58" i="18"/>
  <c r="W58" i="18"/>
  <c r="AA58" i="18"/>
  <c r="AF58" i="18" s="1"/>
  <c r="AE58" i="18"/>
  <c r="S59" i="18"/>
  <c r="W59" i="18"/>
  <c r="AF59" i="18" s="1"/>
  <c r="AA59" i="18"/>
  <c r="AE59" i="18"/>
  <c r="S60" i="18"/>
  <c r="W60" i="18"/>
  <c r="AA60" i="18"/>
  <c r="AE60" i="18"/>
  <c r="AF60" i="18"/>
  <c r="S61" i="18"/>
  <c r="W61" i="18"/>
  <c r="AF61" i="18" s="1"/>
  <c r="AA61" i="18"/>
  <c r="AE61" i="18"/>
  <c r="S62" i="18"/>
  <c r="W62" i="18"/>
  <c r="AA62" i="18"/>
  <c r="AF62" i="18" s="1"/>
  <c r="AE62" i="18"/>
  <c r="S63" i="18"/>
  <c r="W63" i="18"/>
  <c r="AF63" i="18" s="1"/>
  <c r="AA63" i="18"/>
  <c r="AE63" i="18"/>
  <c r="S64" i="18"/>
  <c r="W64" i="18"/>
  <c r="AA64" i="18"/>
  <c r="AE64" i="18"/>
  <c r="AF64" i="18"/>
  <c r="S65" i="18"/>
  <c r="W65" i="18"/>
  <c r="AF65" i="18" s="1"/>
  <c r="AA65" i="18"/>
  <c r="AE65" i="18"/>
  <c r="S66" i="18"/>
  <c r="W66" i="18"/>
  <c r="AA66" i="18"/>
  <c r="AF66" i="18" s="1"/>
  <c r="AE66" i="18"/>
  <c r="S67" i="18"/>
  <c r="W67" i="18"/>
  <c r="AF67" i="18" s="1"/>
  <c r="AA67" i="18"/>
  <c r="AE67" i="18"/>
  <c r="S68" i="18"/>
  <c r="W68" i="18"/>
  <c r="AA68" i="18"/>
  <c r="AE68" i="18"/>
  <c r="AF68" i="18"/>
  <c r="S69" i="18"/>
  <c r="W69" i="18"/>
  <c r="AA69" i="18"/>
  <c r="AE69" i="18"/>
  <c r="S70" i="18"/>
  <c r="W70" i="18"/>
  <c r="AA70" i="18"/>
  <c r="AF70" i="18" s="1"/>
  <c r="AE70" i="18"/>
  <c r="S71" i="18"/>
  <c r="W71" i="18"/>
  <c r="AF71" i="18" s="1"/>
  <c r="AA71" i="18"/>
  <c r="AE71" i="18"/>
  <c r="S72" i="18"/>
  <c r="W72" i="18"/>
  <c r="AA72" i="18"/>
  <c r="AE72" i="18"/>
  <c r="AF72" i="18"/>
  <c r="S73" i="18"/>
  <c r="W73" i="18"/>
  <c r="AA73" i="18"/>
  <c r="AE73" i="18"/>
  <c r="S74" i="18"/>
  <c r="W74" i="18"/>
  <c r="AA74" i="18"/>
  <c r="AF74" i="18" s="1"/>
  <c r="AE74" i="18"/>
  <c r="S75" i="18"/>
  <c r="W75" i="18"/>
  <c r="AF75" i="18" s="1"/>
  <c r="AA75" i="18"/>
  <c r="AE75" i="18"/>
  <c r="S76" i="18"/>
  <c r="W76" i="18"/>
  <c r="AA76" i="18"/>
  <c r="AE76" i="18"/>
  <c r="AF76" i="18"/>
  <c r="S77" i="18"/>
  <c r="W77" i="18"/>
  <c r="AF77" i="18" s="1"/>
  <c r="AA77" i="18"/>
  <c r="AE77" i="18"/>
  <c r="S78" i="18"/>
  <c r="W78" i="18"/>
  <c r="AA78" i="18"/>
  <c r="AF78" i="18" s="1"/>
  <c r="AE78" i="18"/>
  <c r="S79" i="18"/>
  <c r="W79" i="18"/>
  <c r="AF79" i="18" s="1"/>
  <c r="AA79" i="18"/>
  <c r="AE79" i="18"/>
  <c r="S80" i="18"/>
  <c r="W80" i="18"/>
  <c r="AA80" i="18"/>
  <c r="AE80" i="18"/>
  <c r="AF80" i="18"/>
  <c r="S81" i="18"/>
  <c r="W81" i="18"/>
  <c r="AF81" i="18" s="1"/>
  <c r="AA81" i="18"/>
  <c r="AE81" i="18"/>
  <c r="S82" i="18"/>
  <c r="W82" i="18"/>
  <c r="AA82" i="18"/>
  <c r="AF82" i="18" s="1"/>
  <c r="AE82" i="18"/>
  <c r="S83" i="18"/>
  <c r="W83" i="18"/>
  <c r="AF83" i="18" s="1"/>
  <c r="AA83" i="18"/>
  <c r="AE83" i="18"/>
  <c r="S84" i="18"/>
  <c r="W84" i="18"/>
  <c r="AA84" i="18"/>
  <c r="AE84" i="18"/>
  <c r="AF84" i="18"/>
  <c r="S85" i="18"/>
  <c r="W85" i="18"/>
  <c r="AA85" i="18"/>
  <c r="AE85" i="18"/>
  <c r="S86" i="18"/>
  <c r="W86" i="18"/>
  <c r="AA86" i="18"/>
  <c r="AF86" i="18" s="1"/>
  <c r="AE86" i="18"/>
  <c r="S87" i="18"/>
  <c r="W87" i="18"/>
  <c r="AF87" i="18" s="1"/>
  <c r="AA87" i="18"/>
  <c r="AE87" i="18"/>
  <c r="S88" i="18"/>
  <c r="W88" i="18"/>
  <c r="AA88" i="18"/>
  <c r="AE88" i="18"/>
  <c r="AF88" i="18"/>
  <c r="S89" i="18"/>
  <c r="W89" i="18"/>
  <c r="AA89" i="18"/>
  <c r="AE89" i="18"/>
  <c r="S90" i="18"/>
  <c r="W90" i="18"/>
  <c r="AA90" i="18"/>
  <c r="AF90" i="18" s="1"/>
  <c r="AE90" i="18"/>
  <c r="S91" i="18"/>
  <c r="W91" i="18"/>
  <c r="AF91" i="18" s="1"/>
  <c r="AA91" i="18"/>
  <c r="AE91" i="18"/>
  <c r="S92" i="18"/>
  <c r="W92" i="18"/>
  <c r="AA92" i="18"/>
  <c r="AE92" i="18"/>
  <c r="AF92" i="18"/>
  <c r="S93" i="18"/>
  <c r="W93" i="18"/>
  <c r="AF93" i="18" s="1"/>
  <c r="AA93" i="18"/>
  <c r="AE93" i="18"/>
  <c r="S94" i="18"/>
  <c r="W94" i="18"/>
  <c r="AA94" i="18"/>
  <c r="AF94" i="18" s="1"/>
  <c r="AE94" i="18"/>
  <c r="S95" i="18"/>
  <c r="W95" i="18"/>
  <c r="AF95" i="18" s="1"/>
  <c r="AA95" i="18"/>
  <c r="AE95" i="18"/>
  <c r="S96" i="18"/>
  <c r="W96" i="18"/>
  <c r="AA96" i="18"/>
  <c r="AE96" i="18"/>
  <c r="AF96" i="18"/>
  <c r="S97" i="18"/>
  <c r="W97" i="18"/>
  <c r="AF97" i="18" s="1"/>
  <c r="AA97" i="18"/>
  <c r="AE97" i="18"/>
  <c r="S98" i="18"/>
  <c r="W98" i="18"/>
  <c r="AA98" i="18"/>
  <c r="AF98" i="18" s="1"/>
  <c r="AE98" i="18"/>
  <c r="S99" i="18"/>
  <c r="W99" i="18"/>
  <c r="AF99" i="18" s="1"/>
  <c r="AA99" i="18"/>
  <c r="AE99" i="18"/>
  <c r="S100" i="18"/>
  <c r="W100" i="18"/>
  <c r="AA100" i="18"/>
  <c r="AE100" i="18"/>
  <c r="AF100" i="18"/>
  <c r="S101" i="18"/>
  <c r="W101" i="18"/>
  <c r="AA101" i="18"/>
  <c r="AE101" i="18"/>
  <c r="S102" i="18"/>
  <c r="W102" i="18"/>
  <c r="AA102" i="18"/>
  <c r="AF102" i="18" s="1"/>
  <c r="AE102" i="18"/>
  <c r="S103" i="18"/>
  <c r="W103" i="18"/>
  <c r="AF103" i="18" s="1"/>
  <c r="AA103" i="18"/>
  <c r="AE103" i="18"/>
  <c r="S104" i="18"/>
  <c r="W104" i="18"/>
  <c r="AA104" i="18"/>
  <c r="AE104" i="18"/>
  <c r="AF104" i="18"/>
  <c r="S105" i="18"/>
  <c r="W105" i="18"/>
  <c r="AA105" i="18"/>
  <c r="AE105" i="18"/>
  <c r="S106" i="18"/>
  <c r="W106" i="18"/>
  <c r="AA106" i="18"/>
  <c r="AF106" i="18" s="1"/>
  <c r="AE106" i="18"/>
  <c r="S107" i="18"/>
  <c r="W107" i="18"/>
  <c r="AF107" i="18" s="1"/>
  <c r="AA107" i="18"/>
  <c r="AE107" i="18"/>
  <c r="S108" i="18"/>
  <c r="W108" i="18"/>
  <c r="AA108" i="18"/>
  <c r="AE108" i="18"/>
  <c r="AF108" i="18"/>
  <c r="S109" i="18"/>
  <c r="W109" i="18"/>
  <c r="AF109" i="18" s="1"/>
  <c r="AA109" i="18"/>
  <c r="AE109" i="18"/>
  <c r="S110" i="18"/>
  <c r="W110" i="18"/>
  <c r="AA110" i="18"/>
  <c r="AF110" i="18" s="1"/>
  <c r="AE110" i="18"/>
  <c r="S111" i="18"/>
  <c r="W111" i="18"/>
  <c r="AF111" i="18" s="1"/>
  <c r="AA111" i="18"/>
  <c r="AE111" i="18"/>
  <c r="S112" i="18"/>
  <c r="W112" i="18"/>
  <c r="AA112" i="18"/>
  <c r="AE112" i="18"/>
  <c r="AF112" i="18"/>
  <c r="S113" i="18"/>
  <c r="W113" i="18"/>
  <c r="AF113" i="18" s="1"/>
  <c r="AA113" i="18"/>
  <c r="AE113" i="18"/>
  <c r="S114" i="18"/>
  <c r="W114" i="18"/>
  <c r="AA114" i="18"/>
  <c r="AF114" i="18" s="1"/>
  <c r="AE114" i="18"/>
  <c r="S115" i="18"/>
  <c r="W115" i="18"/>
  <c r="AF115" i="18" s="1"/>
  <c r="AA115" i="18"/>
  <c r="AE115" i="18"/>
  <c r="S116" i="18"/>
  <c r="W116" i="18"/>
  <c r="AA116" i="18"/>
  <c r="AE116" i="18"/>
  <c r="AF116" i="18"/>
  <c r="S117" i="18"/>
  <c r="W117" i="18"/>
  <c r="AA117" i="18"/>
  <c r="AE117" i="18"/>
  <c r="S118" i="18"/>
  <c r="W118" i="18"/>
  <c r="AA118" i="18"/>
  <c r="AF118" i="18" s="1"/>
  <c r="AE118" i="18"/>
  <c r="S119" i="18"/>
  <c r="W119" i="18"/>
  <c r="AF119" i="18" s="1"/>
  <c r="AA119" i="18"/>
  <c r="AE119" i="18"/>
  <c r="S120" i="18"/>
  <c r="W120" i="18"/>
  <c r="AA120" i="18"/>
  <c r="AE120" i="18"/>
  <c r="AF120" i="18"/>
  <c r="S121" i="18"/>
  <c r="W121" i="18"/>
  <c r="AA121" i="18"/>
  <c r="AE121" i="18"/>
  <c r="S122" i="18"/>
  <c r="W122" i="18"/>
  <c r="AA122" i="18"/>
  <c r="AF122" i="18" s="1"/>
  <c r="AE122" i="18"/>
  <c r="S123" i="18"/>
  <c r="W123" i="18"/>
  <c r="AF123" i="18" s="1"/>
  <c r="AA123" i="18"/>
  <c r="AE123" i="18"/>
  <c r="S124" i="18"/>
  <c r="W124" i="18"/>
  <c r="AA124" i="18"/>
  <c r="AE124" i="18"/>
  <c r="AF124" i="18"/>
  <c r="S125" i="18"/>
  <c r="W125" i="18"/>
  <c r="AF125" i="18" s="1"/>
  <c r="AA125" i="18"/>
  <c r="AE125" i="18"/>
  <c r="S126" i="18"/>
  <c r="W126" i="18"/>
  <c r="AA126" i="18"/>
  <c r="AF126" i="18" s="1"/>
  <c r="AE126" i="18"/>
  <c r="S127" i="18"/>
  <c r="W127" i="18"/>
  <c r="AF127" i="18" s="1"/>
  <c r="AA127" i="18"/>
  <c r="AE127" i="18"/>
  <c r="S128" i="18"/>
  <c r="W128" i="18"/>
  <c r="AA128" i="18"/>
  <c r="AE128" i="18"/>
  <c r="AF128" i="18"/>
  <c r="S129" i="18"/>
  <c r="W129" i="18"/>
  <c r="AF129" i="18" s="1"/>
  <c r="AA129" i="18"/>
  <c r="AE129" i="18"/>
  <c r="S130" i="18"/>
  <c r="W130" i="18"/>
  <c r="AA130" i="18"/>
  <c r="AF130" i="18" s="1"/>
  <c r="AE130" i="18"/>
  <c r="S131" i="18"/>
  <c r="W131" i="18"/>
  <c r="AF131" i="18" s="1"/>
  <c r="AA131" i="18"/>
  <c r="AE131" i="18"/>
  <c r="S132" i="18"/>
  <c r="W132" i="18"/>
  <c r="AA132" i="18"/>
  <c r="AE132" i="18"/>
  <c r="AF132" i="18"/>
  <c r="S133" i="18"/>
  <c r="W133" i="18"/>
  <c r="AA133" i="18"/>
  <c r="AE133" i="18"/>
  <c r="S134" i="18"/>
  <c r="W134" i="18"/>
  <c r="AA134" i="18"/>
  <c r="AF134" i="18" s="1"/>
  <c r="AE134" i="18"/>
  <c r="S135" i="18"/>
  <c r="W135" i="18"/>
  <c r="AF135" i="18" s="1"/>
  <c r="AA135" i="18"/>
  <c r="AE135" i="18"/>
  <c r="S136" i="18"/>
  <c r="W136" i="18"/>
  <c r="AA136" i="18"/>
  <c r="AE136" i="18"/>
  <c r="AF136" i="18"/>
  <c r="S137" i="18"/>
  <c r="W137" i="18"/>
  <c r="AA137" i="18"/>
  <c r="AE137" i="18"/>
  <c r="S138" i="18"/>
  <c r="W138" i="18"/>
  <c r="AA138" i="18"/>
  <c r="AF138" i="18" s="1"/>
  <c r="AE138" i="18"/>
  <c r="S139" i="18"/>
  <c r="W139" i="18"/>
  <c r="AF139" i="18" s="1"/>
  <c r="AA139" i="18"/>
  <c r="AE139" i="18"/>
  <c r="S140" i="18"/>
  <c r="W140" i="18"/>
  <c r="AA140" i="18"/>
  <c r="AE140" i="18"/>
  <c r="AF140" i="18"/>
  <c r="S141" i="18"/>
  <c r="W141" i="18"/>
  <c r="AF141" i="18" s="1"/>
  <c r="AA141" i="18"/>
  <c r="AE141" i="18"/>
  <c r="S142" i="18"/>
  <c r="W142" i="18"/>
  <c r="AA142" i="18"/>
  <c r="AF142" i="18" s="1"/>
  <c r="AE142" i="18"/>
  <c r="S143" i="18"/>
  <c r="W143" i="18"/>
  <c r="AF143" i="18" s="1"/>
  <c r="AA143" i="18"/>
  <c r="AE143" i="18"/>
  <c r="S144" i="18"/>
  <c r="W144" i="18"/>
  <c r="AA144" i="18"/>
  <c r="AE144" i="18"/>
  <c r="AF144" i="18"/>
  <c r="S145" i="18"/>
  <c r="W145" i="18"/>
  <c r="AF145" i="18" s="1"/>
  <c r="AA145" i="18"/>
  <c r="AE145" i="18"/>
  <c r="S146" i="18"/>
  <c r="W146" i="18"/>
  <c r="AA146" i="18"/>
  <c r="AF146" i="18" s="1"/>
  <c r="AE146" i="18"/>
  <c r="S147" i="18"/>
  <c r="W147" i="18"/>
  <c r="AF147" i="18" s="1"/>
  <c r="AA147" i="18"/>
  <c r="AE147" i="18"/>
  <c r="S148" i="18"/>
  <c r="W148" i="18"/>
  <c r="AA148" i="18"/>
  <c r="AE148" i="18"/>
  <c r="AF148" i="18"/>
  <c r="S149" i="18"/>
  <c r="W149" i="18"/>
  <c r="AA149" i="18"/>
  <c r="AE149" i="18"/>
  <c r="S150" i="18"/>
  <c r="W150" i="18"/>
  <c r="AA150" i="18"/>
  <c r="AF150" i="18" s="1"/>
  <c r="AE150" i="18"/>
  <c r="S151" i="18"/>
  <c r="W151" i="18"/>
  <c r="AF151" i="18" s="1"/>
  <c r="AA151" i="18"/>
  <c r="AE151" i="18"/>
  <c r="S152" i="18"/>
  <c r="W152" i="18"/>
  <c r="AA152" i="18"/>
  <c r="AE152" i="18"/>
  <c r="AF152" i="18"/>
  <c r="S153" i="18"/>
  <c r="W153" i="18"/>
  <c r="AA153" i="18"/>
  <c r="AE153" i="18"/>
  <c r="S154" i="18"/>
  <c r="W154" i="18"/>
  <c r="AA154" i="18"/>
  <c r="AF154" i="18" s="1"/>
  <c r="AE154" i="18"/>
  <c r="S155" i="18"/>
  <c r="W155" i="18"/>
  <c r="AF155" i="18" s="1"/>
  <c r="AA155" i="18"/>
  <c r="AE155" i="18"/>
  <c r="S156" i="18"/>
  <c r="W156" i="18"/>
  <c r="AA156" i="18"/>
  <c r="AE156" i="18"/>
  <c r="AF156" i="18"/>
  <c r="S157" i="18"/>
  <c r="W157" i="18"/>
  <c r="AF157" i="18" s="1"/>
  <c r="AA157" i="18"/>
  <c r="AE157" i="18"/>
  <c r="S158" i="18"/>
  <c r="W158" i="18"/>
  <c r="AA158" i="18"/>
  <c r="AF158" i="18" s="1"/>
  <c r="AE158" i="18"/>
  <c r="S159" i="18"/>
  <c r="W159" i="18"/>
  <c r="AF159" i="18" s="1"/>
  <c r="AA159" i="18"/>
  <c r="AE159" i="18"/>
  <c r="S160" i="18"/>
  <c r="W160" i="18"/>
  <c r="AA160" i="18"/>
  <c r="AE160" i="18"/>
  <c r="AF160" i="18"/>
  <c r="S161" i="18"/>
  <c r="W161" i="18"/>
  <c r="AF161" i="18" s="1"/>
  <c r="AA161" i="18"/>
  <c r="AE161" i="18"/>
  <c r="S162" i="18"/>
  <c r="W162" i="18"/>
  <c r="AA162" i="18"/>
  <c r="AF162" i="18" s="1"/>
  <c r="AE162" i="18"/>
  <c r="S163" i="18"/>
  <c r="W163" i="18"/>
  <c r="AF163" i="18" s="1"/>
  <c r="AA163" i="18"/>
  <c r="AE163" i="18"/>
  <c r="S164" i="18"/>
  <c r="W164" i="18"/>
  <c r="AA164" i="18"/>
  <c r="AE164" i="18"/>
  <c r="AF164" i="18"/>
  <c r="S165" i="18"/>
  <c r="W165" i="18"/>
  <c r="AA165" i="18"/>
  <c r="AE165" i="18"/>
  <c r="S166" i="18"/>
  <c r="W166" i="18"/>
  <c r="AA166" i="18"/>
  <c r="AF166" i="18" s="1"/>
  <c r="AE166" i="18"/>
  <c r="S167" i="18"/>
  <c r="W167" i="18"/>
  <c r="AF167" i="18" s="1"/>
  <c r="AA167" i="18"/>
  <c r="AE167" i="18"/>
  <c r="S168" i="18"/>
  <c r="W168" i="18"/>
  <c r="AA168" i="18"/>
  <c r="AE168" i="18"/>
  <c r="AF168" i="18"/>
  <c r="S169" i="18"/>
  <c r="W169" i="18"/>
  <c r="AA169" i="18"/>
  <c r="AE169" i="18"/>
  <c r="S170" i="18"/>
  <c r="W170" i="18"/>
  <c r="AA170" i="18"/>
  <c r="AF170" i="18" s="1"/>
  <c r="AE170" i="18"/>
  <c r="S171" i="18"/>
  <c r="W171" i="18"/>
  <c r="AF171" i="18" s="1"/>
  <c r="AA171" i="18"/>
  <c r="AE171" i="18"/>
  <c r="S172" i="18"/>
  <c r="W172" i="18"/>
  <c r="AA172" i="18"/>
  <c r="AE172" i="18"/>
  <c r="AF172" i="18"/>
  <c r="S173" i="18"/>
  <c r="W173" i="18"/>
  <c r="AF173" i="18" s="1"/>
  <c r="AA173" i="18"/>
  <c r="AE173" i="18"/>
  <c r="S174" i="18"/>
  <c r="W174" i="18"/>
  <c r="AA174" i="18"/>
  <c r="AF174" i="18" s="1"/>
  <c r="AE174" i="18"/>
  <c r="S175" i="18"/>
  <c r="W175" i="18"/>
  <c r="AF175" i="18" s="1"/>
  <c r="AA175" i="18"/>
  <c r="AE175" i="18"/>
  <c r="O176" i="18"/>
  <c r="P176" i="18"/>
  <c r="Q176" i="18"/>
  <c r="R176" i="18"/>
  <c r="S176" i="18"/>
  <c r="T176" i="18"/>
  <c r="U176" i="18"/>
  <c r="V176" i="18"/>
  <c r="W176" i="18"/>
  <c r="X176" i="18"/>
  <c r="Y176" i="18"/>
  <c r="Z176" i="18"/>
  <c r="AA176" i="18"/>
  <c r="AB176" i="18"/>
  <c r="AC176" i="18"/>
  <c r="AD176" i="18"/>
  <c r="AE176" i="18"/>
  <c r="S177" i="18"/>
  <c r="W177" i="18"/>
  <c r="AA177" i="18"/>
  <c r="AF177" i="18" s="1"/>
  <c r="AE177" i="18"/>
  <c r="S178" i="18"/>
  <c r="W178" i="18"/>
  <c r="AF178" i="18" s="1"/>
  <c r="AA178" i="18"/>
  <c r="AE178" i="18"/>
  <c r="S179" i="18"/>
  <c r="W179" i="18"/>
  <c r="AA179" i="18"/>
  <c r="AE179" i="18"/>
  <c r="AF179" i="18"/>
  <c r="S180" i="18"/>
  <c r="W180" i="18"/>
  <c r="AA180" i="18"/>
  <c r="AE180" i="18"/>
  <c r="S181" i="18"/>
  <c r="W181" i="18"/>
  <c r="AA181" i="18"/>
  <c r="AF181" i="18" s="1"/>
  <c r="AE181" i="18"/>
  <c r="S182" i="18"/>
  <c r="W182" i="18"/>
  <c r="AF182" i="18" s="1"/>
  <c r="AA182" i="18"/>
  <c r="AE182" i="18"/>
  <c r="S183" i="18"/>
  <c r="W183" i="18"/>
  <c r="AA183" i="18"/>
  <c r="AE183" i="18"/>
  <c r="AF183" i="18"/>
  <c r="S184" i="18"/>
  <c r="W184" i="18"/>
  <c r="AA184" i="18"/>
  <c r="AE184" i="18"/>
  <c r="S185" i="18"/>
  <c r="W185" i="18"/>
  <c r="AA185" i="18"/>
  <c r="AF185" i="18" s="1"/>
  <c r="AE185" i="18"/>
  <c r="S186" i="18"/>
  <c r="W186" i="18"/>
  <c r="AF186" i="18" s="1"/>
  <c r="AA186" i="18"/>
  <c r="AE186" i="18"/>
  <c r="S187" i="18"/>
  <c r="W187" i="18"/>
  <c r="AA187" i="18"/>
  <c r="AE187" i="18"/>
  <c r="AF187" i="18"/>
  <c r="S188" i="18"/>
  <c r="W188" i="18"/>
  <c r="AA188" i="18"/>
  <c r="AE188" i="18"/>
  <c r="S189" i="18"/>
  <c r="W189" i="18"/>
  <c r="AA189" i="18"/>
  <c r="AF189" i="18" s="1"/>
  <c r="AE189" i="18"/>
  <c r="S190" i="18"/>
  <c r="W190" i="18"/>
  <c r="AF190" i="18" s="1"/>
  <c r="AA190" i="18"/>
  <c r="AE190" i="18"/>
  <c r="S191" i="18"/>
  <c r="W191" i="18"/>
  <c r="AA191" i="18"/>
  <c r="AE191" i="18"/>
  <c r="AF191" i="18"/>
  <c r="S192" i="18"/>
  <c r="W192" i="18"/>
  <c r="AF192" i="18" s="1"/>
  <c r="AA192" i="18"/>
  <c r="AE192" i="18"/>
  <c r="S193" i="18"/>
  <c r="W193" i="18"/>
  <c r="AA193" i="18"/>
  <c r="AF193" i="18" s="1"/>
  <c r="AE193" i="18"/>
  <c r="S194" i="18"/>
  <c r="W194" i="18"/>
  <c r="AF194" i="18" s="1"/>
  <c r="AA194" i="18"/>
  <c r="AE194" i="18"/>
  <c r="S195" i="18"/>
  <c r="W195" i="18"/>
  <c r="AA195" i="18"/>
  <c r="AE195" i="18"/>
  <c r="AF195" i="18"/>
  <c r="S196" i="18"/>
  <c r="W196" i="18"/>
  <c r="AA196" i="18"/>
  <c r="AE196" i="18"/>
  <c r="S197" i="18"/>
  <c r="W197" i="18"/>
  <c r="AA197" i="18"/>
  <c r="AF197" i="18" s="1"/>
  <c r="AE197" i="18"/>
  <c r="S198" i="18"/>
  <c r="W198" i="18"/>
  <c r="AF198" i="18" s="1"/>
  <c r="AA198" i="18"/>
  <c r="AE198" i="18"/>
  <c r="S199" i="18"/>
  <c r="W199" i="18"/>
  <c r="AA199" i="18"/>
  <c r="AE199" i="18"/>
  <c r="AF199" i="18"/>
  <c r="S200" i="18"/>
  <c r="W200" i="18"/>
  <c r="AA200" i="18"/>
  <c r="AE200" i="18"/>
  <c r="S201" i="18"/>
  <c r="W201" i="18"/>
  <c r="AA201" i="18"/>
  <c r="AF201" i="18" s="1"/>
  <c r="AE201" i="18"/>
  <c r="S202" i="18"/>
  <c r="W202" i="18"/>
  <c r="AF202" i="18" s="1"/>
  <c r="AA202" i="18"/>
  <c r="AE202" i="18"/>
  <c r="S203" i="18"/>
  <c r="W203" i="18"/>
  <c r="AA203" i="18"/>
  <c r="AE203" i="18"/>
  <c r="AF203" i="18"/>
  <c r="S204" i="18"/>
  <c r="W204" i="18"/>
  <c r="AA204" i="18"/>
  <c r="AE204" i="18"/>
  <c r="S205" i="18"/>
  <c r="W205" i="18"/>
  <c r="AA205" i="18"/>
  <c r="AF205" i="18" s="1"/>
  <c r="AE205" i="18"/>
  <c r="S206" i="18"/>
  <c r="W206" i="18"/>
  <c r="AF206" i="18" s="1"/>
  <c r="AA206" i="18"/>
  <c r="AE206" i="18"/>
  <c r="S207" i="18"/>
  <c r="W207" i="18"/>
  <c r="AA207" i="18"/>
  <c r="AE207" i="18"/>
  <c r="AF207" i="18"/>
  <c r="S208" i="18"/>
  <c r="W208" i="18"/>
  <c r="AF208" i="18" s="1"/>
  <c r="AA208" i="18"/>
  <c r="AE208" i="18"/>
  <c r="S209" i="18"/>
  <c r="W209" i="18"/>
  <c r="AA209" i="18"/>
  <c r="AF209" i="18" s="1"/>
  <c r="AE209" i="18"/>
  <c r="S210" i="18"/>
  <c r="W210" i="18"/>
  <c r="AF210" i="18" s="1"/>
  <c r="AA210" i="18"/>
  <c r="AE210" i="18"/>
  <c r="S211" i="18"/>
  <c r="W211" i="18"/>
  <c r="AA211" i="18"/>
  <c r="AE211" i="18"/>
  <c r="AF211" i="18"/>
  <c r="S212" i="18"/>
  <c r="W212" i="18"/>
  <c r="AA212" i="18"/>
  <c r="AE212" i="18"/>
  <c r="S213" i="18"/>
  <c r="W213" i="18"/>
  <c r="AA213" i="18"/>
  <c r="AF213" i="18" s="1"/>
  <c r="AE213" i="18"/>
  <c r="S214" i="18"/>
  <c r="W214" i="18"/>
  <c r="AF214" i="18" s="1"/>
  <c r="AA214" i="18"/>
  <c r="AE214" i="18"/>
  <c r="S215" i="18"/>
  <c r="W215" i="18"/>
  <c r="AA215" i="18"/>
  <c r="AE215" i="18"/>
  <c r="AF215" i="18"/>
  <c r="S216" i="18"/>
  <c r="W216" i="18"/>
  <c r="AA216" i="18"/>
  <c r="AE216" i="18"/>
  <c r="S217" i="18"/>
  <c r="W217" i="18"/>
  <c r="AA217" i="18"/>
  <c r="AF217" i="18" s="1"/>
  <c r="AE217" i="18"/>
  <c r="S218" i="18"/>
  <c r="W218" i="18"/>
  <c r="AF218" i="18" s="1"/>
  <c r="AA218" i="18"/>
  <c r="AE218" i="18"/>
  <c r="S219" i="18"/>
  <c r="W219" i="18"/>
  <c r="AA219" i="18"/>
  <c r="AE219" i="18"/>
  <c r="AF219" i="18"/>
  <c r="S220" i="18"/>
  <c r="W220" i="18"/>
  <c r="AA220" i="18"/>
  <c r="AE220" i="18"/>
  <c r="S221" i="18"/>
  <c r="W221" i="18"/>
  <c r="AA221" i="18"/>
  <c r="AF221" i="18" s="1"/>
  <c r="AE221" i="18"/>
  <c r="S222" i="18"/>
  <c r="W222" i="18"/>
  <c r="AF222" i="18" s="1"/>
  <c r="AA222" i="18"/>
  <c r="AE222" i="18"/>
  <c r="S223" i="18"/>
  <c r="W223" i="18"/>
  <c r="AA223" i="18"/>
  <c r="AE223" i="18"/>
  <c r="AF223" i="18"/>
  <c r="S224" i="18"/>
  <c r="W224" i="18"/>
  <c r="AF224" i="18" s="1"/>
  <c r="AA224" i="18"/>
  <c r="AE224" i="18"/>
  <c r="S225" i="18"/>
  <c r="W225" i="18"/>
  <c r="AA225" i="18"/>
  <c r="AF225" i="18" s="1"/>
  <c r="AE225" i="18"/>
  <c r="S226" i="18"/>
  <c r="W226" i="18"/>
  <c r="AF226" i="18" s="1"/>
  <c r="AA226" i="18"/>
  <c r="AE226" i="18"/>
  <c r="S227" i="18"/>
  <c r="W227" i="18"/>
  <c r="AA227" i="18"/>
  <c r="AE227" i="18"/>
  <c r="AF227" i="18"/>
  <c r="S228" i="18"/>
  <c r="W228" i="18"/>
  <c r="AA228" i="18"/>
  <c r="AE228" i="18"/>
  <c r="S229" i="18"/>
  <c r="W229" i="18"/>
  <c r="AA229" i="18"/>
  <c r="AF229" i="18" s="1"/>
  <c r="AE229" i="18"/>
  <c r="S230" i="18"/>
  <c r="W230" i="18"/>
  <c r="AF230" i="18" s="1"/>
  <c r="AA230" i="18"/>
  <c r="AE230" i="18"/>
  <c r="S231" i="18"/>
  <c r="W231" i="18"/>
  <c r="AA231" i="18"/>
  <c r="AE231" i="18"/>
  <c r="AF231" i="18"/>
  <c r="S232" i="18"/>
  <c r="W232" i="18"/>
  <c r="AA232" i="18"/>
  <c r="AE232" i="18"/>
  <c r="S233" i="18"/>
  <c r="W233" i="18"/>
  <c r="AA233" i="18"/>
  <c r="AF233" i="18" s="1"/>
  <c r="AE233" i="18"/>
  <c r="S234" i="18"/>
  <c r="W234" i="18"/>
  <c r="AF234" i="18" s="1"/>
  <c r="AA234" i="18"/>
  <c r="AE234" i="18"/>
  <c r="S235" i="18"/>
  <c r="W235" i="18"/>
  <c r="AA235" i="18"/>
  <c r="AE235" i="18"/>
  <c r="AF235" i="18"/>
  <c r="S236" i="18"/>
  <c r="W236" i="18"/>
  <c r="AA236" i="18"/>
  <c r="AE236" i="18"/>
  <c r="S237" i="18"/>
  <c r="W237" i="18"/>
  <c r="AA237" i="18"/>
  <c r="AF237" i="18" s="1"/>
  <c r="AE237" i="18"/>
  <c r="S238" i="18"/>
  <c r="W238" i="18"/>
  <c r="AF238" i="18" s="1"/>
  <c r="AA238" i="18"/>
  <c r="AE238" i="18"/>
  <c r="S239" i="18"/>
  <c r="W239" i="18"/>
  <c r="AA239" i="18"/>
  <c r="AE239" i="18"/>
  <c r="AF239" i="18"/>
  <c r="S240" i="18"/>
  <c r="W240" i="18"/>
  <c r="AF240" i="18" s="1"/>
  <c r="AA240" i="18"/>
  <c r="AE240" i="18"/>
  <c r="S241" i="18"/>
  <c r="W241" i="18"/>
  <c r="AA241" i="18"/>
  <c r="AF241" i="18" s="1"/>
  <c r="AE241" i="18"/>
  <c r="S242" i="18"/>
  <c r="W242" i="18"/>
  <c r="AF242" i="18" s="1"/>
  <c r="AA242" i="18"/>
  <c r="AE242" i="18"/>
  <c r="S243" i="18"/>
  <c r="W243" i="18"/>
  <c r="AA243" i="18"/>
  <c r="AE243" i="18"/>
  <c r="AF243" i="18"/>
  <c r="S244" i="18"/>
  <c r="W244" i="18"/>
  <c r="AA244" i="18"/>
  <c r="AE244" i="18"/>
  <c r="S245" i="18"/>
  <c r="W245" i="18"/>
  <c r="AA245" i="18"/>
  <c r="AF245" i="18" s="1"/>
  <c r="AE245" i="18"/>
  <c r="S246" i="18"/>
  <c r="W246" i="18"/>
  <c r="AF246" i="18" s="1"/>
  <c r="AA246" i="18"/>
  <c r="AE246" i="18"/>
  <c r="S247" i="18"/>
  <c r="W247" i="18"/>
  <c r="AA247" i="18"/>
  <c r="AE247" i="18"/>
  <c r="AF247" i="18"/>
  <c r="S248" i="18"/>
  <c r="W248" i="18"/>
  <c r="AA248" i="18"/>
  <c r="AE248" i="18"/>
  <c r="S249" i="18"/>
  <c r="W249" i="18"/>
  <c r="AA249" i="18"/>
  <c r="AF249" i="18" s="1"/>
  <c r="AE249" i="18"/>
  <c r="S250" i="18"/>
  <c r="W250" i="18"/>
  <c r="AF250" i="18" s="1"/>
  <c r="AA250" i="18"/>
  <c r="AE250" i="18"/>
  <c r="S251" i="18"/>
  <c r="W251" i="18"/>
  <c r="AA251" i="18"/>
  <c r="AE251" i="18"/>
  <c r="AF251" i="18"/>
  <c r="S252" i="18"/>
  <c r="W252" i="18"/>
  <c r="AA252" i="18"/>
  <c r="AE252" i="18"/>
  <c r="S253" i="18"/>
  <c r="W253" i="18"/>
  <c r="AA253" i="18"/>
  <c r="AF253" i="18" s="1"/>
  <c r="AE253" i="18"/>
  <c r="S254" i="18"/>
  <c r="W254" i="18"/>
  <c r="AF254" i="18" s="1"/>
  <c r="AA254" i="18"/>
  <c r="AE254" i="18"/>
  <c r="S255" i="18"/>
  <c r="W255" i="18"/>
  <c r="AA255" i="18"/>
  <c r="AE255" i="18"/>
  <c r="AF255" i="18"/>
  <c r="S256" i="18"/>
  <c r="W256" i="18"/>
  <c r="AF256" i="18" s="1"/>
  <c r="AA256" i="18"/>
  <c r="AE256" i="18"/>
  <c r="S257" i="18"/>
  <c r="W257" i="18"/>
  <c r="AA257" i="18"/>
  <c r="AF257" i="18" s="1"/>
  <c r="AE257" i="18"/>
  <c r="S258" i="18"/>
  <c r="W258" i="18"/>
  <c r="AF258" i="18" s="1"/>
  <c r="AA258" i="18"/>
  <c r="AE258" i="18"/>
  <c r="S259" i="18"/>
  <c r="W259" i="18"/>
  <c r="AA259" i="18"/>
  <c r="AE259" i="18"/>
  <c r="AF259" i="18"/>
  <c r="S260" i="18"/>
  <c r="W260" i="18"/>
  <c r="AA260" i="18"/>
  <c r="AE260" i="18"/>
  <c r="S261" i="18"/>
  <c r="W261" i="18"/>
  <c r="AA261" i="18"/>
  <c r="AF261" i="18" s="1"/>
  <c r="AE261" i="18"/>
  <c r="S262" i="18"/>
  <c r="W262" i="18"/>
  <c r="AF262" i="18" s="1"/>
  <c r="AA262" i="18"/>
  <c r="AE262" i="18"/>
  <c r="S263" i="18"/>
  <c r="W263" i="18"/>
  <c r="AA263" i="18"/>
  <c r="AE263" i="18"/>
  <c r="AF263" i="18"/>
  <c r="S264" i="18"/>
  <c r="W264" i="18"/>
  <c r="AA264" i="18"/>
  <c r="AE264" i="18"/>
  <c r="S265" i="18"/>
  <c r="W265" i="18"/>
  <c r="AA265" i="18"/>
  <c r="AF265" i="18" s="1"/>
  <c r="AE265" i="18"/>
  <c r="S266" i="18"/>
  <c r="W266" i="18"/>
  <c r="AF266" i="18" s="1"/>
  <c r="AA266" i="18"/>
  <c r="AE266" i="18"/>
  <c r="S267" i="18"/>
  <c r="W267" i="18"/>
  <c r="AA267" i="18"/>
  <c r="AE267" i="18"/>
  <c r="AF267" i="18"/>
  <c r="S268" i="18"/>
  <c r="W268" i="18"/>
  <c r="AA268" i="18"/>
  <c r="AE268" i="18"/>
  <c r="S269" i="18"/>
  <c r="W269" i="18"/>
  <c r="AA269" i="18"/>
  <c r="AF269" i="18" s="1"/>
  <c r="AE269" i="18"/>
  <c r="S270" i="18"/>
  <c r="W270" i="18"/>
  <c r="AF270" i="18" s="1"/>
  <c r="AA270" i="18"/>
  <c r="AE270" i="18"/>
  <c r="S271" i="18"/>
  <c r="W271" i="18"/>
  <c r="AA271" i="18"/>
  <c r="AE271" i="18"/>
  <c r="AF271" i="18"/>
  <c r="S272" i="18"/>
  <c r="W272" i="18"/>
  <c r="AF272" i="18" s="1"/>
  <c r="AA272" i="18"/>
  <c r="AE272" i="18"/>
  <c r="S273" i="18"/>
  <c r="W273" i="18"/>
  <c r="AA273" i="18"/>
  <c r="AF273" i="18" s="1"/>
  <c r="AE273" i="18"/>
  <c r="S274" i="18"/>
  <c r="W274" i="18"/>
  <c r="AF274" i="18" s="1"/>
  <c r="AA274" i="18"/>
  <c r="AE274" i="18"/>
  <c r="S275" i="18"/>
  <c r="W275" i="18"/>
  <c r="AA275" i="18"/>
  <c r="AE275" i="18"/>
  <c r="AF275" i="18"/>
  <c r="S276" i="18"/>
  <c r="W276" i="18"/>
  <c r="AA276" i="18"/>
  <c r="AE276" i="18"/>
  <c r="S277" i="18"/>
  <c r="W277" i="18"/>
  <c r="AA277" i="18"/>
  <c r="AF277" i="18" s="1"/>
  <c r="AE277" i="18"/>
  <c r="S278" i="18"/>
  <c r="W278" i="18"/>
  <c r="AF278" i="18" s="1"/>
  <c r="AA278" i="18"/>
  <c r="AE278" i="18"/>
  <c r="S279" i="18"/>
  <c r="W279" i="18"/>
  <c r="AA279" i="18"/>
  <c r="AE279" i="18"/>
  <c r="AF279" i="18"/>
  <c r="S280" i="18"/>
  <c r="W280" i="18"/>
  <c r="AA280" i="18"/>
  <c r="AE280" i="18"/>
  <c r="S281" i="18"/>
  <c r="W281" i="18"/>
  <c r="AA281" i="18"/>
  <c r="AF281" i="18" s="1"/>
  <c r="AE281" i="18"/>
  <c r="S282" i="18"/>
  <c r="W282" i="18"/>
  <c r="AF282" i="18" s="1"/>
  <c r="AA282" i="18"/>
  <c r="AE282" i="18"/>
  <c r="S283" i="18"/>
  <c r="W283" i="18"/>
  <c r="AA283" i="18"/>
  <c r="AE283" i="18"/>
  <c r="AF283" i="18"/>
  <c r="S284" i="18"/>
  <c r="W284" i="18"/>
  <c r="AA284" i="18"/>
  <c r="AE284" i="18"/>
  <c r="S285" i="18"/>
  <c r="W285" i="18"/>
  <c r="AA285" i="18"/>
  <c r="AF285" i="18" s="1"/>
  <c r="AE285" i="18"/>
  <c r="S286" i="18"/>
  <c r="W286" i="18"/>
  <c r="AF286" i="18" s="1"/>
  <c r="AA286" i="18"/>
  <c r="AE286" i="18"/>
  <c r="S287" i="18"/>
  <c r="W287" i="18"/>
  <c r="AA287" i="18"/>
  <c r="AE287" i="18"/>
  <c r="AF287" i="18"/>
  <c r="S288" i="18"/>
  <c r="W288" i="18"/>
  <c r="AF288" i="18" s="1"/>
  <c r="AA288" i="18"/>
  <c r="AE288" i="18"/>
  <c r="S289" i="18"/>
  <c r="W289" i="18"/>
  <c r="AA289" i="18"/>
  <c r="AF289" i="18" s="1"/>
  <c r="AE289" i="18"/>
  <c r="S290" i="18"/>
  <c r="W290" i="18"/>
  <c r="AF290" i="18" s="1"/>
  <c r="AA290" i="18"/>
  <c r="AE290" i="18"/>
  <c r="S291" i="18"/>
  <c r="W291" i="18"/>
  <c r="AA291" i="18"/>
  <c r="AE291" i="18"/>
  <c r="AF291" i="18"/>
  <c r="S292" i="18"/>
  <c r="W292" i="18"/>
  <c r="AA292" i="18"/>
  <c r="AE292" i="18"/>
  <c r="S293" i="18"/>
  <c r="W293" i="18"/>
  <c r="AA293" i="18"/>
  <c r="AF293" i="18" s="1"/>
  <c r="AE293" i="18"/>
  <c r="S294" i="18"/>
  <c r="W294" i="18"/>
  <c r="AF294" i="18" s="1"/>
  <c r="AA294" i="18"/>
  <c r="AE294" i="18"/>
  <c r="S295" i="18"/>
  <c r="W295" i="18"/>
  <c r="AA295" i="18"/>
  <c r="AE295" i="18"/>
  <c r="AF295" i="18"/>
  <c r="S296" i="18"/>
  <c r="W296" i="18"/>
  <c r="AA296" i="18"/>
  <c r="AE296" i="18"/>
  <c r="S297" i="18"/>
  <c r="W297" i="18"/>
  <c r="AA297" i="18"/>
  <c r="AF297" i="18" s="1"/>
  <c r="AE297" i="18"/>
  <c r="S298" i="18"/>
  <c r="W298" i="18"/>
  <c r="AF298" i="18" s="1"/>
  <c r="AA298" i="18"/>
  <c r="AE298" i="18"/>
  <c r="S299" i="18"/>
  <c r="W299" i="18"/>
  <c r="AA299" i="18"/>
  <c r="AE299" i="18"/>
  <c r="AF299" i="18"/>
  <c r="S300" i="18"/>
  <c r="W300" i="18"/>
  <c r="AA300" i="18"/>
  <c r="AE300" i="18"/>
  <c r="S301" i="18"/>
  <c r="W301" i="18"/>
  <c r="AA301" i="18"/>
  <c r="AF301" i="18" s="1"/>
  <c r="AE301" i="18"/>
  <c r="S302" i="18"/>
  <c r="W302" i="18"/>
  <c r="AF302" i="18" s="1"/>
  <c r="AA302" i="18"/>
  <c r="AE302" i="18"/>
  <c r="S303" i="18"/>
  <c r="W303" i="18"/>
  <c r="AA303" i="18"/>
  <c r="AE303" i="18"/>
  <c r="AF303" i="18"/>
  <c r="S304" i="18"/>
  <c r="W304" i="18"/>
  <c r="AF304" i="18" s="1"/>
  <c r="AA304" i="18"/>
  <c r="AE304" i="18"/>
  <c r="S305" i="18"/>
  <c r="W305" i="18"/>
  <c r="AA305" i="18"/>
  <c r="AF305" i="18" s="1"/>
  <c r="AE305" i="18"/>
  <c r="S306" i="18"/>
  <c r="W306" i="18"/>
  <c r="AF306" i="18" s="1"/>
  <c r="AA306" i="18"/>
  <c r="AE306" i="18"/>
  <c r="S307" i="18"/>
  <c r="W307" i="18"/>
  <c r="AA307" i="18"/>
  <c r="AE307" i="18"/>
  <c r="AF307" i="18"/>
  <c r="S308" i="18"/>
  <c r="W308" i="18"/>
  <c r="AA308" i="18"/>
  <c r="AE308" i="18"/>
  <c r="S309" i="18"/>
  <c r="W309" i="18"/>
  <c r="AA309" i="18"/>
  <c r="AF309" i="18" s="1"/>
  <c r="AE309" i="18"/>
  <c r="S310" i="18"/>
  <c r="W310" i="18"/>
  <c r="AF310" i="18" s="1"/>
  <c r="AA310" i="18"/>
  <c r="AE310" i="18"/>
  <c r="S311" i="18"/>
  <c r="W311" i="18"/>
  <c r="AA311" i="18"/>
  <c r="AE311" i="18"/>
  <c r="AF311" i="18"/>
  <c r="S312" i="18"/>
  <c r="W312" i="18"/>
  <c r="AA312" i="18"/>
  <c r="AE312" i="18"/>
  <c r="S313" i="18"/>
  <c r="W313" i="18"/>
  <c r="AA313" i="18"/>
  <c r="AE313" i="18"/>
  <c r="AF313" i="18"/>
  <c r="S314" i="18"/>
  <c r="W314" i="18"/>
  <c r="AA314" i="18"/>
  <c r="AE314" i="18"/>
  <c r="S315" i="18"/>
  <c r="W315" i="18"/>
  <c r="AA315" i="18"/>
  <c r="AF315" i="18" s="1"/>
  <c r="AE315" i="18"/>
  <c r="S316" i="18"/>
  <c r="W316" i="18"/>
  <c r="AF316" i="18" s="1"/>
  <c r="AA316" i="18"/>
  <c r="AE316" i="18"/>
  <c r="S317" i="18"/>
  <c r="W317" i="18"/>
  <c r="AA317" i="18"/>
  <c r="AF317" i="18" s="1"/>
  <c r="AE317" i="18"/>
  <c r="S318" i="18"/>
  <c r="W318" i="18"/>
  <c r="AF318" i="18" s="1"/>
  <c r="AA318" i="18"/>
  <c r="AE318" i="18"/>
  <c r="S319" i="18"/>
  <c r="W319" i="18"/>
  <c r="AA319" i="18"/>
  <c r="AE319" i="18"/>
  <c r="AF319" i="18"/>
  <c r="S320" i="18"/>
  <c r="W320" i="18"/>
  <c r="AA320" i="18"/>
  <c r="AE320" i="18"/>
  <c r="S321" i="18"/>
  <c r="W321" i="18"/>
  <c r="AA321" i="18"/>
  <c r="AE321" i="18"/>
  <c r="AF321" i="18"/>
  <c r="S322" i="18"/>
  <c r="W322" i="18"/>
  <c r="AA322" i="18"/>
  <c r="AE322" i="18"/>
  <c r="S323" i="18"/>
  <c r="W323" i="18"/>
  <c r="AA323" i="18"/>
  <c r="AF323" i="18" s="1"/>
  <c r="AE323" i="18"/>
  <c r="S324" i="18"/>
  <c r="W324" i="18"/>
  <c r="AF324" i="18" s="1"/>
  <c r="AA324" i="18"/>
  <c r="AE324" i="18"/>
  <c r="S325" i="18"/>
  <c r="W325" i="18"/>
  <c r="AA325" i="18"/>
  <c r="AF325" i="18" s="1"/>
  <c r="AE325" i="18"/>
  <c r="S326" i="18"/>
  <c r="W326" i="18"/>
  <c r="AF326" i="18" s="1"/>
  <c r="AA326" i="18"/>
  <c r="AE326" i="18"/>
  <c r="S327" i="18"/>
  <c r="W327" i="18"/>
  <c r="AA327" i="18"/>
  <c r="AE327" i="18"/>
  <c r="AF327" i="18"/>
  <c r="S328" i="18"/>
  <c r="W328" i="18"/>
  <c r="AA328" i="18"/>
  <c r="AE328" i="18"/>
  <c r="S329" i="18"/>
  <c r="W329" i="18"/>
  <c r="AA329" i="18"/>
  <c r="AE329" i="18"/>
  <c r="AF329" i="18" s="1"/>
  <c r="S330" i="18"/>
  <c r="W330" i="18"/>
  <c r="AA330" i="18"/>
  <c r="AE330" i="18"/>
  <c r="S331" i="18"/>
  <c r="W331" i="18"/>
  <c r="AF331" i="18" s="1"/>
  <c r="AA331" i="18"/>
  <c r="AE331" i="18"/>
  <c r="S332" i="18"/>
  <c r="W332" i="18"/>
  <c r="AA332" i="18"/>
  <c r="AE332" i="18"/>
  <c r="AF332" i="18"/>
  <c r="O333" i="18"/>
  <c r="P333" i="18"/>
  <c r="Q333" i="18"/>
  <c r="R333" i="18"/>
  <c r="S333" i="18" s="1"/>
  <c r="T333" i="18"/>
  <c r="U333" i="18"/>
  <c r="V333" i="18"/>
  <c r="W333" i="18" s="1"/>
  <c r="X333" i="18"/>
  <c r="Y333" i="18"/>
  <c r="Z333" i="18"/>
  <c r="AA333" i="18" s="1"/>
  <c r="AB333" i="18"/>
  <c r="AC333" i="18"/>
  <c r="AD333" i="18"/>
  <c r="AE333" i="18" s="1"/>
  <c r="S334" i="18"/>
  <c r="W334" i="18"/>
  <c r="AF334" i="18" s="1"/>
  <c r="AA334" i="18"/>
  <c r="AE334" i="18"/>
  <c r="S335" i="18"/>
  <c r="W335" i="18"/>
  <c r="AA335" i="18"/>
  <c r="AE335" i="18"/>
  <c r="AF335" i="18"/>
  <c r="S336" i="18"/>
  <c r="W336" i="18"/>
  <c r="AA336" i="18"/>
  <c r="AE336" i="18"/>
  <c r="AF336" i="18" s="1"/>
  <c r="S337" i="18"/>
  <c r="W337" i="18"/>
  <c r="AF337" i="18" s="1"/>
  <c r="AA337" i="18"/>
  <c r="AE337" i="18"/>
  <c r="S338" i="18"/>
  <c r="W338" i="18"/>
  <c r="AF338" i="18" s="1"/>
  <c r="AA338" i="18"/>
  <c r="AE338" i="18"/>
  <c r="S339" i="18"/>
  <c r="W339" i="18"/>
  <c r="AA339" i="18"/>
  <c r="AE339" i="18"/>
  <c r="AF339" i="18"/>
  <c r="S340" i="18"/>
  <c r="W340" i="18"/>
  <c r="AA340" i="18"/>
  <c r="AE340" i="18"/>
  <c r="AF340" i="18" s="1"/>
  <c r="S341" i="18"/>
  <c r="W341" i="18"/>
  <c r="AA341" i="18"/>
  <c r="AE341" i="18"/>
  <c r="S342" i="18"/>
  <c r="W342" i="18"/>
  <c r="AF342" i="18" s="1"/>
  <c r="AA342" i="18"/>
  <c r="AE342" i="18"/>
  <c r="S343" i="18"/>
  <c r="W343" i="18"/>
  <c r="AA343" i="18"/>
  <c r="AE343" i="18"/>
  <c r="AF343" i="18"/>
  <c r="S344" i="18"/>
  <c r="W344" i="18"/>
  <c r="AA344" i="18"/>
  <c r="AE344" i="18"/>
  <c r="AF344" i="18" s="1"/>
  <c r="S345" i="18"/>
  <c r="W345" i="18"/>
  <c r="AF345" i="18" s="1"/>
  <c r="AA345" i="18"/>
  <c r="AE345" i="18"/>
  <c r="S346" i="18"/>
  <c r="W346" i="18"/>
  <c r="AF346" i="18" s="1"/>
  <c r="AA346" i="18"/>
  <c r="AE346" i="18"/>
  <c r="S347" i="18"/>
  <c r="W347" i="18"/>
  <c r="AA347" i="18"/>
  <c r="AE347" i="18"/>
  <c r="AF347" i="18"/>
  <c r="S348" i="18"/>
  <c r="W348" i="18"/>
  <c r="AA348" i="18"/>
  <c r="AE348" i="18"/>
  <c r="AF348" i="18" s="1"/>
  <c r="S349" i="18"/>
  <c r="W349" i="18"/>
  <c r="AF349" i="18" s="1"/>
  <c r="AA349" i="18"/>
  <c r="AE349" i="18"/>
  <c r="S350" i="18"/>
  <c r="W350" i="18"/>
  <c r="AF350" i="18" s="1"/>
  <c r="AA350" i="18"/>
  <c r="AE350" i="18"/>
  <c r="S351" i="18"/>
  <c r="W351" i="18"/>
  <c r="AA351" i="18"/>
  <c r="AE351" i="18"/>
  <c r="AF351" i="18"/>
  <c r="S352" i="18"/>
  <c r="W352" i="18"/>
  <c r="AA352" i="18"/>
  <c r="AE352" i="18"/>
  <c r="AF352" i="18" s="1"/>
  <c r="S353" i="18"/>
  <c r="W353" i="18"/>
  <c r="AF353" i="18" s="1"/>
  <c r="AA353" i="18"/>
  <c r="AE353" i="18"/>
  <c r="S354" i="18"/>
  <c r="W354" i="18"/>
  <c r="AF354" i="18" s="1"/>
  <c r="AA354" i="18"/>
  <c r="AE354" i="18"/>
  <c r="S355" i="18"/>
  <c r="W355" i="18"/>
  <c r="AA355" i="18"/>
  <c r="AE355" i="18"/>
  <c r="AF355" i="18"/>
  <c r="S356" i="18"/>
  <c r="W356" i="18"/>
  <c r="AA356" i="18"/>
  <c r="AE356" i="18"/>
  <c r="AF356" i="18" s="1"/>
  <c r="S357" i="18"/>
  <c r="W357" i="18"/>
  <c r="AA357" i="18"/>
  <c r="AE357" i="18"/>
  <c r="S358" i="18"/>
  <c r="W358" i="18"/>
  <c r="AF358" i="18" s="1"/>
  <c r="AA358" i="18"/>
  <c r="AE358" i="18"/>
  <c r="S359" i="18"/>
  <c r="W359" i="18"/>
  <c r="AA359" i="18"/>
  <c r="AE359" i="18"/>
  <c r="AF359" i="18"/>
  <c r="S360" i="18"/>
  <c r="W360" i="18"/>
  <c r="AA360" i="18"/>
  <c r="AE360" i="18"/>
  <c r="AF360" i="18" s="1"/>
  <c r="S361" i="18"/>
  <c r="W361" i="18"/>
  <c r="AF361" i="18" s="1"/>
  <c r="AA361" i="18"/>
  <c r="AE361" i="18"/>
  <c r="S362" i="18"/>
  <c r="W362" i="18"/>
  <c r="AF362" i="18" s="1"/>
  <c r="AA362" i="18"/>
  <c r="AE362" i="18"/>
  <c r="S363" i="18"/>
  <c r="W363" i="18"/>
  <c r="AA363" i="18"/>
  <c r="AE363" i="18"/>
  <c r="AF363" i="18"/>
  <c r="S364" i="18"/>
  <c r="W364" i="18"/>
  <c r="AA364" i="18"/>
  <c r="AE364" i="18"/>
  <c r="AF364" i="18" s="1"/>
  <c r="S365" i="18"/>
  <c r="W365" i="18"/>
  <c r="AF365" i="18" s="1"/>
  <c r="AA365" i="18"/>
  <c r="AE365" i="18"/>
  <c r="S366" i="18"/>
  <c r="W366" i="18"/>
  <c r="AF366" i="18" s="1"/>
  <c r="AA366" i="18"/>
  <c r="AE366" i="18"/>
  <c r="S367" i="18"/>
  <c r="W367" i="18"/>
  <c r="AA367" i="18"/>
  <c r="AE367" i="18"/>
  <c r="AF367" i="18"/>
  <c r="S368" i="18"/>
  <c r="W368" i="18"/>
  <c r="AA368" i="18"/>
  <c r="AE368" i="18"/>
  <c r="AF368" i="18" s="1"/>
  <c r="S369" i="18"/>
  <c r="W369" i="18"/>
  <c r="AF369" i="18" s="1"/>
  <c r="AA369" i="18"/>
  <c r="AE369" i="18"/>
  <c r="S370" i="18"/>
  <c r="W370" i="18"/>
  <c r="AF370" i="18" s="1"/>
  <c r="AA370" i="18"/>
  <c r="AE370" i="18"/>
  <c r="S371" i="18"/>
  <c r="W371" i="18"/>
  <c r="AA371" i="18"/>
  <c r="AE371" i="18"/>
  <c r="AF371" i="18"/>
  <c r="S372" i="18"/>
  <c r="W372" i="18"/>
  <c r="AA372" i="18"/>
  <c r="AE372" i="18"/>
  <c r="AF372" i="18" s="1"/>
  <c r="S373" i="18"/>
  <c r="W373" i="18"/>
  <c r="AA373" i="18"/>
  <c r="AE373" i="18"/>
  <c r="S374" i="18"/>
  <c r="W374" i="18"/>
  <c r="AF374" i="18" s="1"/>
  <c r="AA374" i="18"/>
  <c r="AE374" i="18"/>
  <c r="S375" i="18"/>
  <c r="W375" i="18"/>
  <c r="AA375" i="18"/>
  <c r="AE375" i="18"/>
  <c r="AF375" i="18"/>
  <c r="S376" i="18"/>
  <c r="W376" i="18"/>
  <c r="AA376" i="18"/>
  <c r="AE376" i="18"/>
  <c r="AF376" i="18" s="1"/>
  <c r="S377" i="18"/>
  <c r="W377" i="18"/>
  <c r="AF377" i="18" s="1"/>
  <c r="AA377" i="18"/>
  <c r="AE377" i="18"/>
  <c r="S378" i="18"/>
  <c r="W378" i="18"/>
  <c r="AF378" i="18" s="1"/>
  <c r="AA378" i="18"/>
  <c r="AE378" i="18"/>
  <c r="S379" i="18"/>
  <c r="W379" i="18"/>
  <c r="AA379" i="18"/>
  <c r="AE379" i="18"/>
  <c r="AF379" i="18"/>
  <c r="S380" i="18"/>
  <c r="W380" i="18"/>
  <c r="AA380" i="18"/>
  <c r="AE380" i="18"/>
  <c r="AF380" i="18" s="1"/>
  <c r="S381" i="18"/>
  <c r="W381" i="18"/>
  <c r="AF381" i="18" s="1"/>
  <c r="AA381" i="18"/>
  <c r="AE381" i="18"/>
  <c r="S382" i="18"/>
  <c r="W382" i="18"/>
  <c r="AF382" i="18" s="1"/>
  <c r="AA382" i="18"/>
  <c r="AE382" i="18"/>
  <c r="S383" i="18"/>
  <c r="W383" i="18"/>
  <c r="AA383" i="18"/>
  <c r="AE383" i="18"/>
  <c r="AF383" i="18"/>
  <c r="S384" i="18"/>
  <c r="W384" i="18"/>
  <c r="AA384" i="18"/>
  <c r="AE384" i="18"/>
  <c r="AF384" i="18" s="1"/>
  <c r="S385" i="18"/>
  <c r="W385" i="18"/>
  <c r="AF385" i="18" s="1"/>
  <c r="AA385" i="18"/>
  <c r="AE385" i="18"/>
  <c r="S386" i="18"/>
  <c r="W386" i="18"/>
  <c r="AF386" i="18" s="1"/>
  <c r="AA386" i="18"/>
  <c r="AE386" i="18"/>
  <c r="S387" i="18"/>
  <c r="W387" i="18"/>
  <c r="AA387" i="18"/>
  <c r="AE387" i="18"/>
  <c r="AF387" i="18"/>
  <c r="S388" i="18"/>
  <c r="W388" i="18"/>
  <c r="AA388" i="18"/>
  <c r="AE388" i="18"/>
  <c r="AF388" i="18" s="1"/>
  <c r="S389" i="18"/>
  <c r="W389" i="18"/>
  <c r="AA389" i="18"/>
  <c r="AE389" i="18"/>
  <c r="S390" i="18"/>
  <c r="W390" i="18"/>
  <c r="AF390" i="18" s="1"/>
  <c r="AA390" i="18"/>
  <c r="AE390" i="18"/>
  <c r="S391" i="18"/>
  <c r="W391" i="18"/>
  <c r="AA391" i="18"/>
  <c r="AE391" i="18"/>
  <c r="AF391" i="18"/>
  <c r="S392" i="18"/>
  <c r="W392" i="18"/>
  <c r="AA392" i="18"/>
  <c r="AE392" i="18"/>
  <c r="AF392" i="18" s="1"/>
  <c r="S393" i="18"/>
  <c r="W393" i="18"/>
  <c r="AF393" i="18" s="1"/>
  <c r="AA393" i="18"/>
  <c r="AE393" i="18"/>
  <c r="S394" i="18"/>
  <c r="W394" i="18"/>
  <c r="AF394" i="18" s="1"/>
  <c r="AA394" i="18"/>
  <c r="AE394" i="18"/>
  <c r="S395" i="18"/>
  <c r="W395" i="18"/>
  <c r="AA395" i="18"/>
  <c r="AE395" i="18"/>
  <c r="AF395" i="18"/>
  <c r="S396" i="18"/>
  <c r="W396" i="18"/>
  <c r="AA396" i="18"/>
  <c r="AE396" i="18"/>
  <c r="AF396" i="18" s="1"/>
  <c r="S397" i="18"/>
  <c r="W397" i="18"/>
  <c r="AF397" i="18" s="1"/>
  <c r="AA397" i="18"/>
  <c r="AE397" i="18"/>
  <c r="S398" i="18"/>
  <c r="W398" i="18"/>
  <c r="AF398" i="18" s="1"/>
  <c r="AA398" i="18"/>
  <c r="AE398" i="18"/>
  <c r="S399" i="18"/>
  <c r="W399" i="18"/>
  <c r="AA399" i="18"/>
  <c r="AE399" i="18"/>
  <c r="AF399" i="18"/>
  <c r="S400" i="18"/>
  <c r="W400" i="18"/>
  <c r="AA400" i="18"/>
  <c r="AE400" i="18"/>
  <c r="AF400" i="18" s="1"/>
  <c r="S401" i="18"/>
  <c r="W401" i="18"/>
  <c r="AF401" i="18" s="1"/>
  <c r="AA401" i="18"/>
  <c r="AE401" i="18"/>
  <c r="S402" i="18"/>
  <c r="W402" i="18"/>
  <c r="AF402" i="18" s="1"/>
  <c r="AA402" i="18"/>
  <c r="AE402" i="18"/>
  <c r="S403" i="18"/>
  <c r="W403" i="18"/>
  <c r="AA403" i="18"/>
  <c r="AE403" i="18"/>
  <c r="AF403" i="18"/>
  <c r="S404" i="18"/>
  <c r="W404" i="18"/>
  <c r="AA404" i="18"/>
  <c r="AE404" i="18"/>
  <c r="AF404" i="18" s="1"/>
  <c r="S405" i="18"/>
  <c r="W405" i="18"/>
  <c r="AA405" i="18"/>
  <c r="AE405" i="18"/>
  <c r="S406" i="18"/>
  <c r="W406" i="18"/>
  <c r="AF406" i="18" s="1"/>
  <c r="AA406" i="18"/>
  <c r="AE406" i="18"/>
  <c r="S407" i="18"/>
  <c r="W407" i="18"/>
  <c r="AA407" i="18"/>
  <c r="AE407" i="18"/>
  <c r="AF407" i="18"/>
  <c r="S408" i="18"/>
  <c r="W408" i="18"/>
  <c r="AA408" i="18"/>
  <c r="AE408" i="18"/>
  <c r="AF408" i="18" s="1"/>
  <c r="S409" i="18"/>
  <c r="W409" i="18"/>
  <c r="AF409" i="18" s="1"/>
  <c r="AA409" i="18"/>
  <c r="AE409" i="18"/>
  <c r="S410" i="18"/>
  <c r="W410" i="18"/>
  <c r="AF410" i="18" s="1"/>
  <c r="AA410" i="18"/>
  <c r="AE410" i="18"/>
  <c r="S411" i="18"/>
  <c r="W411" i="18"/>
  <c r="AA411" i="18"/>
  <c r="AE411" i="18"/>
  <c r="AF411" i="18"/>
  <c r="S412" i="18"/>
  <c r="W412" i="18"/>
  <c r="AA412" i="18"/>
  <c r="AE412" i="18"/>
  <c r="AF412" i="18" s="1"/>
  <c r="S413" i="18"/>
  <c r="W413" i="18"/>
  <c r="AF413" i="18" s="1"/>
  <c r="AA413" i="18"/>
  <c r="AE413" i="18"/>
  <c r="S414" i="18"/>
  <c r="W414" i="18"/>
  <c r="AF414" i="18" s="1"/>
  <c r="AA414" i="18"/>
  <c r="AE414" i="18"/>
  <c r="S415" i="18"/>
  <c r="W415" i="18"/>
  <c r="AA415" i="18"/>
  <c r="AE415" i="18"/>
  <c r="AF415" i="18"/>
  <c r="S416" i="18"/>
  <c r="W416" i="18"/>
  <c r="AA416" i="18"/>
  <c r="AE416" i="18"/>
  <c r="AF416" i="18" s="1"/>
  <c r="S417" i="18"/>
  <c r="W417" i="18"/>
  <c r="AF417" i="18" s="1"/>
  <c r="AA417" i="18"/>
  <c r="AE417" i="18"/>
  <c r="S418" i="18"/>
  <c r="W418" i="18"/>
  <c r="AF418" i="18" s="1"/>
  <c r="AA418" i="18"/>
  <c r="AE418" i="18"/>
  <c r="S419" i="18"/>
  <c r="W419" i="18"/>
  <c r="AA419" i="18"/>
  <c r="AE419" i="18"/>
  <c r="AF419" i="18"/>
  <c r="S420" i="18"/>
  <c r="W420" i="18"/>
  <c r="AA420" i="18"/>
  <c r="AE420" i="18"/>
  <c r="AF420" i="18" s="1"/>
  <c r="S421" i="18"/>
  <c r="W421" i="18"/>
  <c r="AA421" i="18"/>
  <c r="AE421" i="18"/>
  <c r="S422" i="18"/>
  <c r="W422" i="18"/>
  <c r="AF422" i="18" s="1"/>
  <c r="AA422" i="18"/>
  <c r="AE422" i="18"/>
  <c r="S423" i="18"/>
  <c r="W423" i="18"/>
  <c r="AA423" i="18"/>
  <c r="AE423" i="18"/>
  <c r="AF423" i="18"/>
  <c r="S424" i="18"/>
  <c r="W424" i="18"/>
  <c r="AA424" i="18"/>
  <c r="AE424" i="18"/>
  <c r="AF424" i="18" s="1"/>
  <c r="S425" i="18"/>
  <c r="W425" i="18"/>
  <c r="AF425" i="18" s="1"/>
  <c r="AA425" i="18"/>
  <c r="AE425" i="18"/>
  <c r="S426" i="18"/>
  <c r="W426" i="18"/>
  <c r="AF426" i="18" s="1"/>
  <c r="AA426" i="18"/>
  <c r="AE426" i="18"/>
  <c r="S427" i="18"/>
  <c r="W427" i="18"/>
  <c r="AA427" i="18"/>
  <c r="AE427" i="18"/>
  <c r="AF427" i="18"/>
  <c r="S428" i="18"/>
  <c r="W428" i="18"/>
  <c r="AA428" i="18"/>
  <c r="AE428" i="18"/>
  <c r="AF428" i="18" s="1"/>
  <c r="S429" i="18"/>
  <c r="W429" i="18"/>
  <c r="AF429" i="18" s="1"/>
  <c r="AA429" i="18"/>
  <c r="AE429" i="18"/>
  <c r="S430" i="18"/>
  <c r="W430" i="18"/>
  <c r="AF430" i="18" s="1"/>
  <c r="AA430" i="18"/>
  <c r="AE430" i="18"/>
  <c r="S431" i="18"/>
  <c r="W431" i="18"/>
  <c r="AA431" i="18"/>
  <c r="AE431" i="18"/>
  <c r="AF431" i="18"/>
  <c r="S432" i="18"/>
  <c r="W432" i="18"/>
  <c r="AA432" i="18"/>
  <c r="AE432" i="18"/>
  <c r="AF432" i="18" s="1"/>
  <c r="S433" i="18"/>
  <c r="W433" i="18"/>
  <c r="AF433" i="18" s="1"/>
  <c r="AA433" i="18"/>
  <c r="AE433" i="18"/>
  <c r="S434" i="18"/>
  <c r="W434" i="18"/>
  <c r="AF434" i="18" s="1"/>
  <c r="AA434" i="18"/>
  <c r="AE434" i="18"/>
  <c r="S435" i="18"/>
  <c r="W435" i="18"/>
  <c r="AA435" i="18"/>
  <c r="AE435" i="18"/>
  <c r="AF435" i="18"/>
  <c r="S436" i="18"/>
  <c r="W436" i="18"/>
  <c r="AA436" i="18"/>
  <c r="AE436" i="18"/>
  <c r="AF436" i="18" s="1"/>
  <c r="S437" i="18"/>
  <c r="W437" i="18"/>
  <c r="AA437" i="18"/>
  <c r="AE437" i="18"/>
  <c r="S438" i="18"/>
  <c r="W438" i="18"/>
  <c r="AF438" i="18" s="1"/>
  <c r="AA438" i="18"/>
  <c r="AE438" i="18"/>
  <c r="S439" i="18"/>
  <c r="W439" i="18"/>
  <c r="AA439" i="18"/>
  <c r="AE439" i="18"/>
  <c r="AF439" i="18"/>
  <c r="S440" i="18"/>
  <c r="W440" i="18"/>
  <c r="AA440" i="18"/>
  <c r="AE440" i="18"/>
  <c r="AF440" i="18" s="1"/>
  <c r="S441" i="18"/>
  <c r="W441" i="18"/>
  <c r="AF441" i="18" s="1"/>
  <c r="AA441" i="18"/>
  <c r="AE441" i="18"/>
  <c r="S442" i="18"/>
  <c r="W442" i="18"/>
  <c r="AF442" i="18" s="1"/>
  <c r="AA442" i="18"/>
  <c r="AE442" i="18"/>
  <c r="S443" i="18"/>
  <c r="W443" i="18"/>
  <c r="AA443" i="18"/>
  <c r="AE443" i="18"/>
  <c r="AF443" i="18"/>
  <c r="S444" i="18"/>
  <c r="W444" i="18"/>
  <c r="AA444" i="18"/>
  <c r="AE444" i="18"/>
  <c r="AF444" i="18" s="1"/>
  <c r="S445" i="18"/>
  <c r="W445" i="18"/>
  <c r="AF445" i="18" s="1"/>
  <c r="AA445" i="18"/>
  <c r="AE445" i="18"/>
  <c r="S446" i="18"/>
  <c r="W446" i="18"/>
  <c r="AF446" i="18" s="1"/>
  <c r="AA446" i="18"/>
  <c r="AE446" i="18"/>
  <c r="S447" i="18"/>
  <c r="W447" i="18"/>
  <c r="AA447" i="18"/>
  <c r="AE447" i="18"/>
  <c r="AF447" i="18"/>
  <c r="S448" i="18"/>
  <c r="W448" i="18"/>
  <c r="AA448" i="18"/>
  <c r="AE448" i="18"/>
  <c r="AF448" i="18" s="1"/>
  <c r="S449" i="18"/>
  <c r="W449" i="18"/>
  <c r="AF449" i="18" s="1"/>
  <c r="AA449" i="18"/>
  <c r="AE449" i="18"/>
  <c r="S450" i="18"/>
  <c r="W450" i="18"/>
  <c r="AF450" i="18" s="1"/>
  <c r="AA450" i="18"/>
  <c r="AE450" i="18"/>
  <c r="S451" i="18"/>
  <c r="W451" i="18"/>
  <c r="AA451" i="18"/>
  <c r="AE451" i="18"/>
  <c r="AF451" i="18"/>
  <c r="S452" i="18"/>
  <c r="W452" i="18"/>
  <c r="AA452" i="18"/>
  <c r="AE452" i="18"/>
  <c r="AF452" i="18" s="1"/>
  <c r="S453" i="18"/>
  <c r="W453" i="18"/>
  <c r="AA453" i="18"/>
  <c r="AE453" i="18"/>
  <c r="S454" i="18"/>
  <c r="W454" i="18"/>
  <c r="AF454" i="18" s="1"/>
  <c r="AA454" i="18"/>
  <c r="AE454" i="18"/>
  <c r="S455" i="18"/>
  <c r="W455" i="18"/>
  <c r="AA455" i="18"/>
  <c r="AE455" i="18"/>
  <c r="AF455" i="18"/>
  <c r="S456" i="18"/>
  <c r="W456" i="18"/>
  <c r="AA456" i="18"/>
  <c r="AE456" i="18"/>
  <c r="AF456" i="18" s="1"/>
  <c r="S457" i="18"/>
  <c r="W457" i="18"/>
  <c r="AF457" i="18" s="1"/>
  <c r="AA457" i="18"/>
  <c r="AE457" i="18"/>
  <c r="S458" i="18"/>
  <c r="W458" i="18"/>
  <c r="AF458" i="18" s="1"/>
  <c r="AA458" i="18"/>
  <c r="AE458" i="18"/>
  <c r="S459" i="18"/>
  <c r="W459" i="18"/>
  <c r="AA459" i="18"/>
  <c r="AE459" i="18"/>
  <c r="AF459" i="18"/>
  <c r="S460" i="18"/>
  <c r="W460" i="18"/>
  <c r="AA460" i="18"/>
  <c r="AE460" i="18"/>
  <c r="AF460" i="18" s="1"/>
  <c r="S461" i="18"/>
  <c r="W461" i="18"/>
  <c r="AF461" i="18" s="1"/>
  <c r="AA461" i="18"/>
  <c r="AE461" i="18"/>
  <c r="S462" i="18"/>
  <c r="W462" i="18"/>
  <c r="AF462" i="18" s="1"/>
  <c r="AA462" i="18"/>
  <c r="AE462" i="18"/>
  <c r="S463" i="18"/>
  <c r="W463" i="18"/>
  <c r="AA463" i="18"/>
  <c r="AE463" i="18"/>
  <c r="AF463" i="18"/>
  <c r="S464" i="18"/>
  <c r="W464" i="18"/>
  <c r="AA464" i="18"/>
  <c r="AE464" i="18"/>
  <c r="AF464" i="18" s="1"/>
  <c r="S465" i="18"/>
  <c r="W465" i="18"/>
  <c r="AF465" i="18" s="1"/>
  <c r="AA465" i="18"/>
  <c r="AE465" i="18"/>
  <c r="S466" i="18"/>
  <c r="W466" i="18"/>
  <c r="AF466" i="18" s="1"/>
  <c r="AA466" i="18"/>
  <c r="AE466" i="18"/>
  <c r="S467" i="18"/>
  <c r="W467" i="18"/>
  <c r="AA467" i="18"/>
  <c r="AE467" i="18"/>
  <c r="AF467" i="18"/>
  <c r="S468" i="18"/>
  <c r="W468" i="18"/>
  <c r="AA468" i="18"/>
  <c r="AE468" i="18"/>
  <c r="AF468" i="18" s="1"/>
  <c r="S469" i="18"/>
  <c r="W469" i="18"/>
  <c r="AA469" i="18"/>
  <c r="AE469" i="18"/>
  <c r="S470" i="18"/>
  <c r="W470" i="18"/>
  <c r="AF470" i="18" s="1"/>
  <c r="AA470" i="18"/>
  <c r="AE470" i="18"/>
  <c r="S471" i="18"/>
  <c r="W471" i="18"/>
  <c r="AA471" i="18"/>
  <c r="AE471" i="18"/>
  <c r="AF471" i="18"/>
  <c r="S472" i="18"/>
  <c r="W472" i="18"/>
  <c r="AA472" i="18"/>
  <c r="AE472" i="18"/>
  <c r="AF472" i="18" s="1"/>
  <c r="S473" i="18"/>
  <c r="W473" i="18"/>
  <c r="AF473" i="18" s="1"/>
  <c r="AA473" i="18"/>
  <c r="AE473" i="18"/>
  <c r="S474" i="18"/>
  <c r="W474" i="18"/>
  <c r="AF474" i="18" s="1"/>
  <c r="AA474" i="18"/>
  <c r="AE474" i="18"/>
  <c r="S475" i="18"/>
  <c r="W475" i="18"/>
  <c r="AA475" i="18"/>
  <c r="AE475" i="18"/>
  <c r="AF475" i="18"/>
  <c r="S476" i="18"/>
  <c r="W476" i="18"/>
  <c r="AA476" i="18"/>
  <c r="AE476" i="18"/>
  <c r="AF476" i="18" s="1"/>
  <c r="S477" i="18"/>
  <c r="W477" i="18"/>
  <c r="AF477" i="18" s="1"/>
  <c r="AA477" i="18"/>
  <c r="AE477" i="18"/>
  <c r="S478" i="18"/>
  <c r="W478" i="18"/>
  <c r="AF478" i="18" s="1"/>
  <c r="AA478" i="18"/>
  <c r="AE478" i="18"/>
  <c r="S479" i="18"/>
  <c r="W479" i="18"/>
  <c r="AA479" i="18"/>
  <c r="AE479" i="18"/>
  <c r="AF479" i="18"/>
  <c r="S480" i="18"/>
  <c r="W480" i="18"/>
  <c r="AA480" i="18"/>
  <c r="AE480" i="18"/>
  <c r="AF480" i="18" s="1"/>
  <c r="S481" i="18"/>
  <c r="W481" i="18"/>
  <c r="AF481" i="18" s="1"/>
  <c r="AA481" i="18"/>
  <c r="AE481" i="18"/>
  <c r="S482" i="18"/>
  <c r="W482" i="18"/>
  <c r="AF482" i="18" s="1"/>
  <c r="AA482" i="18"/>
  <c r="AE482" i="18"/>
  <c r="S483" i="18"/>
  <c r="W483" i="18"/>
  <c r="AA483" i="18"/>
  <c r="AE483" i="18"/>
  <c r="AF483" i="18"/>
  <c r="S484" i="18"/>
  <c r="W484" i="18"/>
  <c r="AA484" i="18"/>
  <c r="AE484" i="18"/>
  <c r="AF484" i="18" s="1"/>
  <c r="S485" i="18"/>
  <c r="W485" i="18"/>
  <c r="AA485" i="18"/>
  <c r="AE485" i="18"/>
  <c r="S486" i="18"/>
  <c r="W486" i="18"/>
  <c r="AF486" i="18" s="1"/>
  <c r="AA486" i="18"/>
  <c r="AE486" i="18"/>
  <c r="S487" i="18"/>
  <c r="W487" i="18"/>
  <c r="AA487" i="18"/>
  <c r="AE487" i="18"/>
  <c r="AF487" i="18"/>
  <c r="S488" i="18"/>
  <c r="W488" i="18"/>
  <c r="AA488" i="18"/>
  <c r="AE488" i="18"/>
  <c r="AF488" i="18" s="1"/>
  <c r="S489" i="18"/>
  <c r="W489" i="18"/>
  <c r="AA489" i="18"/>
  <c r="AE489" i="18"/>
  <c r="S490" i="18"/>
  <c r="W490" i="18"/>
  <c r="AF490" i="18" s="1"/>
  <c r="AA490" i="18"/>
  <c r="AE490" i="18"/>
  <c r="S491" i="18"/>
  <c r="W491" i="18"/>
  <c r="AA491" i="18"/>
  <c r="AE491" i="18"/>
  <c r="AF491" i="18"/>
  <c r="S492" i="18"/>
  <c r="W492" i="18"/>
  <c r="AA492" i="18"/>
  <c r="AE492" i="18"/>
  <c r="AF492" i="18" s="1"/>
  <c r="S493" i="18"/>
  <c r="W493" i="18"/>
  <c r="AF493" i="18" s="1"/>
  <c r="AA493" i="18"/>
  <c r="AE493" i="18"/>
  <c r="S494" i="18"/>
  <c r="W494" i="18"/>
  <c r="AF494" i="18" s="1"/>
  <c r="AA494" i="18"/>
  <c r="AE494" i="18"/>
  <c r="S495" i="18"/>
  <c r="W495" i="18"/>
  <c r="AA495" i="18"/>
  <c r="AE495" i="18"/>
  <c r="AF495" i="18"/>
  <c r="S496" i="18"/>
  <c r="W496" i="18"/>
  <c r="AA496" i="18"/>
  <c r="AE496" i="18"/>
  <c r="AF496" i="18" s="1"/>
  <c r="S497" i="18"/>
  <c r="W497" i="18"/>
  <c r="AF497" i="18" s="1"/>
  <c r="AA497" i="18"/>
  <c r="AE497" i="18"/>
  <c r="S498" i="18"/>
  <c r="W498" i="18"/>
  <c r="AF498" i="18" s="1"/>
  <c r="AA498" i="18"/>
  <c r="AE498" i="18"/>
  <c r="S499" i="18"/>
  <c r="W499" i="18"/>
  <c r="AA499" i="18"/>
  <c r="AE499" i="18"/>
  <c r="AF499" i="18"/>
  <c r="S500" i="18"/>
  <c r="W500" i="18"/>
  <c r="AA500" i="18"/>
  <c r="AE500" i="18"/>
  <c r="AF500" i="18" s="1"/>
  <c r="S501" i="18"/>
  <c r="W501" i="18"/>
  <c r="AA501" i="18"/>
  <c r="AE501" i="18"/>
  <c r="S502" i="18"/>
  <c r="W502" i="18"/>
  <c r="AF502" i="18" s="1"/>
  <c r="AA502" i="18"/>
  <c r="AE502" i="18"/>
  <c r="S503" i="18"/>
  <c r="W503" i="18"/>
  <c r="AA503" i="18"/>
  <c r="AE503" i="18"/>
  <c r="AF503" i="18"/>
  <c r="S504" i="18"/>
  <c r="W504" i="18"/>
  <c r="AA504" i="18"/>
  <c r="AE504" i="18"/>
  <c r="AF504" i="18" s="1"/>
  <c r="S505" i="18"/>
  <c r="W505" i="18"/>
  <c r="AA505" i="18"/>
  <c r="AE505" i="18"/>
  <c r="S506" i="18"/>
  <c r="W506" i="18"/>
  <c r="AF506" i="18" s="1"/>
  <c r="AA506" i="18"/>
  <c r="AE506" i="18"/>
  <c r="S507" i="18"/>
  <c r="W507" i="18"/>
  <c r="AA507" i="18"/>
  <c r="AE507" i="18"/>
  <c r="AF507" i="18"/>
  <c r="S508" i="18"/>
  <c r="W508" i="18"/>
  <c r="AA508" i="18"/>
  <c r="AE508" i="18"/>
  <c r="AF508" i="18" s="1"/>
  <c r="S509" i="18"/>
  <c r="W509" i="18"/>
  <c r="AF509" i="18" s="1"/>
  <c r="AA509" i="18"/>
  <c r="AE509" i="18"/>
  <c r="S510" i="18"/>
  <c r="W510" i="18"/>
  <c r="AF510" i="18" s="1"/>
  <c r="AA510" i="18"/>
  <c r="AE510" i="18"/>
  <c r="S511" i="18"/>
  <c r="W511" i="18"/>
  <c r="AA511" i="18"/>
  <c r="AE511" i="18"/>
  <c r="AF511" i="18"/>
  <c r="S512" i="18"/>
  <c r="W512" i="18"/>
  <c r="AA512" i="18"/>
  <c r="AE512" i="18"/>
  <c r="AF512" i="18" s="1"/>
  <c r="S513" i="18"/>
  <c r="W513" i="18"/>
  <c r="AF513" i="18" s="1"/>
  <c r="AA513" i="18"/>
  <c r="AE513" i="18"/>
  <c r="S514" i="18"/>
  <c r="W514" i="18"/>
  <c r="AF514" i="18" s="1"/>
  <c r="AA514" i="18"/>
  <c r="AE514" i="18"/>
  <c r="S515" i="18"/>
  <c r="W515" i="18"/>
  <c r="AA515" i="18"/>
  <c r="AE515" i="18"/>
  <c r="AF515" i="18"/>
  <c r="S516" i="18"/>
  <c r="W516" i="18"/>
  <c r="AA516" i="18"/>
  <c r="AE516" i="18"/>
  <c r="AF516" i="18" s="1"/>
  <c r="S517" i="18"/>
  <c r="W517" i="18"/>
  <c r="AA517" i="18"/>
  <c r="AE517" i="18"/>
  <c r="S518" i="18"/>
  <c r="W518" i="18"/>
  <c r="AF518" i="18" s="1"/>
  <c r="AA518" i="18"/>
  <c r="AE518" i="18"/>
  <c r="S519" i="18"/>
  <c r="W519" i="18"/>
  <c r="AA519" i="18"/>
  <c r="AE519" i="18"/>
  <c r="AF519" i="18"/>
  <c r="S520" i="18"/>
  <c r="W520" i="18"/>
  <c r="AA520" i="18"/>
  <c r="AE520" i="18"/>
  <c r="AF520" i="18" s="1"/>
  <c r="S521" i="18"/>
  <c r="W521" i="18"/>
  <c r="AA521" i="18"/>
  <c r="AE521" i="18"/>
  <c r="S522" i="18"/>
  <c r="W522" i="18"/>
  <c r="AF522" i="18" s="1"/>
  <c r="AA522" i="18"/>
  <c r="AE522" i="18"/>
  <c r="S523" i="18"/>
  <c r="W523" i="18"/>
  <c r="AA523" i="18"/>
  <c r="AE523" i="18"/>
  <c r="AF523" i="18"/>
  <c r="S524" i="18"/>
  <c r="W524" i="18"/>
  <c r="AA524" i="18"/>
  <c r="AE524" i="18"/>
  <c r="AF524" i="18" s="1"/>
  <c r="S525" i="18"/>
  <c r="W525" i="18"/>
  <c r="AF525" i="18" s="1"/>
  <c r="AA525" i="18"/>
  <c r="AE525" i="18"/>
  <c r="S526" i="18"/>
  <c r="W526" i="18"/>
  <c r="AF526" i="18" s="1"/>
  <c r="AA526" i="18"/>
  <c r="AE526" i="18"/>
  <c r="S527" i="18"/>
  <c r="W527" i="18"/>
  <c r="AA527" i="18"/>
  <c r="AE527" i="18"/>
  <c r="AF527" i="18"/>
  <c r="S528" i="18"/>
  <c r="W528" i="18"/>
  <c r="AA528" i="18"/>
  <c r="AE528" i="18"/>
  <c r="AF528" i="18" s="1"/>
  <c r="S529" i="18"/>
  <c r="W529" i="18"/>
  <c r="AF529" i="18" s="1"/>
  <c r="AA529" i="18"/>
  <c r="AE529" i="18"/>
  <c r="S530" i="18"/>
  <c r="W530" i="18"/>
  <c r="AF530" i="18" s="1"/>
  <c r="AA530" i="18"/>
  <c r="AE530" i="18"/>
  <c r="S531" i="18"/>
  <c r="W531" i="18"/>
  <c r="AA531" i="18"/>
  <c r="AE531" i="18"/>
  <c r="AF531" i="18"/>
  <c r="S532" i="18"/>
  <c r="W532" i="18"/>
  <c r="AA532" i="18"/>
  <c r="AE532" i="18"/>
  <c r="AF532" i="18" s="1"/>
  <c r="S533" i="18"/>
  <c r="W533" i="18"/>
  <c r="AA533" i="18"/>
  <c r="AE533" i="18"/>
  <c r="S534" i="18"/>
  <c r="W534" i="18"/>
  <c r="AF534" i="18" s="1"/>
  <c r="AA534" i="18"/>
  <c r="AE534" i="18"/>
  <c r="S535" i="18"/>
  <c r="W535" i="18"/>
  <c r="AA535" i="18"/>
  <c r="AE535" i="18"/>
  <c r="AF535" i="18"/>
  <c r="S536" i="18"/>
  <c r="W536" i="18"/>
  <c r="AA536" i="18"/>
  <c r="AE536" i="18"/>
  <c r="AF536" i="18" s="1"/>
  <c r="S537" i="18"/>
  <c r="W537" i="18"/>
  <c r="AA537" i="18"/>
  <c r="AE537" i="18"/>
  <c r="S538" i="18"/>
  <c r="W538" i="18"/>
  <c r="AF538" i="18" s="1"/>
  <c r="AA538" i="18"/>
  <c r="AE538" i="18"/>
  <c r="S539" i="18"/>
  <c r="W539" i="18"/>
  <c r="AA539" i="18"/>
  <c r="AE539" i="18"/>
  <c r="AF539" i="18"/>
  <c r="S540" i="18"/>
  <c r="W540" i="18"/>
  <c r="AA540" i="18"/>
  <c r="AE540" i="18"/>
  <c r="AF540" i="18" s="1"/>
  <c r="S541" i="18"/>
  <c r="W541" i="18"/>
  <c r="AF541" i="18" s="1"/>
  <c r="AA541" i="18"/>
  <c r="AE541" i="18"/>
  <c r="S542" i="18"/>
  <c r="W542" i="18"/>
  <c r="AF542" i="18" s="1"/>
  <c r="AA542" i="18"/>
  <c r="AE542" i="18"/>
  <c r="S543" i="18"/>
  <c r="W543" i="18"/>
  <c r="AA543" i="18"/>
  <c r="AE543" i="18"/>
  <c r="AF543" i="18"/>
  <c r="S544" i="18"/>
  <c r="W544" i="18"/>
  <c r="AA544" i="18"/>
  <c r="AE544" i="18"/>
  <c r="AF544" i="18" s="1"/>
  <c r="S545" i="18"/>
  <c r="W545" i="18"/>
  <c r="AF545" i="18" s="1"/>
  <c r="AA545" i="18"/>
  <c r="AE545" i="18"/>
  <c r="S546" i="18"/>
  <c r="W546" i="18"/>
  <c r="AF546" i="18" s="1"/>
  <c r="AA546" i="18"/>
  <c r="AE546" i="18"/>
  <c r="S547" i="18"/>
  <c r="W547" i="18"/>
  <c r="AA547" i="18"/>
  <c r="AE547" i="18"/>
  <c r="AF547" i="18"/>
  <c r="S548" i="18"/>
  <c r="W548" i="18"/>
  <c r="AA548" i="18"/>
  <c r="AE548" i="18"/>
  <c r="AF548" i="18" s="1"/>
  <c r="S549" i="18"/>
  <c r="W549" i="18"/>
  <c r="AA549" i="18"/>
  <c r="AE549" i="18"/>
  <c r="S550" i="18"/>
  <c r="W550" i="18"/>
  <c r="AF550" i="18" s="1"/>
  <c r="AA550" i="18"/>
  <c r="AE550" i="18"/>
  <c r="S551" i="18"/>
  <c r="W551" i="18"/>
  <c r="AA551" i="18"/>
  <c r="AE551" i="18"/>
  <c r="AF551" i="18"/>
  <c r="S552" i="18"/>
  <c r="W552" i="18"/>
  <c r="AA552" i="18"/>
  <c r="AE552" i="18"/>
  <c r="AF552" i="18" s="1"/>
  <c r="S553" i="18"/>
  <c r="W553" i="18"/>
  <c r="AF553" i="18" s="1"/>
  <c r="AA553" i="18"/>
  <c r="AE553" i="18"/>
  <c r="S554" i="18"/>
  <c r="W554" i="18"/>
  <c r="AF554" i="18" s="1"/>
  <c r="AA554" i="18"/>
  <c r="AE554" i="18"/>
  <c r="S555" i="18"/>
  <c r="W555" i="18"/>
  <c r="AF555" i="18" s="1"/>
  <c r="AA555" i="18"/>
  <c r="AE555" i="18"/>
  <c r="S556" i="18"/>
  <c r="W556" i="18"/>
  <c r="AA556" i="18"/>
  <c r="AE556" i="18"/>
  <c r="AF556" i="18"/>
  <c r="S557" i="18"/>
  <c r="W557" i="18"/>
  <c r="AA557" i="18"/>
  <c r="AE557" i="18"/>
  <c r="S558" i="18"/>
  <c r="W558" i="18"/>
  <c r="AA558" i="18"/>
  <c r="AE558" i="18"/>
  <c r="S559" i="18"/>
  <c r="W559" i="18"/>
  <c r="AA559" i="18"/>
  <c r="AE559" i="18"/>
  <c r="AF559" i="18"/>
  <c r="S560" i="18"/>
  <c r="W560" i="18"/>
  <c r="AA560" i="18"/>
  <c r="AE560" i="18"/>
  <c r="AF560" i="18" s="1"/>
  <c r="S561" i="18"/>
  <c r="W561" i="18"/>
  <c r="AF561" i="18" s="1"/>
  <c r="AA561" i="18"/>
  <c r="AE561" i="18"/>
  <c r="S562" i="18"/>
  <c r="W562" i="18"/>
  <c r="AF562" i="18" s="1"/>
  <c r="AA562" i="18"/>
  <c r="AE562" i="18"/>
  <c r="S563" i="18"/>
  <c r="W563" i="18"/>
  <c r="AF563" i="18" s="1"/>
  <c r="AA563" i="18"/>
  <c r="AE563" i="18"/>
  <c r="S564" i="18"/>
  <c r="W564" i="18"/>
  <c r="AA564" i="18"/>
  <c r="AE564" i="18"/>
  <c r="AF564" i="18"/>
  <c r="S565" i="18"/>
  <c r="W565" i="18"/>
  <c r="AA565" i="18"/>
  <c r="AE565" i="18"/>
  <c r="S566" i="18"/>
  <c r="W566" i="18"/>
  <c r="AA566" i="18"/>
  <c r="AE566" i="18"/>
  <c r="S567" i="18"/>
  <c r="W567" i="18"/>
  <c r="AF567" i="18" s="1"/>
  <c r="AA567" i="18"/>
  <c r="AE567" i="18"/>
  <c r="S568" i="18"/>
  <c r="W568" i="18"/>
  <c r="AF568" i="18" s="1"/>
  <c r="AA568" i="18"/>
  <c r="AE568" i="18"/>
  <c r="S569" i="18"/>
  <c r="W569" i="18"/>
  <c r="AA569" i="18"/>
  <c r="AE569" i="18"/>
  <c r="AF569" i="18"/>
  <c r="S570" i="18"/>
  <c r="W570" i="18"/>
  <c r="AA570" i="18"/>
  <c r="AE570" i="18"/>
  <c r="S571" i="18"/>
  <c r="W571" i="18"/>
  <c r="AA571" i="18"/>
  <c r="AE571" i="18"/>
  <c r="S572" i="18"/>
  <c r="W572" i="18"/>
  <c r="AF572" i="18" s="1"/>
  <c r="AA572" i="18"/>
  <c r="AE572" i="18"/>
  <c r="S573" i="18"/>
  <c r="W573" i="18"/>
  <c r="AA573" i="18"/>
  <c r="AE573" i="18"/>
  <c r="AF573" i="18"/>
  <c r="S574" i="18"/>
  <c r="W574" i="18"/>
  <c r="AA574" i="18"/>
  <c r="AE574" i="18"/>
  <c r="S575" i="18"/>
  <c r="W575" i="18"/>
  <c r="AF575" i="18" s="1"/>
  <c r="AA575" i="18"/>
  <c r="AE575" i="18"/>
  <c r="S576" i="18"/>
  <c r="W576" i="18"/>
  <c r="AF576" i="18" s="1"/>
  <c r="AA576" i="18"/>
  <c r="AE576" i="18"/>
  <c r="S577" i="18"/>
  <c r="W577" i="18"/>
  <c r="AA577" i="18"/>
  <c r="AE577" i="18"/>
  <c r="AF577" i="18"/>
  <c r="S578" i="18"/>
  <c r="W578" i="18"/>
  <c r="AA578" i="18"/>
  <c r="AE578" i="18"/>
  <c r="S579" i="18"/>
  <c r="W579" i="18"/>
  <c r="AA579" i="18"/>
  <c r="AE579" i="18"/>
  <c r="S580" i="18"/>
  <c r="W580" i="18"/>
  <c r="AF580" i="18" s="1"/>
  <c r="AA580" i="18"/>
  <c r="AE580" i="18"/>
  <c r="S581" i="18"/>
  <c r="W581" i="18"/>
  <c r="AA581" i="18"/>
  <c r="AE581" i="18"/>
  <c r="AF581" i="18"/>
  <c r="S582" i="18"/>
  <c r="W582" i="18"/>
  <c r="AA582" i="18"/>
  <c r="AE582" i="18"/>
  <c r="S583" i="18"/>
  <c r="W583" i="18"/>
  <c r="AF583" i="18" s="1"/>
  <c r="AA583" i="18"/>
  <c r="AE583" i="18"/>
  <c r="S584" i="18"/>
  <c r="W584" i="18"/>
  <c r="AF584" i="18" s="1"/>
  <c r="AA584" i="18"/>
  <c r="AE584" i="18"/>
  <c r="S585" i="18"/>
  <c r="W585" i="18"/>
  <c r="AA585" i="18"/>
  <c r="AE585" i="18"/>
  <c r="AF585" i="18"/>
  <c r="S586" i="18"/>
  <c r="W586" i="18"/>
  <c r="AA586" i="18"/>
  <c r="AE586" i="18"/>
  <c r="S587" i="18"/>
  <c r="W587" i="18"/>
  <c r="AA587" i="18"/>
  <c r="AE587" i="18"/>
  <c r="S588" i="18"/>
  <c r="W588" i="18"/>
  <c r="AF588" i="18" s="1"/>
  <c r="AA588" i="18"/>
  <c r="AE588" i="18"/>
  <c r="S589" i="18"/>
  <c r="W589" i="18"/>
  <c r="AA589" i="18"/>
  <c r="AE589" i="18"/>
  <c r="AF589" i="18"/>
  <c r="S590" i="18"/>
  <c r="W590" i="18"/>
  <c r="AA590" i="18"/>
  <c r="AE590" i="18"/>
  <c r="S591" i="18"/>
  <c r="W591" i="18"/>
  <c r="AF591" i="18" s="1"/>
  <c r="AA591" i="18"/>
  <c r="AE591" i="18"/>
  <c r="S592" i="18"/>
  <c r="W592" i="18"/>
  <c r="AF592" i="18" s="1"/>
  <c r="AA592" i="18"/>
  <c r="AE592" i="18"/>
  <c r="S593" i="18"/>
  <c r="W593" i="18"/>
  <c r="AA593" i="18"/>
  <c r="AE593" i="18"/>
  <c r="AF593" i="18"/>
  <c r="S594" i="18"/>
  <c r="W594" i="18"/>
  <c r="AA594" i="18"/>
  <c r="AE594" i="18"/>
  <c r="S595" i="18"/>
  <c r="W595" i="18"/>
  <c r="AA595" i="18"/>
  <c r="AE595" i="18"/>
  <c r="S596" i="18"/>
  <c r="W596" i="18"/>
  <c r="AF596" i="18" s="1"/>
  <c r="AA596" i="18"/>
  <c r="AE596" i="18"/>
  <c r="S597" i="18"/>
  <c r="W597" i="18"/>
  <c r="AA597" i="18"/>
  <c r="AE597" i="18"/>
  <c r="AF597" i="18"/>
  <c r="S598" i="18"/>
  <c r="W598" i="18"/>
  <c r="AA598" i="18"/>
  <c r="AE598" i="18"/>
  <c r="S599" i="18"/>
  <c r="W599" i="18"/>
  <c r="AF599" i="18" s="1"/>
  <c r="AA599" i="18"/>
  <c r="AE599" i="18"/>
  <c r="S600" i="18"/>
  <c r="W600" i="18"/>
  <c r="AF600" i="18" s="1"/>
  <c r="AA600" i="18"/>
  <c r="AE600" i="18"/>
  <c r="S601" i="18"/>
  <c r="W601" i="18"/>
  <c r="AA601" i="18"/>
  <c r="AE601" i="18"/>
  <c r="AF601" i="18"/>
  <c r="S602" i="18"/>
  <c r="W602" i="18"/>
  <c r="AA602" i="18"/>
  <c r="AE602" i="18"/>
  <c r="S603" i="18"/>
  <c r="W603" i="18"/>
  <c r="AA603" i="18"/>
  <c r="AE603" i="18"/>
  <c r="S604" i="18"/>
  <c r="W604" i="18"/>
  <c r="AF604" i="18" s="1"/>
  <c r="AA604" i="18"/>
  <c r="AE604" i="18"/>
  <c r="S605" i="18"/>
  <c r="W605" i="18"/>
  <c r="AA605" i="18"/>
  <c r="AE605" i="18"/>
  <c r="AF605" i="18"/>
  <c r="S606" i="18"/>
  <c r="W606" i="18"/>
  <c r="AA606" i="18"/>
  <c r="AE606" i="18"/>
  <c r="S607" i="18"/>
  <c r="W607" i="18"/>
  <c r="AF607" i="18" s="1"/>
  <c r="AA607" i="18"/>
  <c r="AE607" i="18"/>
  <c r="S608" i="18"/>
  <c r="W608" i="18"/>
  <c r="AF608" i="18" s="1"/>
  <c r="AA608" i="18"/>
  <c r="AE608" i="18"/>
  <c r="S609" i="18"/>
  <c r="W609" i="18"/>
  <c r="AA609" i="18"/>
  <c r="AE609" i="18"/>
  <c r="AF609" i="18"/>
  <c r="S610" i="18"/>
  <c r="W610" i="18"/>
  <c r="AA610" i="18"/>
  <c r="AE610" i="18"/>
  <c r="S611" i="18"/>
  <c r="W611" i="18"/>
  <c r="AA611" i="18"/>
  <c r="AE611" i="18"/>
  <c r="S612" i="18"/>
  <c r="W612" i="18"/>
  <c r="AF612" i="18" s="1"/>
  <c r="AA612" i="18"/>
  <c r="AE612" i="18"/>
  <c r="S613" i="18"/>
  <c r="W613" i="18"/>
  <c r="AA613" i="18"/>
  <c r="AE613" i="18"/>
  <c r="AF613" i="18"/>
  <c r="S614" i="18"/>
  <c r="W614" i="18"/>
  <c r="AA614" i="18"/>
  <c r="AE614" i="18"/>
  <c r="S615" i="18"/>
  <c r="W615" i="18"/>
  <c r="AF615" i="18" s="1"/>
  <c r="AA615" i="18"/>
  <c r="AE615" i="18"/>
  <c r="S616" i="18"/>
  <c r="W616" i="18"/>
  <c r="AF616" i="18" s="1"/>
  <c r="AA616" i="18"/>
  <c r="AE616" i="18"/>
  <c r="S617" i="18"/>
  <c r="W617" i="18"/>
  <c r="AA617" i="18"/>
  <c r="AE617" i="18"/>
  <c r="AF617" i="18"/>
  <c r="S618" i="18"/>
  <c r="W618" i="18"/>
  <c r="AA618" i="18"/>
  <c r="AE618" i="18"/>
  <c r="S619" i="18"/>
  <c r="W619" i="18"/>
  <c r="AA619" i="18"/>
  <c r="AE619" i="18"/>
  <c r="S620" i="18"/>
  <c r="W620" i="18"/>
  <c r="AF620" i="18" s="1"/>
  <c r="AA620" i="18"/>
  <c r="AE620" i="18"/>
  <c r="S621" i="18"/>
  <c r="W621" i="18"/>
  <c r="AA621" i="18"/>
  <c r="AE621" i="18"/>
  <c r="AF621" i="18"/>
  <c r="S622" i="18"/>
  <c r="W622" i="18"/>
  <c r="AA622" i="18"/>
  <c r="AE622" i="18"/>
  <c r="S623" i="18"/>
  <c r="W623" i="18"/>
  <c r="AF623" i="18" s="1"/>
  <c r="AA623" i="18"/>
  <c r="AE623" i="18"/>
  <c r="S624" i="18"/>
  <c r="W624" i="18"/>
  <c r="AF624" i="18" s="1"/>
  <c r="AA624" i="18"/>
  <c r="AE624" i="18"/>
  <c r="S625" i="18"/>
  <c r="W625" i="18"/>
  <c r="AA625" i="18"/>
  <c r="AE625" i="18"/>
  <c r="AF625" i="18"/>
  <c r="S626" i="18"/>
  <c r="W626" i="18"/>
  <c r="AA626" i="18"/>
  <c r="AE626" i="18"/>
  <c r="S627" i="18"/>
  <c r="W627" i="18"/>
  <c r="AA627" i="18"/>
  <c r="AE627" i="18"/>
  <c r="S628" i="18"/>
  <c r="W628" i="18"/>
  <c r="AF628" i="18" s="1"/>
  <c r="AA628" i="18"/>
  <c r="AE628" i="18"/>
  <c r="S629" i="18"/>
  <c r="W629" i="18"/>
  <c r="AA629" i="18"/>
  <c r="AE629" i="18"/>
  <c r="AF629" i="18"/>
  <c r="S630" i="18"/>
  <c r="W630" i="18"/>
  <c r="AA630" i="18"/>
  <c r="AE630" i="18"/>
  <c r="S631" i="18"/>
  <c r="W631" i="18"/>
  <c r="AF631" i="18" s="1"/>
  <c r="AA631" i="18"/>
  <c r="AE631" i="18"/>
  <c r="S632" i="18"/>
  <c r="W632" i="18"/>
  <c r="AF632" i="18" s="1"/>
  <c r="AA632" i="18"/>
  <c r="AE632" i="18"/>
  <c r="S633" i="18"/>
  <c r="W633" i="18"/>
  <c r="AA633" i="18"/>
  <c r="AE633" i="18"/>
  <c r="AF633" i="18"/>
  <c r="S634" i="18"/>
  <c r="W634" i="18"/>
  <c r="AA634" i="18"/>
  <c r="AE634" i="18"/>
  <c r="S635" i="18"/>
  <c r="W635" i="18"/>
  <c r="AA635" i="18"/>
  <c r="AE635" i="18"/>
  <c r="S636" i="18"/>
  <c r="W636" i="18"/>
  <c r="AF636" i="18" s="1"/>
  <c r="AA636" i="18"/>
  <c r="AE636" i="18"/>
  <c r="S637" i="18"/>
  <c r="W637" i="18"/>
  <c r="AA637" i="18"/>
  <c r="AE637" i="18"/>
  <c r="AF637" i="18"/>
  <c r="S638" i="18"/>
  <c r="W638" i="18"/>
  <c r="AA638" i="18"/>
  <c r="AE638" i="18"/>
  <c r="S639" i="18"/>
  <c r="W639" i="18"/>
  <c r="AF639" i="18" s="1"/>
  <c r="AA639" i="18"/>
  <c r="AE639" i="18"/>
  <c r="S640" i="18"/>
  <c r="W640" i="18"/>
  <c r="AF640" i="18" s="1"/>
  <c r="AA640" i="18"/>
  <c r="AE640" i="18"/>
  <c r="S641" i="18"/>
  <c r="W641" i="18"/>
  <c r="AA641" i="18"/>
  <c r="AE641" i="18"/>
  <c r="AF641" i="18"/>
  <c r="S642" i="18"/>
  <c r="W642" i="18"/>
  <c r="AA642" i="18"/>
  <c r="AE642" i="18"/>
  <c r="S643" i="18"/>
  <c r="W643" i="18"/>
  <c r="AA643" i="18"/>
  <c r="AE643" i="18"/>
  <c r="S644" i="18"/>
  <c r="W644" i="18"/>
  <c r="AF644" i="18" s="1"/>
  <c r="AA644" i="18"/>
  <c r="AE644" i="18"/>
  <c r="S645" i="18"/>
  <c r="W645" i="18"/>
  <c r="AA645" i="18"/>
  <c r="AE645" i="18"/>
  <c r="AF645" i="18"/>
  <c r="S646" i="18"/>
  <c r="W646" i="18"/>
  <c r="AA646" i="18"/>
  <c r="AE646" i="18"/>
  <c r="S647" i="18"/>
  <c r="W647" i="18"/>
  <c r="AF647" i="18" s="1"/>
  <c r="AA647" i="18"/>
  <c r="AE647" i="18"/>
  <c r="S648" i="18"/>
  <c r="W648" i="18"/>
  <c r="AF648" i="18" s="1"/>
  <c r="AA648" i="18"/>
  <c r="AE648" i="18"/>
  <c r="S649" i="18"/>
  <c r="W649" i="18"/>
  <c r="AA649" i="18"/>
  <c r="AE649" i="18"/>
  <c r="AF649" i="18"/>
  <c r="S650" i="18"/>
  <c r="W650" i="18"/>
  <c r="AA650" i="18"/>
  <c r="AE650" i="18"/>
  <c r="S651" i="18"/>
  <c r="W651" i="18"/>
  <c r="AA651" i="18"/>
  <c r="AE651" i="18"/>
  <c r="S652" i="18"/>
  <c r="W652" i="18"/>
  <c r="AF652" i="18" s="1"/>
  <c r="AA652" i="18"/>
  <c r="AE652" i="18"/>
  <c r="S653" i="18"/>
  <c r="W653" i="18"/>
  <c r="AA653" i="18"/>
  <c r="AE653" i="18"/>
  <c r="AF653" i="18"/>
  <c r="S654" i="18"/>
  <c r="W654" i="18"/>
  <c r="AA654" i="18"/>
  <c r="AE654" i="18"/>
  <c r="S655" i="18"/>
  <c r="W655" i="18"/>
  <c r="AF655" i="18" s="1"/>
  <c r="AA655" i="18"/>
  <c r="AE655" i="18"/>
  <c r="S656" i="18"/>
  <c r="W656" i="18"/>
  <c r="AF656" i="18" s="1"/>
  <c r="AA656" i="18"/>
  <c r="AE656" i="18"/>
  <c r="S657" i="18"/>
  <c r="W657" i="18"/>
  <c r="AA657" i="18"/>
  <c r="AE657" i="18"/>
  <c r="AF657" i="18"/>
  <c r="S658" i="18"/>
  <c r="W658" i="18"/>
  <c r="AA658" i="18"/>
  <c r="AE658" i="18"/>
  <c r="S659" i="18"/>
  <c r="W659" i="18"/>
  <c r="AA659" i="18"/>
  <c r="AE659" i="18"/>
  <c r="S660" i="18"/>
  <c r="W660" i="18"/>
  <c r="AF660" i="18" s="1"/>
  <c r="AA660" i="18"/>
  <c r="AE660" i="18"/>
  <c r="S661" i="18"/>
  <c r="W661" i="18"/>
  <c r="AA661" i="18"/>
  <c r="AE661" i="18"/>
  <c r="AF661" i="18"/>
  <c r="S662" i="18"/>
  <c r="W662" i="18"/>
  <c r="AA662" i="18"/>
  <c r="AE662" i="18"/>
  <c r="S663" i="18"/>
  <c r="W663" i="18"/>
  <c r="AF663" i="18" s="1"/>
  <c r="AA663" i="18"/>
  <c r="AE663" i="18"/>
  <c r="S664" i="18"/>
  <c r="W664" i="18"/>
  <c r="AF664" i="18" s="1"/>
  <c r="AA664" i="18"/>
  <c r="AE664" i="18"/>
  <c r="S665" i="18"/>
  <c r="W665" i="18"/>
  <c r="AA665" i="18"/>
  <c r="AE665" i="18"/>
  <c r="AF665" i="18"/>
  <c r="S666" i="18"/>
  <c r="W666" i="18"/>
  <c r="AA666" i="18"/>
  <c r="AE666" i="18"/>
  <c r="S667" i="18"/>
  <c r="W667" i="18"/>
  <c r="AA667" i="18"/>
  <c r="AE667" i="18"/>
  <c r="S668" i="18"/>
  <c r="W668" i="18"/>
  <c r="AF668" i="18" s="1"/>
  <c r="AA668" i="18"/>
  <c r="AE668" i="18"/>
  <c r="S669" i="18"/>
  <c r="W669" i="18"/>
  <c r="AA669" i="18"/>
  <c r="AE669" i="18"/>
  <c r="AF669" i="18"/>
  <c r="S670" i="18"/>
  <c r="W670" i="18"/>
  <c r="AA670" i="18"/>
  <c r="AE670" i="18"/>
  <c r="S671" i="18"/>
  <c r="W671" i="18"/>
  <c r="AF671" i="18" s="1"/>
  <c r="AA671" i="18"/>
  <c r="AE671" i="18"/>
  <c r="S672" i="18"/>
  <c r="W672" i="18"/>
  <c r="AF672" i="18" s="1"/>
  <c r="AA672" i="18"/>
  <c r="AE672" i="18"/>
  <c r="S673" i="18"/>
  <c r="W673" i="18"/>
  <c r="AA673" i="18"/>
  <c r="AE673" i="18"/>
  <c r="AF673" i="18"/>
  <c r="S674" i="18"/>
  <c r="W674" i="18"/>
  <c r="AA674" i="18"/>
  <c r="AE674" i="18"/>
  <c r="S675" i="18"/>
  <c r="W675" i="18"/>
  <c r="AA675" i="18"/>
  <c r="AE675" i="18"/>
  <c r="S676" i="18"/>
  <c r="W676" i="18"/>
  <c r="AF676" i="18" s="1"/>
  <c r="AA676" i="18"/>
  <c r="AE676" i="18"/>
  <c r="S677" i="18"/>
  <c r="W677" i="18"/>
  <c r="AA677" i="18"/>
  <c r="AE677" i="18"/>
  <c r="AF677" i="18"/>
  <c r="S678" i="18"/>
  <c r="W678" i="18"/>
  <c r="AA678" i="18"/>
  <c r="AE678" i="18"/>
  <c r="S679" i="18"/>
  <c r="W679" i="18"/>
  <c r="AF679" i="18" s="1"/>
  <c r="AA679" i="18"/>
  <c r="AE679" i="18"/>
  <c r="S680" i="18"/>
  <c r="W680" i="18"/>
  <c r="AF680" i="18" s="1"/>
  <c r="AA680" i="18"/>
  <c r="AE680" i="18"/>
  <c r="S681" i="18"/>
  <c r="W681" i="18"/>
  <c r="AA681" i="18"/>
  <c r="AE681" i="18"/>
  <c r="AF681" i="18"/>
  <c r="S682" i="18"/>
  <c r="W682" i="18"/>
  <c r="AA682" i="18"/>
  <c r="AE682" i="18"/>
  <c r="S683" i="18"/>
  <c r="W683" i="18"/>
  <c r="AA683" i="18"/>
  <c r="AE683" i="18"/>
  <c r="S684" i="18"/>
  <c r="W684" i="18"/>
  <c r="AF684" i="18" s="1"/>
  <c r="AA684" i="18"/>
  <c r="AE684" i="18"/>
  <c r="S685" i="18"/>
  <c r="W685" i="18"/>
  <c r="AA685" i="18"/>
  <c r="AE685" i="18"/>
  <c r="AF685" i="18"/>
  <c r="S686" i="18"/>
  <c r="W686" i="18"/>
  <c r="AA686" i="18"/>
  <c r="AE686" i="18"/>
  <c r="S687" i="18"/>
  <c r="W687" i="18"/>
  <c r="AF687" i="18" s="1"/>
  <c r="AA687" i="18"/>
  <c r="AE687" i="18"/>
  <c r="S688" i="18"/>
  <c r="W688" i="18"/>
  <c r="AF688" i="18" s="1"/>
  <c r="AA688" i="18"/>
  <c r="AE688" i="18"/>
  <c r="S689" i="18"/>
  <c r="W689" i="18"/>
  <c r="AA689" i="18"/>
  <c r="AE689" i="18"/>
  <c r="AF689" i="18"/>
  <c r="S690" i="18"/>
  <c r="W690" i="18"/>
  <c r="AA690" i="18"/>
  <c r="AE690" i="18"/>
  <c r="S691" i="18"/>
  <c r="W691" i="18"/>
  <c r="AA691" i="18"/>
  <c r="AE691" i="18"/>
  <c r="S692" i="18"/>
  <c r="W692" i="18"/>
  <c r="AF692" i="18" s="1"/>
  <c r="AA692" i="18"/>
  <c r="AE692" i="18"/>
  <c r="S693" i="18"/>
  <c r="W693" i="18"/>
  <c r="AA693" i="18"/>
  <c r="AE693" i="18"/>
  <c r="AF693" i="18"/>
  <c r="S694" i="18"/>
  <c r="W694" i="18"/>
  <c r="AA694" i="18"/>
  <c r="AE694" i="18"/>
  <c r="S695" i="18"/>
  <c r="W695" i="18"/>
  <c r="AF695" i="18" s="1"/>
  <c r="AA695" i="18"/>
  <c r="AE695" i="18"/>
  <c r="S696" i="18"/>
  <c r="W696" i="18"/>
  <c r="AF696" i="18" s="1"/>
  <c r="AA696" i="18"/>
  <c r="AE696" i="18"/>
  <c r="S697" i="18"/>
  <c r="W697" i="18"/>
  <c r="AA697" i="18"/>
  <c r="AE697" i="18"/>
  <c r="AF697" i="18"/>
  <c r="S698" i="18"/>
  <c r="W698" i="18"/>
  <c r="AA698" i="18"/>
  <c r="AE698" i="18"/>
  <c r="S699" i="18"/>
  <c r="W699" i="18"/>
  <c r="AA699" i="18"/>
  <c r="AE699" i="18"/>
  <c r="S700" i="18"/>
  <c r="W700" i="18"/>
  <c r="AF700" i="18" s="1"/>
  <c r="AA700" i="18"/>
  <c r="AE700" i="18"/>
  <c r="S701" i="18"/>
  <c r="W701" i="18"/>
  <c r="AA701" i="18"/>
  <c r="AE701" i="18"/>
  <c r="AF701" i="18"/>
  <c r="S702" i="18"/>
  <c r="W702" i="18"/>
  <c r="AA702" i="18"/>
  <c r="AE702" i="18"/>
  <c r="S703" i="18"/>
  <c r="W703" i="18"/>
  <c r="AF703" i="18" s="1"/>
  <c r="AA703" i="18"/>
  <c r="AE703" i="18"/>
  <c r="S704" i="18"/>
  <c r="W704" i="18"/>
  <c r="AF704" i="18" s="1"/>
  <c r="AA704" i="18"/>
  <c r="AE704" i="18"/>
  <c r="S705" i="18"/>
  <c r="W705" i="18"/>
  <c r="AA705" i="18"/>
  <c r="AE705" i="18"/>
  <c r="AF705" i="18"/>
  <c r="S706" i="18"/>
  <c r="W706" i="18"/>
  <c r="AA706" i="18"/>
  <c r="AE706" i="18"/>
  <c r="S707" i="18"/>
  <c r="W707" i="18"/>
  <c r="AA707" i="18"/>
  <c r="AE707" i="18"/>
  <c r="S708" i="18"/>
  <c r="W708" i="18"/>
  <c r="AF708" i="18" s="1"/>
  <c r="AA708" i="18"/>
  <c r="AE708" i="18"/>
  <c r="S709" i="18"/>
  <c r="W709" i="18"/>
  <c r="AA709" i="18"/>
  <c r="AE709" i="18"/>
  <c r="AF709" i="18"/>
  <c r="S710" i="18"/>
  <c r="W710" i="18"/>
  <c r="AA710" i="18"/>
  <c r="AE710" i="18"/>
  <c r="S711" i="18"/>
  <c r="W711" i="18"/>
  <c r="AF711" i="18" s="1"/>
  <c r="AA711" i="18"/>
  <c r="AE711" i="18"/>
  <c r="S712" i="18"/>
  <c r="W712" i="18"/>
  <c r="AF712" i="18" s="1"/>
  <c r="AA712" i="18"/>
  <c r="AE712" i="18"/>
  <c r="S713" i="18"/>
  <c r="W713" i="18"/>
  <c r="AA713" i="18"/>
  <c r="AE713" i="18"/>
  <c r="AF713" i="18"/>
  <c r="S714" i="18"/>
  <c r="W714" i="18"/>
  <c r="AA714" i="18"/>
  <c r="AE714" i="18"/>
  <c r="S715" i="18"/>
  <c r="W715" i="18"/>
  <c r="AA715" i="18"/>
  <c r="AE715" i="18"/>
  <c r="S716" i="18"/>
  <c r="W716" i="18"/>
  <c r="AF716" i="18" s="1"/>
  <c r="AA716" i="18"/>
  <c r="AE716" i="18"/>
  <c r="S717" i="18"/>
  <c r="W717" i="18"/>
  <c r="AA717" i="18"/>
  <c r="AE717" i="18"/>
  <c r="AF717" i="18"/>
  <c r="S718" i="18"/>
  <c r="W718" i="18"/>
  <c r="AA718" i="18"/>
  <c r="AE718" i="18"/>
  <c r="S719" i="18"/>
  <c r="W719" i="18"/>
  <c r="AF719" i="18" s="1"/>
  <c r="AA719" i="18"/>
  <c r="AE719" i="18"/>
  <c r="S720" i="18"/>
  <c r="W720" i="18"/>
  <c r="AF720" i="18" s="1"/>
  <c r="AA720" i="18"/>
  <c r="AE720" i="18"/>
  <c r="S721" i="18"/>
  <c r="W721" i="18"/>
  <c r="AA721" i="18"/>
  <c r="AE721" i="18"/>
  <c r="AF721" i="18"/>
  <c r="S722" i="18"/>
  <c r="W722" i="18"/>
  <c r="AA722" i="18"/>
  <c r="AE722" i="18"/>
  <c r="S723" i="18"/>
  <c r="W723" i="18"/>
  <c r="AA723" i="18"/>
  <c r="AE723" i="18"/>
  <c r="S724" i="18"/>
  <c r="W724" i="18"/>
  <c r="AF724" i="18" s="1"/>
  <c r="AA724" i="18"/>
  <c r="AE724" i="18"/>
  <c r="S725" i="18"/>
  <c r="W725" i="18"/>
  <c r="AA725" i="18"/>
  <c r="AE725" i="18"/>
  <c r="AF725" i="18"/>
  <c r="S726" i="18"/>
  <c r="W726" i="18"/>
  <c r="AA726" i="18"/>
  <c r="AE726" i="18"/>
  <c r="S727" i="18"/>
  <c r="W727" i="18"/>
  <c r="AF727" i="18" s="1"/>
  <c r="AA727" i="18"/>
  <c r="AE727" i="18"/>
  <c r="S728" i="18"/>
  <c r="W728" i="18"/>
  <c r="AF728" i="18" s="1"/>
  <c r="AA728" i="18"/>
  <c r="AE728" i="18"/>
  <c r="S729" i="18"/>
  <c r="W729" i="18"/>
  <c r="AA729" i="18"/>
  <c r="AE729" i="18"/>
  <c r="AF729" i="18"/>
  <c r="S730" i="18"/>
  <c r="W730" i="18"/>
  <c r="AA730" i="18"/>
  <c r="AE730" i="18"/>
  <c r="S731" i="18"/>
  <c r="W731" i="18"/>
  <c r="AA731" i="18"/>
  <c r="AE731" i="18"/>
  <c r="S732" i="18"/>
  <c r="W732" i="18"/>
  <c r="AF732" i="18" s="1"/>
  <c r="AA732" i="18"/>
  <c r="AE732" i="18"/>
  <c r="S733" i="18"/>
  <c r="W733" i="18"/>
  <c r="AA733" i="18"/>
  <c r="AE733" i="18"/>
  <c r="AF733" i="18"/>
  <c r="S734" i="18"/>
  <c r="W734" i="18"/>
  <c r="AA734" i="18"/>
  <c r="AE734" i="18"/>
  <c r="S735" i="18"/>
  <c r="W735" i="18"/>
  <c r="AF735" i="18" s="1"/>
  <c r="AA735" i="18"/>
  <c r="AE735" i="18"/>
  <c r="S736" i="18"/>
  <c r="W736" i="18"/>
  <c r="AF736" i="18" s="1"/>
  <c r="AA736" i="18"/>
  <c r="AE736" i="18"/>
  <c r="S737" i="18"/>
  <c r="W737" i="18"/>
  <c r="AA737" i="18"/>
  <c r="AE737" i="18"/>
  <c r="AF737" i="18"/>
  <c r="S738" i="18"/>
  <c r="W738" i="18"/>
  <c r="AA738" i="18"/>
  <c r="AE738" i="18"/>
  <c r="S739" i="18"/>
  <c r="W739" i="18"/>
  <c r="AA739" i="18"/>
  <c r="AE739" i="18"/>
  <c r="S740" i="18"/>
  <c r="W740" i="18"/>
  <c r="AF740" i="18" s="1"/>
  <c r="AA740" i="18"/>
  <c r="AE740" i="18"/>
  <c r="S741" i="18"/>
  <c r="W741" i="18"/>
  <c r="AA741" i="18"/>
  <c r="AE741" i="18"/>
  <c r="AF741" i="18"/>
  <c r="S742" i="18"/>
  <c r="W742" i="18"/>
  <c r="AA742" i="18"/>
  <c r="AE742" i="18"/>
  <c r="S743" i="18"/>
  <c r="W743" i="18"/>
  <c r="AF743" i="18" s="1"/>
  <c r="AA743" i="18"/>
  <c r="AE743" i="18"/>
  <c r="S744" i="18"/>
  <c r="W744" i="18"/>
  <c r="AF744" i="18" s="1"/>
  <c r="AA744" i="18"/>
  <c r="AE744" i="18"/>
  <c r="S745" i="18"/>
  <c r="W745" i="18"/>
  <c r="AA745" i="18"/>
  <c r="AE745" i="18"/>
  <c r="AF745" i="18"/>
  <c r="S746" i="18"/>
  <c r="W746" i="18"/>
  <c r="AA746" i="18"/>
  <c r="AE746" i="18"/>
  <c r="S747" i="18"/>
  <c r="W747" i="18"/>
  <c r="AA747" i="18"/>
  <c r="AE747" i="18"/>
  <c r="S748" i="18"/>
  <c r="W748" i="18"/>
  <c r="AF748" i="18" s="1"/>
  <c r="AA748" i="18"/>
  <c r="AE748" i="18"/>
  <c r="S749" i="18"/>
  <c r="W749" i="18"/>
  <c r="AA749" i="18"/>
  <c r="AE749" i="18"/>
  <c r="AF749" i="18"/>
  <c r="S750" i="18"/>
  <c r="W750" i="18"/>
  <c r="AA750" i="18"/>
  <c r="AE750" i="18"/>
  <c r="S751" i="18"/>
  <c r="W751" i="18"/>
  <c r="AF751" i="18" s="1"/>
  <c r="AA751" i="18"/>
  <c r="AE751" i="18"/>
  <c r="S752" i="18"/>
  <c r="W752" i="18"/>
  <c r="AF752" i="18" s="1"/>
  <c r="AA752" i="18"/>
  <c r="AE752" i="18"/>
  <c r="S753" i="18"/>
  <c r="W753" i="18"/>
  <c r="AA753" i="18"/>
  <c r="AE753" i="18"/>
  <c r="AF753" i="18"/>
  <c r="S754" i="18"/>
  <c r="W754" i="18"/>
  <c r="AA754" i="18"/>
  <c r="AE754" i="18"/>
  <c r="S755" i="18"/>
  <c r="W755" i="18"/>
  <c r="AA755" i="18"/>
  <c r="AE755" i="18"/>
  <c r="S756" i="18"/>
  <c r="W756" i="18"/>
  <c r="AF756" i="18" s="1"/>
  <c r="AA756" i="18"/>
  <c r="AE756" i="18"/>
  <c r="S757" i="18"/>
  <c r="W757" i="18"/>
  <c r="AA757" i="18"/>
  <c r="AE757" i="18"/>
  <c r="AF757" i="18"/>
  <c r="S758" i="18"/>
  <c r="W758" i="18"/>
  <c r="AA758" i="18"/>
  <c r="AE758" i="18"/>
  <c r="S759" i="18"/>
  <c r="W759" i="18"/>
  <c r="AF759" i="18" s="1"/>
  <c r="AA759" i="18"/>
  <c r="AE759" i="18"/>
  <c r="S760" i="18"/>
  <c r="W760" i="18"/>
  <c r="AF760" i="18" s="1"/>
  <c r="AA760" i="18"/>
  <c r="AE760" i="18"/>
  <c r="S761" i="18"/>
  <c r="W761" i="18"/>
  <c r="AA761" i="18"/>
  <c r="AE761" i="18"/>
  <c r="AF761" i="18"/>
  <c r="S762" i="18"/>
  <c r="W762" i="18"/>
  <c r="AA762" i="18"/>
  <c r="AE762" i="18"/>
  <c r="S763" i="18"/>
  <c r="W763" i="18"/>
  <c r="AA763" i="18"/>
  <c r="AE763" i="18"/>
  <c r="S764" i="18"/>
  <c r="W764" i="18"/>
  <c r="AF764" i="18" s="1"/>
  <c r="AA764" i="18"/>
  <c r="AE764" i="18"/>
  <c r="S765" i="18"/>
  <c r="W765" i="18"/>
  <c r="AA765" i="18"/>
  <c r="AE765" i="18"/>
  <c r="AF765" i="18"/>
  <c r="S766" i="18"/>
  <c r="W766" i="18"/>
  <c r="AA766" i="18"/>
  <c r="AE766" i="18"/>
  <c r="S767" i="18"/>
  <c r="W767" i="18"/>
  <c r="AF767" i="18" s="1"/>
  <c r="AA767" i="18"/>
  <c r="AE767" i="18"/>
  <c r="S768" i="18"/>
  <c r="W768" i="18"/>
  <c r="AF768" i="18" s="1"/>
  <c r="AA768" i="18"/>
  <c r="AE768" i="18"/>
  <c r="S769" i="18"/>
  <c r="W769" i="18"/>
  <c r="AA769" i="18"/>
  <c r="AE769" i="18"/>
  <c r="AF769" i="18"/>
  <c r="S770" i="18"/>
  <c r="W770" i="18"/>
  <c r="AA770" i="18"/>
  <c r="AE770" i="18"/>
  <c r="S771" i="18"/>
  <c r="W771" i="18"/>
  <c r="AA771" i="18"/>
  <c r="AE771" i="18"/>
  <c r="S772" i="18"/>
  <c r="W772" i="18"/>
  <c r="AF772" i="18" s="1"/>
  <c r="AA772" i="18"/>
  <c r="AE772" i="18"/>
  <c r="S773" i="18"/>
  <c r="W773" i="18"/>
  <c r="AA773" i="18"/>
  <c r="AE773" i="18"/>
  <c r="AF773" i="18"/>
  <c r="S774" i="18"/>
  <c r="W774" i="18"/>
  <c r="AA774" i="18"/>
  <c r="AE774" i="18"/>
  <c r="S775" i="18"/>
  <c r="W775" i="18"/>
  <c r="AF775" i="18" s="1"/>
  <c r="AA775" i="18"/>
  <c r="AE775" i="18"/>
  <c r="S776" i="18"/>
  <c r="W776" i="18"/>
  <c r="AF776" i="18" s="1"/>
  <c r="AA776" i="18"/>
  <c r="AE776" i="18"/>
  <c r="S777" i="18"/>
  <c r="W777" i="18"/>
  <c r="AA777" i="18"/>
  <c r="AE777" i="18"/>
  <c r="AF777" i="18"/>
  <c r="S778" i="18"/>
  <c r="W778" i="18"/>
  <c r="AA778" i="18"/>
  <c r="AE778" i="18"/>
  <c r="S779" i="18"/>
  <c r="W779" i="18"/>
  <c r="AA779" i="18"/>
  <c r="AE779" i="18"/>
  <c r="S780" i="18"/>
  <c r="W780" i="18"/>
  <c r="AF780" i="18" s="1"/>
  <c r="AA780" i="18"/>
  <c r="AE780" i="18"/>
  <c r="S781" i="18"/>
  <c r="W781" i="18"/>
  <c r="AA781" i="18"/>
  <c r="AE781" i="18"/>
  <c r="AF781" i="18"/>
  <c r="S782" i="18"/>
  <c r="W782" i="18"/>
  <c r="AA782" i="18"/>
  <c r="AE782" i="18"/>
  <c r="S783" i="18"/>
  <c r="W783" i="18"/>
  <c r="AF783" i="18" s="1"/>
  <c r="AA783" i="18"/>
  <c r="AE783" i="18"/>
  <c r="S784" i="18"/>
  <c r="W784" i="18"/>
  <c r="AF784" i="18" s="1"/>
  <c r="AA784" i="18"/>
  <c r="AE784" i="18"/>
  <c r="S785" i="18"/>
  <c r="W785" i="18"/>
  <c r="AA785" i="18"/>
  <c r="AE785" i="18"/>
  <c r="AF785" i="18"/>
  <c r="S786" i="18"/>
  <c r="W786" i="18"/>
  <c r="AA786" i="18"/>
  <c r="AE786" i="18"/>
  <c r="S787" i="18"/>
  <c r="W787" i="18"/>
  <c r="AA787" i="18"/>
  <c r="AE787" i="18"/>
  <c r="S788" i="18"/>
  <c r="W788" i="18"/>
  <c r="AF788" i="18" s="1"/>
  <c r="AA788" i="18"/>
  <c r="AE788" i="18"/>
  <c r="S789" i="18"/>
  <c r="W789" i="18"/>
  <c r="AA789" i="18"/>
  <c r="AE789" i="18"/>
  <c r="AF789" i="18"/>
  <c r="S790" i="18"/>
  <c r="W790" i="18"/>
  <c r="AA790" i="18"/>
  <c r="AE790" i="18"/>
  <c r="S791" i="18"/>
  <c r="W791" i="18"/>
  <c r="AF791" i="18" s="1"/>
  <c r="AA791" i="18"/>
  <c r="AE791" i="18"/>
  <c r="S792" i="18"/>
  <c r="W792" i="18"/>
  <c r="AF792" i="18" s="1"/>
  <c r="AA792" i="18"/>
  <c r="AE792" i="18"/>
  <c r="S793" i="18"/>
  <c r="W793" i="18"/>
  <c r="AA793" i="18"/>
  <c r="AE793" i="18"/>
  <c r="AF793" i="18"/>
  <c r="S794" i="18"/>
  <c r="W794" i="18"/>
  <c r="AA794" i="18"/>
  <c r="AE794" i="18"/>
  <c r="S795" i="18"/>
  <c r="W795" i="18"/>
  <c r="AA795" i="18"/>
  <c r="AE795" i="18"/>
  <c r="S796" i="18"/>
  <c r="W796" i="18"/>
  <c r="AF796" i="18" s="1"/>
  <c r="AA796" i="18"/>
  <c r="AE796" i="18"/>
  <c r="S797" i="18"/>
  <c r="W797" i="18"/>
  <c r="AA797" i="18"/>
  <c r="AE797" i="18"/>
  <c r="AF797" i="18"/>
  <c r="S798" i="18"/>
  <c r="W798" i="18"/>
  <c r="AA798" i="18"/>
  <c r="AE798" i="18"/>
  <c r="S799" i="18"/>
  <c r="W799" i="18"/>
  <c r="AF799" i="18" s="1"/>
  <c r="AA799" i="18"/>
  <c r="AE799" i="18"/>
  <c r="S800" i="18"/>
  <c r="W800" i="18"/>
  <c r="AF800" i="18" s="1"/>
  <c r="AA800" i="18"/>
  <c r="AE800" i="18"/>
  <c r="S801" i="18"/>
  <c r="W801" i="18"/>
  <c r="AA801" i="18"/>
  <c r="AE801" i="18"/>
  <c r="AF801" i="18"/>
  <c r="S802" i="18"/>
  <c r="W802" i="18"/>
  <c r="AA802" i="18"/>
  <c r="AF802" i="18" s="1"/>
  <c r="AE802" i="18"/>
  <c r="S803" i="18"/>
  <c r="W803" i="18"/>
  <c r="AA803" i="18"/>
  <c r="AE803" i="18"/>
  <c r="S804" i="18"/>
  <c r="W804" i="18"/>
  <c r="AA804" i="18"/>
  <c r="AE804" i="18"/>
  <c r="S805" i="18"/>
  <c r="W805" i="18"/>
  <c r="AF805" i="18" s="1"/>
  <c r="AA805" i="18"/>
  <c r="AE805" i="18"/>
  <c r="S806" i="18"/>
  <c r="W806" i="18"/>
  <c r="AA806" i="18"/>
  <c r="AE806" i="18"/>
  <c r="AF806" i="18"/>
  <c r="S807" i="18"/>
  <c r="W807" i="18"/>
  <c r="AA807" i="18"/>
  <c r="AE807" i="18"/>
  <c r="S808" i="18"/>
  <c r="W808" i="18"/>
  <c r="AF808" i="18" s="1"/>
  <c r="AA808" i="18"/>
  <c r="AE808" i="18"/>
  <c r="S809" i="18"/>
  <c r="W809" i="18"/>
  <c r="AF809" i="18" s="1"/>
  <c r="AA809" i="18"/>
  <c r="AE809" i="18"/>
  <c r="S810" i="18"/>
  <c r="W810" i="18"/>
  <c r="AA810" i="18"/>
  <c r="AE810" i="18"/>
  <c r="AF810" i="18"/>
  <c r="S811" i="18"/>
  <c r="W811" i="18"/>
  <c r="AA811" i="18"/>
  <c r="AE811" i="18"/>
  <c r="S812" i="18"/>
  <c r="W812" i="18"/>
  <c r="AA812" i="18"/>
  <c r="AE812" i="18"/>
  <c r="AF812" i="18"/>
  <c r="S813" i="18"/>
  <c r="W813" i="18"/>
  <c r="AF813" i="18" s="1"/>
  <c r="AA813" i="18"/>
  <c r="AE813" i="18"/>
  <c r="S814" i="18"/>
  <c r="W814" i="18"/>
  <c r="AA814" i="18"/>
  <c r="AF814" i="18" s="1"/>
  <c r="AE814" i="18"/>
  <c r="S815" i="18"/>
  <c r="W815" i="18"/>
  <c r="AF815" i="18" s="1"/>
  <c r="AA815" i="18"/>
  <c r="AE815" i="18"/>
  <c r="S816" i="18"/>
  <c r="W816" i="18"/>
  <c r="AF816" i="18" s="1"/>
  <c r="AA816" i="18"/>
  <c r="AE816" i="18"/>
  <c r="S817" i="18"/>
  <c r="W817" i="18"/>
  <c r="AA817" i="18"/>
  <c r="AE817" i="18"/>
  <c r="AF817" i="18"/>
  <c r="S818" i="18"/>
  <c r="W818" i="18"/>
  <c r="AA818" i="18"/>
  <c r="AF818" i="18" s="1"/>
  <c r="AE818" i="18"/>
  <c r="S819" i="18"/>
  <c r="W819" i="18"/>
  <c r="AA819" i="18"/>
  <c r="AE819" i="18"/>
  <c r="S820" i="18"/>
  <c r="W820" i="18"/>
  <c r="AA820" i="18"/>
  <c r="AE820" i="18"/>
  <c r="S821" i="18"/>
  <c r="W821" i="18"/>
  <c r="AF821" i="18" s="1"/>
  <c r="AA821" i="18"/>
  <c r="AE821" i="18"/>
  <c r="S822" i="18"/>
  <c r="W822" i="18"/>
  <c r="AA822" i="18"/>
  <c r="AE822" i="18"/>
  <c r="AF822" i="18"/>
  <c r="S823" i="18"/>
  <c r="W823" i="18"/>
  <c r="AA823" i="18"/>
  <c r="AE823" i="18"/>
  <c r="S824" i="18"/>
  <c r="W824" i="18"/>
  <c r="AA824" i="18"/>
  <c r="AE824" i="18"/>
  <c r="S825" i="18"/>
  <c r="W825" i="18"/>
  <c r="AF825" i="18" s="1"/>
  <c r="AA825" i="18"/>
  <c r="AE825" i="18"/>
  <c r="S826" i="18"/>
  <c r="W826" i="18"/>
  <c r="AF826" i="18" s="1"/>
  <c r="AA826" i="18"/>
  <c r="AE826" i="18"/>
  <c r="S827" i="18"/>
  <c r="W827" i="18"/>
  <c r="AA827" i="18"/>
  <c r="AE827" i="18"/>
  <c r="AF827" i="18"/>
  <c r="S828" i="18"/>
  <c r="W828" i="18"/>
  <c r="AA828" i="18"/>
  <c r="AE828" i="18"/>
  <c r="S829" i="18"/>
  <c r="W829" i="18"/>
  <c r="AA829" i="18"/>
  <c r="AE829" i="18"/>
  <c r="S830" i="18"/>
  <c r="W830" i="18"/>
  <c r="AF830" i="18" s="1"/>
  <c r="AA830" i="18"/>
  <c r="AE830" i="18"/>
  <c r="S831" i="18"/>
  <c r="W831" i="18"/>
  <c r="AA831" i="18"/>
  <c r="AE831" i="18"/>
  <c r="AF831" i="18"/>
  <c r="S832" i="18"/>
  <c r="W832" i="18"/>
  <c r="AF832" i="18" s="1"/>
  <c r="AA832" i="18"/>
  <c r="AE832" i="18"/>
  <c r="S833" i="18"/>
  <c r="W833" i="18"/>
  <c r="AF833" i="18" s="1"/>
  <c r="AA833" i="18"/>
  <c r="AE833" i="18"/>
  <c r="S834" i="18"/>
  <c r="W834" i="18"/>
  <c r="AF834" i="18" s="1"/>
  <c r="AA834" i="18"/>
  <c r="AE834" i="18"/>
  <c r="S835" i="18"/>
  <c r="W835" i="18"/>
  <c r="AA835" i="18"/>
  <c r="AE835" i="18"/>
  <c r="AF835" i="18"/>
  <c r="S836" i="18"/>
  <c r="W836" i="18"/>
  <c r="AF836" i="18" s="1"/>
  <c r="AA836" i="18"/>
  <c r="AE836" i="18"/>
  <c r="S837" i="18"/>
  <c r="W837" i="18"/>
  <c r="AA837" i="18"/>
  <c r="AE837" i="18"/>
  <c r="S838" i="18"/>
  <c r="W838" i="18"/>
  <c r="AF838" i="18" s="1"/>
  <c r="AA838" i="18"/>
  <c r="AE838" i="18"/>
  <c r="S839" i="18"/>
  <c r="W839" i="18"/>
  <c r="AA839" i="18"/>
  <c r="AE839" i="18"/>
  <c r="AF839" i="18"/>
  <c r="S840" i="18"/>
  <c r="W840" i="18"/>
  <c r="AA840" i="18"/>
  <c r="AE840" i="18"/>
  <c r="S841" i="18"/>
  <c r="W841" i="18"/>
  <c r="AF841" i="18" s="1"/>
  <c r="AA841" i="18"/>
  <c r="AE841" i="18"/>
  <c r="S842" i="18"/>
  <c r="W842" i="18"/>
  <c r="AF842" i="18" s="1"/>
  <c r="AA842" i="18"/>
  <c r="AE842" i="18"/>
  <c r="S843" i="18"/>
  <c r="W843" i="18"/>
  <c r="AA843" i="18"/>
  <c r="AE843" i="18"/>
  <c r="AF843" i="18"/>
  <c r="S844" i="18"/>
  <c r="W844" i="18"/>
  <c r="AA844" i="18"/>
  <c r="AE844" i="18"/>
  <c r="S845" i="18"/>
  <c r="W845" i="18"/>
  <c r="AA845" i="18"/>
  <c r="AE845" i="18"/>
  <c r="S846" i="18"/>
  <c r="W846" i="18"/>
  <c r="AF846" i="18" s="1"/>
  <c r="AA846" i="18"/>
  <c r="AE846" i="18"/>
  <c r="S847" i="18"/>
  <c r="W847" i="18"/>
  <c r="AA847" i="18"/>
  <c r="AE847" i="18"/>
  <c r="AF847" i="18"/>
  <c r="S848" i="18"/>
  <c r="W848" i="18"/>
  <c r="AF848" i="18" s="1"/>
  <c r="AA848" i="18"/>
  <c r="AE848" i="18"/>
  <c r="S849" i="18"/>
  <c r="W849" i="18"/>
  <c r="AF849" i="18" s="1"/>
  <c r="AA849" i="18"/>
  <c r="AE849" i="18"/>
  <c r="S850" i="18"/>
  <c r="W850" i="18"/>
  <c r="AF850" i="18" s="1"/>
  <c r="AA850" i="18"/>
  <c r="AE850" i="18"/>
  <c r="S851" i="18"/>
  <c r="W851" i="18"/>
  <c r="AA851" i="18"/>
  <c r="AE851" i="18"/>
  <c r="AF851" i="18"/>
  <c r="S852" i="18"/>
  <c r="W852" i="18"/>
  <c r="AF852" i="18" s="1"/>
  <c r="AA852" i="18"/>
  <c r="AE852" i="18"/>
  <c r="S853" i="18"/>
  <c r="W853" i="18"/>
  <c r="AA853" i="18"/>
  <c r="AE853" i="18"/>
  <c r="S854" i="18"/>
  <c r="W854" i="18"/>
  <c r="AF854" i="18" s="1"/>
  <c r="AA854" i="18"/>
  <c r="AE854" i="18"/>
  <c r="S855" i="18"/>
  <c r="W855" i="18"/>
  <c r="AA855" i="18"/>
  <c r="AE855" i="18"/>
  <c r="AF855" i="18"/>
  <c r="S856" i="18"/>
  <c r="W856" i="18"/>
  <c r="AA856" i="18"/>
  <c r="AE856" i="18"/>
  <c r="S857" i="18"/>
  <c r="W857" i="18"/>
  <c r="AF857" i="18" s="1"/>
  <c r="AA857" i="18"/>
  <c r="AE857" i="18"/>
  <c r="S858" i="18"/>
  <c r="W858" i="18"/>
  <c r="AF858" i="18" s="1"/>
  <c r="AA858" i="18"/>
  <c r="AE858" i="18"/>
  <c r="S859" i="18"/>
  <c r="W859" i="18"/>
  <c r="AA859" i="18"/>
  <c r="AE859" i="18"/>
  <c r="AF859" i="18"/>
  <c r="S860" i="18"/>
  <c r="W860" i="18"/>
  <c r="AA860" i="18"/>
  <c r="AE860" i="18"/>
  <c r="S861" i="18"/>
  <c r="W861" i="18"/>
  <c r="AA861" i="18"/>
  <c r="AE861" i="18"/>
  <c r="S862" i="18"/>
  <c r="W862" i="18"/>
  <c r="AF862" i="18" s="1"/>
  <c r="AA862" i="18"/>
  <c r="AE862" i="18"/>
  <c r="S863" i="18"/>
  <c r="W863" i="18"/>
  <c r="AA863" i="18"/>
  <c r="AE863" i="18"/>
  <c r="AF863" i="18"/>
  <c r="S864" i="18"/>
  <c r="W864" i="18"/>
  <c r="AF864" i="18" s="1"/>
  <c r="AA864" i="18"/>
  <c r="AE864" i="18"/>
  <c r="S865" i="18"/>
  <c r="W865" i="18"/>
  <c r="AF865" i="18" s="1"/>
  <c r="AA865" i="18"/>
  <c r="AE865" i="18"/>
  <c r="S866" i="18"/>
  <c r="W866" i="18"/>
  <c r="AF866" i="18" s="1"/>
  <c r="AA866" i="18"/>
  <c r="AE866" i="18"/>
  <c r="S867" i="18"/>
  <c r="W867" i="18"/>
  <c r="AA867" i="18"/>
  <c r="AE867" i="18"/>
  <c r="AF867" i="18"/>
  <c r="S868" i="18"/>
  <c r="W868" i="18"/>
  <c r="AF868" i="18" s="1"/>
  <c r="AA868" i="18"/>
  <c r="AE868" i="18"/>
  <c r="S869" i="18"/>
  <c r="W869" i="18"/>
  <c r="AA869" i="18"/>
  <c r="AE869" i="18"/>
  <c r="S870" i="18"/>
  <c r="W870" i="18"/>
  <c r="AF870" i="18" s="1"/>
  <c r="AA870" i="18"/>
  <c r="AE870" i="18"/>
  <c r="S871" i="18"/>
  <c r="W871" i="18"/>
  <c r="AA871" i="18"/>
  <c r="AE871" i="18"/>
  <c r="AF871" i="18"/>
  <c r="S872" i="18"/>
  <c r="W872" i="18"/>
  <c r="AA872" i="18"/>
  <c r="AE872" i="18"/>
  <c r="S873" i="18"/>
  <c r="W873" i="18"/>
  <c r="AF873" i="18" s="1"/>
  <c r="AA873" i="18"/>
  <c r="AE873" i="18"/>
  <c r="S874" i="18"/>
  <c r="W874" i="18"/>
  <c r="AF874" i="18" s="1"/>
  <c r="AA874" i="18"/>
  <c r="AE874" i="18"/>
  <c r="S875" i="18"/>
  <c r="W875" i="18"/>
  <c r="AA875" i="18"/>
  <c r="AE875" i="18"/>
  <c r="AF875" i="18"/>
  <c r="S876" i="18"/>
  <c r="W876" i="18"/>
  <c r="AA876" i="18"/>
  <c r="AE876" i="18"/>
  <c r="S877" i="18"/>
  <c r="W877" i="18"/>
  <c r="AA877" i="18"/>
  <c r="AE877" i="18"/>
  <c r="S878" i="18"/>
  <c r="W878" i="18"/>
  <c r="AF878" i="18" s="1"/>
  <c r="AA878" i="18"/>
  <c r="AE878" i="18"/>
  <c r="S879" i="18"/>
  <c r="W879" i="18"/>
  <c r="AA879" i="18"/>
  <c r="AE879" i="18"/>
  <c r="AF879" i="18"/>
  <c r="S880" i="18"/>
  <c r="W880" i="18"/>
  <c r="AF880" i="18" s="1"/>
  <c r="AA880" i="18"/>
  <c r="AE880" i="18"/>
  <c r="S881" i="18"/>
  <c r="W881" i="18"/>
  <c r="AF881" i="18" s="1"/>
  <c r="AA881" i="18"/>
  <c r="AE881" i="18"/>
  <c r="S882" i="18"/>
  <c r="W882" i="18"/>
  <c r="AF882" i="18" s="1"/>
  <c r="AA882" i="18"/>
  <c r="AE882" i="18"/>
  <c r="S883" i="18"/>
  <c r="W883" i="18"/>
  <c r="AA883" i="18"/>
  <c r="AE883" i="18"/>
  <c r="AF883" i="18"/>
  <c r="S884" i="18"/>
  <c r="W884" i="18"/>
  <c r="AF884" i="18" s="1"/>
  <c r="AA884" i="18"/>
  <c r="AE884" i="18"/>
  <c r="S885" i="18"/>
  <c r="W885" i="18"/>
  <c r="AA885" i="18"/>
  <c r="AE885" i="18"/>
  <c r="S886" i="18"/>
  <c r="W886" i="18"/>
  <c r="AF886" i="18" s="1"/>
  <c r="AA886" i="18"/>
  <c r="AE886" i="18"/>
  <c r="S887" i="18"/>
  <c r="W887" i="18"/>
  <c r="AA887" i="18"/>
  <c r="AE887" i="18"/>
  <c r="AF887" i="18"/>
  <c r="S888" i="18"/>
  <c r="W888" i="18"/>
  <c r="AA888" i="18"/>
  <c r="AE888" i="18"/>
  <c r="S889" i="18"/>
  <c r="W889" i="18"/>
  <c r="AF889" i="18" s="1"/>
  <c r="AA889" i="18"/>
  <c r="AE889" i="18"/>
  <c r="S890" i="18"/>
  <c r="W890" i="18"/>
  <c r="AF890" i="18" s="1"/>
  <c r="AA890" i="18"/>
  <c r="AE890" i="18"/>
  <c r="S891" i="18"/>
  <c r="W891" i="18"/>
  <c r="AA891" i="18"/>
  <c r="AE891" i="18"/>
  <c r="AF891" i="18"/>
  <c r="S892" i="18"/>
  <c r="W892" i="18"/>
  <c r="AA892" i="18"/>
  <c r="AE892" i="18"/>
  <c r="S893" i="18"/>
  <c r="W893" i="18"/>
  <c r="AA893" i="18"/>
  <c r="AE893" i="18"/>
  <c r="S894" i="18"/>
  <c r="W894" i="18"/>
  <c r="AF894" i="18" s="1"/>
  <c r="AA894" i="18"/>
  <c r="AE894" i="18"/>
  <c r="S895" i="18"/>
  <c r="W895" i="18"/>
  <c r="AA895" i="18"/>
  <c r="AE895" i="18"/>
  <c r="AF895" i="18"/>
  <c r="S896" i="18"/>
  <c r="W896" i="18"/>
  <c r="AF896" i="18" s="1"/>
  <c r="AA896" i="18"/>
  <c r="AE896" i="18"/>
  <c r="S897" i="18"/>
  <c r="W897" i="18"/>
  <c r="AF897" i="18" s="1"/>
  <c r="AA897" i="18"/>
  <c r="AE897" i="18"/>
  <c r="S898" i="18"/>
  <c r="W898" i="18"/>
  <c r="AF898" i="18" s="1"/>
  <c r="AA898" i="18"/>
  <c r="AE898" i="18"/>
  <c r="S899" i="18"/>
  <c r="W899" i="18"/>
  <c r="AA899" i="18"/>
  <c r="AE899" i="18"/>
  <c r="AF899" i="18"/>
  <c r="S900" i="18"/>
  <c r="W900" i="18"/>
  <c r="AF900" i="18" s="1"/>
  <c r="AA900" i="18"/>
  <c r="AE900" i="18"/>
  <c r="S901" i="18"/>
  <c r="W901" i="18"/>
  <c r="AA901" i="18"/>
  <c r="AE901" i="18"/>
  <c r="S902" i="18"/>
  <c r="W902" i="18"/>
  <c r="AF902" i="18" s="1"/>
  <c r="AA902" i="18"/>
  <c r="AE902" i="18"/>
  <c r="S903" i="18"/>
  <c r="W903" i="18"/>
  <c r="AA903" i="18"/>
  <c r="AE903" i="18"/>
  <c r="AF903" i="18"/>
  <c r="S904" i="18"/>
  <c r="W904" i="18"/>
  <c r="AA904" i="18"/>
  <c r="AE904" i="18"/>
  <c r="S905" i="18"/>
  <c r="W905" i="18"/>
  <c r="AF905" i="18" s="1"/>
  <c r="AA905" i="18"/>
  <c r="AE905" i="18"/>
  <c r="S906" i="18"/>
  <c r="W906" i="18"/>
  <c r="AF906" i="18" s="1"/>
  <c r="AA906" i="18"/>
  <c r="AE906" i="18"/>
  <c r="S907" i="18"/>
  <c r="W907" i="18"/>
  <c r="AA907" i="18"/>
  <c r="AE907" i="18"/>
  <c r="AF907" i="18"/>
  <c r="S908" i="18"/>
  <c r="W908" i="18"/>
  <c r="AA908" i="18"/>
  <c r="AE908" i="18"/>
  <c r="S909" i="18"/>
  <c r="W909" i="18"/>
  <c r="AA909" i="18"/>
  <c r="AE909" i="18"/>
  <c r="S910" i="18"/>
  <c r="W910" i="18"/>
  <c r="AF910" i="18" s="1"/>
  <c r="AA910" i="18"/>
  <c r="AE910" i="18"/>
  <c r="S911" i="18"/>
  <c r="W911" i="18"/>
  <c r="AA911" i="18"/>
  <c r="AE911" i="18"/>
  <c r="AF911" i="18"/>
  <c r="S912" i="18"/>
  <c r="W912" i="18"/>
  <c r="AF912" i="18" s="1"/>
  <c r="AA912" i="18"/>
  <c r="AE912" i="18"/>
  <c r="S913" i="18"/>
  <c r="W913" i="18"/>
  <c r="AF913" i="18" s="1"/>
  <c r="AA913" i="18"/>
  <c r="AE913" i="18"/>
  <c r="S914" i="18"/>
  <c r="W914" i="18"/>
  <c r="AF914" i="18" s="1"/>
  <c r="AA914" i="18"/>
  <c r="AE914" i="18"/>
  <c r="S915" i="18"/>
  <c r="W915" i="18"/>
  <c r="AA915" i="18"/>
  <c r="AE915" i="18"/>
  <c r="AF915" i="18"/>
  <c r="S916" i="18"/>
  <c r="W916" i="18"/>
  <c r="AF916" i="18" s="1"/>
  <c r="AA916" i="18"/>
  <c r="AE916" i="18"/>
  <c r="S917" i="18"/>
  <c r="W917" i="18"/>
  <c r="AA917" i="18"/>
  <c r="AE917" i="18"/>
  <c r="S918" i="18"/>
  <c r="W918" i="18"/>
  <c r="AF918" i="18" s="1"/>
  <c r="AA918" i="18"/>
  <c r="AE918" i="18"/>
  <c r="S919" i="18"/>
  <c r="W919" i="18"/>
  <c r="AA919" i="18"/>
  <c r="AE919" i="18"/>
  <c r="AF919" i="18"/>
  <c r="S920" i="18"/>
  <c r="W920" i="18"/>
  <c r="AA920" i="18"/>
  <c r="AE920" i="18"/>
  <c r="S921" i="18"/>
  <c r="W921" i="18"/>
  <c r="AF921" i="18" s="1"/>
  <c r="AA921" i="18"/>
  <c r="AE921" i="18"/>
  <c r="S922" i="18"/>
  <c r="W922" i="18"/>
  <c r="AF922" i="18" s="1"/>
  <c r="AA922" i="18"/>
  <c r="AE922" i="18"/>
  <c r="S923" i="18"/>
  <c r="W923" i="18"/>
  <c r="AA923" i="18"/>
  <c r="AE923" i="18"/>
  <c r="AF923" i="18"/>
  <c r="S924" i="18"/>
  <c r="W924" i="18"/>
  <c r="AA924" i="18"/>
  <c r="AE924" i="18"/>
  <c r="S925" i="18"/>
  <c r="W925" i="18"/>
  <c r="AA925" i="18"/>
  <c r="AE925" i="18"/>
  <c r="S926" i="18"/>
  <c r="W926" i="18"/>
  <c r="AF926" i="18" s="1"/>
  <c r="AA926" i="18"/>
  <c r="AE926" i="18"/>
  <c r="S927" i="18"/>
  <c r="W927" i="18"/>
  <c r="AA927" i="18"/>
  <c r="AE927" i="18"/>
  <c r="AF927" i="18"/>
  <c r="S928" i="18"/>
  <c r="W928" i="18"/>
  <c r="AF928" i="18" s="1"/>
  <c r="AA928" i="18"/>
  <c r="AE928" i="18"/>
  <c r="S929" i="18"/>
  <c r="W929" i="18"/>
  <c r="AF929" i="18" s="1"/>
  <c r="AA929" i="18"/>
  <c r="AE929" i="18"/>
  <c r="S930" i="18"/>
  <c r="W930" i="18"/>
  <c r="AF930" i="18" s="1"/>
  <c r="AA930" i="18"/>
  <c r="AE930" i="18"/>
  <c r="S931" i="18"/>
  <c r="W931" i="18"/>
  <c r="AA931" i="18"/>
  <c r="AE931" i="18"/>
  <c r="AF931" i="18"/>
  <c r="S932" i="18"/>
  <c r="W932" i="18"/>
  <c r="AF932" i="18" s="1"/>
  <c r="AA932" i="18"/>
  <c r="AE932" i="18"/>
  <c r="S933" i="18"/>
  <c r="W933" i="18"/>
  <c r="AA933" i="18"/>
  <c r="AE933" i="18"/>
  <c r="S934" i="18"/>
  <c r="W934" i="18"/>
  <c r="AF934" i="18" s="1"/>
  <c r="AA934" i="18"/>
  <c r="AE934" i="18"/>
  <c r="S935" i="18"/>
  <c r="W935" i="18"/>
  <c r="AA935" i="18"/>
  <c r="AE935" i="18"/>
  <c r="AF935" i="18"/>
  <c r="S936" i="18"/>
  <c r="W936" i="18"/>
  <c r="AA936" i="18"/>
  <c r="AE936" i="18"/>
  <c r="S937" i="18"/>
  <c r="W937" i="18"/>
  <c r="AF937" i="18" s="1"/>
  <c r="AA937" i="18"/>
  <c r="AE937" i="18"/>
  <c r="S938" i="18"/>
  <c r="W938" i="18"/>
  <c r="AF938" i="18" s="1"/>
  <c r="AA938" i="18"/>
  <c r="AE938" i="18"/>
  <c r="S939" i="18"/>
  <c r="W939" i="18"/>
  <c r="AA939" i="18"/>
  <c r="AE939" i="18"/>
  <c r="AF939" i="18"/>
  <c r="S940" i="18"/>
  <c r="W940" i="18"/>
  <c r="AA940" i="18"/>
  <c r="AE940" i="18"/>
  <c r="S941" i="18"/>
  <c r="W941" i="18"/>
  <c r="AA941" i="18"/>
  <c r="AE941" i="18"/>
  <c r="S942" i="18"/>
  <c r="W942" i="18"/>
  <c r="AF942" i="18" s="1"/>
  <c r="AA942" i="18"/>
  <c r="AE942" i="18"/>
  <c r="S943" i="18"/>
  <c r="W943" i="18"/>
  <c r="AA943" i="18"/>
  <c r="AE943" i="18"/>
  <c r="AF943" i="18"/>
  <c r="S944" i="18"/>
  <c r="W944" i="18"/>
  <c r="AF944" i="18" s="1"/>
  <c r="AA944" i="18"/>
  <c r="AE944" i="18"/>
  <c r="S945" i="18"/>
  <c r="W945" i="18"/>
  <c r="AF945" i="18" s="1"/>
  <c r="AA945" i="18"/>
  <c r="AE945" i="18"/>
  <c r="S946" i="18"/>
  <c r="W946" i="18"/>
  <c r="AF946" i="18" s="1"/>
  <c r="AA946" i="18"/>
  <c r="AE946" i="18"/>
  <c r="S947" i="18"/>
  <c r="W947" i="18"/>
  <c r="AA947" i="18"/>
  <c r="AE947" i="18"/>
  <c r="AF947" i="18"/>
  <c r="S948" i="18"/>
  <c r="W948" i="18"/>
  <c r="AF948" i="18" s="1"/>
  <c r="AA948" i="18"/>
  <c r="AE948" i="18"/>
  <c r="S949" i="18"/>
  <c r="W949" i="18"/>
  <c r="AA949" i="18"/>
  <c r="AE949" i="18"/>
  <c r="S950" i="18"/>
  <c r="W950" i="18"/>
  <c r="AF950" i="18" s="1"/>
  <c r="AA950" i="18"/>
  <c r="AE950" i="18"/>
  <c r="S951" i="18"/>
  <c r="W951" i="18"/>
  <c r="AA951" i="18"/>
  <c r="AE951" i="18"/>
  <c r="AF951" i="18"/>
  <c r="S952" i="18"/>
  <c r="W952" i="18"/>
  <c r="AA952" i="18"/>
  <c r="AE952" i="18"/>
  <c r="S953" i="18"/>
  <c r="W953" i="18"/>
  <c r="AF953" i="18" s="1"/>
  <c r="AA953" i="18"/>
  <c r="AE953" i="18"/>
  <c r="S954" i="18"/>
  <c r="W954" i="18"/>
  <c r="AF954" i="18" s="1"/>
  <c r="AA954" i="18"/>
  <c r="AE954" i="18"/>
  <c r="S955" i="18"/>
  <c r="W955" i="18"/>
  <c r="AA955" i="18"/>
  <c r="AE955" i="18"/>
  <c r="AF955" i="18"/>
  <c r="S956" i="18"/>
  <c r="W956" i="18"/>
  <c r="AA956" i="18"/>
  <c r="AE956" i="18"/>
  <c r="S957" i="18"/>
  <c r="W957" i="18"/>
  <c r="AA957" i="18"/>
  <c r="AE957" i="18"/>
  <c r="S958" i="18"/>
  <c r="W958" i="18"/>
  <c r="AF958" i="18" s="1"/>
  <c r="AA958" i="18"/>
  <c r="AE958" i="18"/>
  <c r="S959" i="18"/>
  <c r="W959" i="18"/>
  <c r="AA959" i="18"/>
  <c r="AE959" i="18"/>
  <c r="AF959" i="18"/>
  <c r="S960" i="18"/>
  <c r="W960" i="18"/>
  <c r="AF960" i="18" s="1"/>
  <c r="AA960" i="18"/>
  <c r="AE960" i="18"/>
  <c r="S961" i="18"/>
  <c r="W961" i="18"/>
  <c r="AF961" i="18" s="1"/>
  <c r="AA961" i="18"/>
  <c r="AE961" i="18"/>
  <c r="S962" i="18"/>
  <c r="W962" i="18"/>
  <c r="AF962" i="18" s="1"/>
  <c r="AA962" i="18"/>
  <c r="AE962" i="18"/>
  <c r="S963" i="18"/>
  <c r="W963" i="18"/>
  <c r="AA963" i="18"/>
  <c r="AE963" i="18"/>
  <c r="AF963" i="18"/>
  <c r="S964" i="18"/>
  <c r="W964" i="18"/>
  <c r="AF964" i="18" s="1"/>
  <c r="AA964" i="18"/>
  <c r="AE964" i="18"/>
  <c r="S965" i="18"/>
  <c r="W965" i="18"/>
  <c r="AA965" i="18"/>
  <c r="AE965" i="18"/>
  <c r="S966" i="18"/>
  <c r="W966" i="18"/>
  <c r="AF966" i="18" s="1"/>
  <c r="AA966" i="18"/>
  <c r="AE966" i="18"/>
  <c r="S967" i="18"/>
  <c r="W967" i="18"/>
  <c r="AA967" i="18"/>
  <c r="AE967" i="18"/>
  <c r="AF967" i="18"/>
  <c r="S968" i="18"/>
  <c r="W968" i="18"/>
  <c r="AA968" i="18"/>
  <c r="AE968" i="18"/>
  <c r="S969" i="18"/>
  <c r="W969" i="18"/>
  <c r="AF969" i="18" s="1"/>
  <c r="AA969" i="18"/>
  <c r="AE969" i="18"/>
  <c r="S970" i="18"/>
  <c r="W970" i="18"/>
  <c r="AF970" i="18" s="1"/>
  <c r="AA970" i="18"/>
  <c r="AE970" i="18"/>
  <c r="S971" i="18"/>
  <c r="W971" i="18"/>
  <c r="AA971" i="18"/>
  <c r="AE971" i="18"/>
  <c r="AF971" i="18"/>
  <c r="S972" i="18"/>
  <c r="W972" i="18"/>
  <c r="AA972" i="18"/>
  <c r="AE972" i="18"/>
  <c r="S973" i="18"/>
  <c r="W973" i="18"/>
  <c r="AA973" i="18"/>
  <c r="AE973" i="18"/>
  <c r="S974" i="18"/>
  <c r="W974" i="18"/>
  <c r="AF974" i="18" s="1"/>
  <c r="AA974" i="18"/>
  <c r="AE974" i="18"/>
  <c r="S975" i="18"/>
  <c r="W975" i="18"/>
  <c r="AA975" i="18"/>
  <c r="AE975" i="18"/>
  <c r="AF975" i="18"/>
  <c r="S976" i="18"/>
  <c r="W976" i="18"/>
  <c r="AF976" i="18" s="1"/>
  <c r="AA976" i="18"/>
  <c r="AE976" i="18"/>
  <c r="S977" i="18"/>
  <c r="W977" i="18"/>
  <c r="AF977" i="18" s="1"/>
  <c r="AA977" i="18"/>
  <c r="AE977" i="18"/>
  <c r="S978" i="18"/>
  <c r="W978" i="18"/>
  <c r="AF978" i="18" s="1"/>
  <c r="AA978" i="18"/>
  <c r="AE978" i="18"/>
  <c r="S979" i="18"/>
  <c r="W979" i="18"/>
  <c r="AA979" i="18"/>
  <c r="AE979" i="18"/>
  <c r="AF979" i="18"/>
  <c r="S980" i="18"/>
  <c r="W980" i="18"/>
  <c r="AF980" i="18" s="1"/>
  <c r="AA980" i="18"/>
  <c r="AE980" i="18"/>
  <c r="S981" i="18"/>
  <c r="W981" i="18"/>
  <c r="AA981" i="18"/>
  <c r="AE981" i="18"/>
  <c r="S982" i="18"/>
  <c r="W982" i="18"/>
  <c r="AF982" i="18" s="1"/>
  <c r="AA982" i="18"/>
  <c r="AE982" i="18"/>
  <c r="S983" i="18"/>
  <c r="W983" i="18"/>
  <c r="AA983" i="18"/>
  <c r="AE983" i="18"/>
  <c r="AF983" i="18"/>
  <c r="S984" i="18"/>
  <c r="W984" i="18"/>
  <c r="AA984" i="18"/>
  <c r="AE984" i="18"/>
  <c r="S985" i="18"/>
  <c r="W985" i="18"/>
  <c r="AF985" i="18" s="1"/>
  <c r="AA985" i="18"/>
  <c r="AE985" i="18"/>
  <c r="S986" i="18"/>
  <c r="W986" i="18"/>
  <c r="AF986" i="18" s="1"/>
  <c r="AA986" i="18"/>
  <c r="AE986" i="18"/>
  <c r="S987" i="18"/>
  <c r="W987" i="18"/>
  <c r="AA987" i="18"/>
  <c r="AE987" i="18"/>
  <c r="AF987" i="18"/>
  <c r="S988" i="18"/>
  <c r="W988" i="18"/>
  <c r="AA988" i="18"/>
  <c r="AE988" i="18"/>
  <c r="S989" i="18"/>
  <c r="W989" i="18"/>
  <c r="AA989" i="18"/>
  <c r="AE989" i="18"/>
  <c r="S990" i="18"/>
  <c r="W990" i="18"/>
  <c r="AF990" i="18" s="1"/>
  <c r="AA990" i="18"/>
  <c r="AE990" i="18"/>
  <c r="S991" i="18"/>
  <c r="W991" i="18"/>
  <c r="AA991" i="18"/>
  <c r="AE991" i="18"/>
  <c r="AF991" i="18"/>
  <c r="S992" i="18"/>
  <c r="W992" i="18"/>
  <c r="AF992" i="18" s="1"/>
  <c r="AA992" i="18"/>
  <c r="AE992" i="18"/>
  <c r="S993" i="18"/>
  <c r="W993" i="18"/>
  <c r="AF993" i="18" s="1"/>
  <c r="AA993" i="18"/>
  <c r="AE993" i="18"/>
  <c r="S994" i="18"/>
  <c r="W994" i="18"/>
  <c r="AF994" i="18" s="1"/>
  <c r="AA994" i="18"/>
  <c r="AE994" i="18"/>
  <c r="S995" i="18"/>
  <c r="W995" i="18"/>
  <c r="AA995" i="18"/>
  <c r="AE995" i="18"/>
  <c r="AF995" i="18"/>
  <c r="S996" i="18"/>
  <c r="W996" i="18"/>
  <c r="AF996" i="18" s="1"/>
  <c r="AA996" i="18"/>
  <c r="AE996" i="18"/>
  <c r="S997" i="18"/>
  <c r="W997" i="18"/>
  <c r="AA997" i="18"/>
  <c r="AE997" i="18"/>
  <c r="S998" i="18"/>
  <c r="W998" i="18"/>
  <c r="AF998" i="18" s="1"/>
  <c r="AA998" i="18"/>
  <c r="AE998" i="18"/>
  <c r="S999" i="18"/>
  <c r="W999" i="18"/>
  <c r="AA999" i="18"/>
  <c r="AE999" i="18"/>
  <c r="AF999" i="18"/>
  <c r="S1000" i="18"/>
  <c r="W1000" i="18"/>
  <c r="AA1000" i="18"/>
  <c r="AE1000" i="18"/>
  <c r="S1001" i="18"/>
  <c r="W1001" i="18"/>
  <c r="AF1001" i="18" s="1"/>
  <c r="AA1001" i="18"/>
  <c r="AE1001" i="18"/>
  <c r="S1002" i="18"/>
  <c r="W1002" i="18"/>
  <c r="AF1002" i="18" s="1"/>
  <c r="AA1002" i="18"/>
  <c r="AE1002" i="18"/>
  <c r="S1003" i="18"/>
  <c r="W1003" i="18"/>
  <c r="AA1003" i="18"/>
  <c r="AE1003" i="18"/>
  <c r="AF1003" i="18"/>
  <c r="S1004" i="18"/>
  <c r="W1004" i="18"/>
  <c r="AA1004" i="18"/>
  <c r="AE1004" i="18"/>
  <c r="S1005" i="18"/>
  <c r="W1005" i="18"/>
  <c r="AA1005" i="18"/>
  <c r="AE1005" i="18"/>
  <c r="S1006" i="18"/>
  <c r="W1006" i="18"/>
  <c r="AF1006" i="18" s="1"/>
  <c r="AA1006" i="18"/>
  <c r="AE1006" i="18"/>
  <c r="S1007" i="18"/>
  <c r="W1007" i="18"/>
  <c r="AA1007" i="18"/>
  <c r="AE1007" i="18"/>
  <c r="AF1007" i="18"/>
  <c r="S1008" i="18"/>
  <c r="W1008" i="18"/>
  <c r="AF1008" i="18" s="1"/>
  <c r="AA1008" i="18"/>
  <c r="AE1008" i="18"/>
  <c r="S1009" i="18"/>
  <c r="W1009" i="18"/>
  <c r="AF1009" i="18" s="1"/>
  <c r="AA1009" i="18"/>
  <c r="AE1009" i="18"/>
  <c r="S1010" i="18"/>
  <c r="W1010" i="18"/>
  <c r="AF1010" i="18" s="1"/>
  <c r="AA1010" i="18"/>
  <c r="AE1010" i="18"/>
  <c r="S1011" i="18"/>
  <c r="W1011" i="18"/>
  <c r="AA1011" i="18"/>
  <c r="AE1011" i="18"/>
  <c r="AF1011" i="18"/>
  <c r="S1012" i="18"/>
  <c r="W1012" i="18"/>
  <c r="AF1012" i="18" s="1"/>
  <c r="AA1012" i="18"/>
  <c r="AE1012" i="18"/>
  <c r="S1013" i="18"/>
  <c r="W1013" i="18"/>
  <c r="AA1013" i="18"/>
  <c r="AE1013" i="18"/>
  <c r="S1014" i="18"/>
  <c r="W1014" i="18"/>
  <c r="AF1014" i="18" s="1"/>
  <c r="AA1014" i="18"/>
  <c r="AE1014" i="18"/>
  <c r="S1015" i="18"/>
  <c r="W1015" i="18"/>
  <c r="AA1015" i="18"/>
  <c r="AE1015" i="18"/>
  <c r="AF1015" i="18"/>
  <c r="S1016" i="18"/>
  <c r="W1016" i="18"/>
  <c r="AA1016" i="18"/>
  <c r="AE1016" i="18"/>
  <c r="S1017" i="18"/>
  <c r="W1017" i="18"/>
  <c r="AF1017" i="18" s="1"/>
  <c r="AA1017" i="18"/>
  <c r="AE1017" i="18"/>
  <c r="S1018" i="18"/>
  <c r="W1018" i="18"/>
  <c r="AF1018" i="18" s="1"/>
  <c r="AA1018" i="18"/>
  <c r="AE1018" i="18"/>
  <c r="S1019" i="18"/>
  <c r="W1019" i="18"/>
  <c r="AA1019" i="18"/>
  <c r="AE1019" i="18"/>
  <c r="AF1019" i="18"/>
  <c r="S1020" i="18"/>
  <c r="W1020" i="18"/>
  <c r="AA1020" i="18"/>
  <c r="AE1020" i="18"/>
  <c r="S1021" i="18"/>
  <c r="W1021" i="18"/>
  <c r="AA1021" i="18"/>
  <c r="AE1021" i="18"/>
  <c r="S1022" i="18"/>
  <c r="W1022" i="18"/>
  <c r="AF1022" i="18" s="1"/>
  <c r="AA1022" i="18"/>
  <c r="AE1022" i="18"/>
  <c r="S1023" i="18"/>
  <c r="W1023" i="18"/>
  <c r="AA1023" i="18"/>
  <c r="AE1023" i="18"/>
  <c r="AF1023" i="18"/>
  <c r="S1024" i="18"/>
  <c r="W1024" i="18"/>
  <c r="AF1024" i="18" s="1"/>
  <c r="AA1024" i="18"/>
  <c r="AE1024" i="18"/>
  <c r="S1025" i="18"/>
  <c r="W1025" i="18"/>
  <c r="AF1025" i="18" s="1"/>
  <c r="AA1025" i="18"/>
  <c r="AE1025" i="18"/>
  <c r="S1026" i="18"/>
  <c r="W1026" i="18"/>
  <c r="AF1026" i="18" s="1"/>
  <c r="AA1026" i="18"/>
  <c r="AE1026" i="18"/>
  <c r="S1027" i="18"/>
  <c r="W1027" i="18"/>
  <c r="AA1027" i="18"/>
  <c r="AE1027" i="18"/>
  <c r="AF1027" i="18"/>
  <c r="S1028" i="18"/>
  <c r="W1028" i="18"/>
  <c r="AF1028" i="18" s="1"/>
  <c r="AA1028" i="18"/>
  <c r="AE1028" i="18"/>
  <c r="S1029" i="18"/>
  <c r="W1029" i="18"/>
  <c r="AA1029" i="18"/>
  <c r="AE1029" i="18"/>
  <c r="S1030" i="18"/>
  <c r="W1030" i="18"/>
  <c r="AF1030" i="18" s="1"/>
  <c r="AA1030" i="18"/>
  <c r="AE1030" i="18"/>
  <c r="S1031" i="18"/>
  <c r="W1031" i="18"/>
  <c r="AA1031" i="18"/>
  <c r="AE1031" i="18"/>
  <c r="AF1031" i="18"/>
  <c r="S1032" i="18"/>
  <c r="W1032" i="18"/>
  <c r="AA1032" i="18"/>
  <c r="AE1032" i="18"/>
  <c r="S1033" i="18"/>
  <c r="W1033" i="18"/>
  <c r="AF1033" i="18" s="1"/>
  <c r="AA1033" i="18"/>
  <c r="AE1033" i="18"/>
  <c r="S1034" i="18"/>
  <c r="W1034" i="18"/>
  <c r="AF1034" i="18" s="1"/>
  <c r="AA1034" i="18"/>
  <c r="AE1034" i="18"/>
  <c r="S1035" i="18"/>
  <c r="W1035" i="18"/>
  <c r="AA1035" i="18"/>
  <c r="AE1035" i="18"/>
  <c r="AF1035" i="18"/>
  <c r="S1036" i="18"/>
  <c r="W1036" i="18"/>
  <c r="AA1036" i="18"/>
  <c r="AE1036" i="18"/>
  <c r="S1037" i="18"/>
  <c r="W1037" i="18"/>
  <c r="AA1037" i="18"/>
  <c r="AE1037" i="18"/>
  <c r="S1038" i="18"/>
  <c r="W1038" i="18"/>
  <c r="AF1038" i="18" s="1"/>
  <c r="AA1038" i="18"/>
  <c r="AE1038" i="18"/>
  <c r="S1039" i="18"/>
  <c r="W1039" i="18"/>
  <c r="AA1039" i="18"/>
  <c r="AE1039" i="18"/>
  <c r="AF1039" i="18"/>
  <c r="S1040" i="18"/>
  <c r="W1040" i="18"/>
  <c r="AF1040" i="18" s="1"/>
  <c r="AA1040" i="18"/>
  <c r="AE1040" i="18"/>
  <c r="S1041" i="18"/>
  <c r="W1041" i="18"/>
  <c r="AF1041" i="18" s="1"/>
  <c r="AA1041" i="18"/>
  <c r="AE1041" i="18"/>
  <c r="S1042" i="18"/>
  <c r="W1042" i="18"/>
  <c r="AF1042" i="18" s="1"/>
  <c r="AA1042" i="18"/>
  <c r="AE1042" i="18"/>
  <c r="S1043" i="18"/>
  <c r="W1043" i="18"/>
  <c r="AA1043" i="18"/>
  <c r="AE1043" i="18"/>
  <c r="AF1043" i="18"/>
  <c r="S1044" i="18"/>
  <c r="W1044" i="18"/>
  <c r="AF1044" i="18" s="1"/>
  <c r="AA1044" i="18"/>
  <c r="AE1044" i="18"/>
  <c r="S1045" i="18"/>
  <c r="W1045" i="18"/>
  <c r="AA1045" i="18"/>
  <c r="AE1045" i="18"/>
  <c r="S1046" i="18"/>
  <c r="W1046" i="18"/>
  <c r="AF1046" i="18" s="1"/>
  <c r="AA1046" i="18"/>
  <c r="AE1046" i="18"/>
  <c r="S1047" i="18"/>
  <c r="W1047" i="18"/>
  <c r="AA1047" i="18"/>
  <c r="AE1047" i="18"/>
  <c r="AF1047" i="18"/>
  <c r="S1048" i="18"/>
  <c r="W1048" i="18"/>
  <c r="AA1048" i="18"/>
  <c r="AE1048" i="18"/>
  <c r="S1049" i="18"/>
  <c r="W1049" i="18"/>
  <c r="AF1049" i="18" s="1"/>
  <c r="AA1049" i="18"/>
  <c r="AE1049" i="18"/>
  <c r="S1050" i="18"/>
  <c r="W1050" i="18"/>
  <c r="AF1050" i="18" s="1"/>
  <c r="AA1050" i="18"/>
  <c r="AE1050" i="18"/>
  <c r="S1051" i="18"/>
  <c r="W1051" i="18"/>
  <c r="AA1051" i="18"/>
  <c r="AE1051" i="18"/>
  <c r="AF1051" i="18"/>
  <c r="S1052" i="18"/>
  <c r="W1052" i="18"/>
  <c r="AA1052" i="18"/>
  <c r="AE1052" i="18"/>
  <c r="S1053" i="18"/>
  <c r="W1053" i="18"/>
  <c r="AA1053" i="18"/>
  <c r="AE1053" i="18"/>
  <c r="S1054" i="18"/>
  <c r="W1054" i="18"/>
  <c r="AF1054" i="18" s="1"/>
  <c r="AA1054" i="18"/>
  <c r="AE1054" i="18"/>
  <c r="S1055" i="18"/>
  <c r="W1055" i="18"/>
  <c r="AA1055" i="18"/>
  <c r="AE1055" i="18"/>
  <c r="AF1055" i="18"/>
  <c r="S1056" i="18"/>
  <c r="W1056" i="18"/>
  <c r="AF1056" i="18" s="1"/>
  <c r="AA1056" i="18"/>
  <c r="AE1056" i="18"/>
  <c r="S1057" i="18"/>
  <c r="W1057" i="18"/>
  <c r="AF1057" i="18" s="1"/>
  <c r="AA1057" i="18"/>
  <c r="AE1057" i="18"/>
  <c r="S1058" i="18"/>
  <c r="W1058" i="18"/>
  <c r="AF1058" i="18" s="1"/>
  <c r="AA1058" i="18"/>
  <c r="AE1058" i="18"/>
  <c r="S1059" i="18"/>
  <c r="W1059" i="18"/>
  <c r="AA1059" i="18"/>
  <c r="AE1059" i="18"/>
  <c r="AF1059" i="18"/>
  <c r="S1060" i="18"/>
  <c r="W1060" i="18"/>
  <c r="AF1060" i="18" s="1"/>
  <c r="AA1060" i="18"/>
  <c r="AE1060" i="18"/>
  <c r="S1061" i="18"/>
  <c r="W1061" i="18"/>
  <c r="AA1061" i="18"/>
  <c r="AE1061" i="18"/>
  <c r="S1062" i="18"/>
  <c r="W1062" i="18"/>
  <c r="AF1062" i="18" s="1"/>
  <c r="AA1062" i="18"/>
  <c r="AE1062" i="18"/>
  <c r="S1063" i="18"/>
  <c r="W1063" i="18"/>
  <c r="AA1063" i="18"/>
  <c r="AE1063" i="18"/>
  <c r="AF1063" i="18"/>
  <c r="S1064" i="18"/>
  <c r="W1064" i="18"/>
  <c r="AA1064" i="18"/>
  <c r="AE1064" i="18"/>
  <c r="S1065" i="18"/>
  <c r="W1065" i="18"/>
  <c r="AF1065" i="18" s="1"/>
  <c r="AA1065" i="18"/>
  <c r="AE1065" i="18"/>
  <c r="S1066" i="18"/>
  <c r="W1066" i="18"/>
  <c r="AF1066" i="18" s="1"/>
  <c r="AA1066" i="18"/>
  <c r="AE1066" i="18"/>
  <c r="S1067" i="18"/>
  <c r="W1067" i="18"/>
  <c r="AA1067" i="18"/>
  <c r="AE1067" i="18"/>
  <c r="AF1067" i="18"/>
  <c r="S1068" i="18"/>
  <c r="W1068" i="18"/>
  <c r="AA1068" i="18"/>
  <c r="AE1068" i="18"/>
  <c r="S1069" i="18"/>
  <c r="W1069" i="18"/>
  <c r="AA1069" i="18"/>
  <c r="AE1069" i="18"/>
  <c r="S1070" i="18"/>
  <c r="W1070" i="18"/>
  <c r="AF1070" i="18" s="1"/>
  <c r="AA1070" i="18"/>
  <c r="AE1070" i="18"/>
  <c r="S1071" i="18"/>
  <c r="W1071" i="18"/>
  <c r="AA1071" i="18"/>
  <c r="AE1071" i="18"/>
  <c r="AF1071" i="18"/>
  <c r="S1072" i="18"/>
  <c r="W1072" i="18"/>
  <c r="AF1072" i="18" s="1"/>
  <c r="AA1072" i="18"/>
  <c r="AE1072" i="18"/>
  <c r="S1073" i="18"/>
  <c r="W1073" i="18"/>
  <c r="AF1073" i="18" s="1"/>
  <c r="AA1073" i="18"/>
  <c r="AE1073" i="18"/>
  <c r="S1074" i="18"/>
  <c r="W1074" i="18"/>
  <c r="AF1074" i="18" s="1"/>
  <c r="AA1074" i="18"/>
  <c r="AE1074" i="18"/>
  <c r="S1075" i="18"/>
  <c r="W1075" i="18"/>
  <c r="AA1075" i="18"/>
  <c r="AE1075" i="18"/>
  <c r="AF1075" i="18"/>
  <c r="S1076" i="18"/>
  <c r="W1076" i="18"/>
  <c r="AF1076" i="18" s="1"/>
  <c r="AA1076" i="18"/>
  <c r="AE1076" i="18"/>
  <c r="S1077" i="18"/>
  <c r="W1077" i="18"/>
  <c r="AA1077" i="18"/>
  <c r="AE1077" i="18"/>
  <c r="S1078" i="18"/>
  <c r="W1078" i="18"/>
  <c r="AF1078" i="18" s="1"/>
  <c r="AA1078" i="18"/>
  <c r="AE1078" i="18"/>
  <c r="S1079" i="18"/>
  <c r="W1079" i="18"/>
  <c r="AA1079" i="18"/>
  <c r="AE1079" i="18"/>
  <c r="AF1079" i="18"/>
  <c r="S1080" i="18"/>
  <c r="W1080" i="18"/>
  <c r="AA1080" i="18"/>
  <c r="AE1080" i="18"/>
  <c r="S1081" i="18"/>
  <c r="W1081" i="18"/>
  <c r="AF1081" i="18" s="1"/>
  <c r="AA1081" i="18"/>
  <c r="AE1081" i="18"/>
  <c r="S1082" i="18"/>
  <c r="W1082" i="18"/>
  <c r="AF1082" i="18" s="1"/>
  <c r="AA1082" i="18"/>
  <c r="AE1082" i="18"/>
  <c r="S1083" i="18"/>
  <c r="W1083" i="18"/>
  <c r="AA1083" i="18"/>
  <c r="AE1083" i="18"/>
  <c r="AF1083" i="18"/>
  <c r="S1084" i="18"/>
  <c r="W1084" i="18"/>
  <c r="AA1084" i="18"/>
  <c r="AE1084" i="18"/>
  <c r="S1085" i="18"/>
  <c r="W1085" i="18"/>
  <c r="AA1085" i="18"/>
  <c r="AE1085" i="18"/>
  <c r="S1086" i="18"/>
  <c r="W1086" i="18"/>
  <c r="AF1086" i="18" s="1"/>
  <c r="AA1086" i="18"/>
  <c r="AE1086" i="18"/>
  <c r="S1087" i="18"/>
  <c r="W1087" i="18"/>
  <c r="AA1087" i="18"/>
  <c r="AE1087" i="18"/>
  <c r="AF1087" i="18"/>
  <c r="S1088" i="18"/>
  <c r="W1088" i="18"/>
  <c r="AF1088" i="18" s="1"/>
  <c r="AA1088" i="18"/>
  <c r="AE1088" i="18"/>
  <c r="S1089" i="18"/>
  <c r="W1089" i="18"/>
  <c r="AF1089" i="18" s="1"/>
  <c r="AA1089" i="18"/>
  <c r="AE1089" i="18"/>
  <c r="S1090" i="18"/>
  <c r="W1090" i="18"/>
  <c r="AF1090" i="18" s="1"/>
  <c r="AA1090" i="18"/>
  <c r="AE1090" i="18"/>
  <c r="S1091" i="18"/>
  <c r="W1091" i="18"/>
  <c r="AA1091" i="18"/>
  <c r="AE1091" i="18"/>
  <c r="AF1091" i="18"/>
  <c r="S1092" i="18"/>
  <c r="W1092" i="18"/>
  <c r="AF1092" i="18" s="1"/>
  <c r="AA1092" i="18"/>
  <c r="AE1092" i="18"/>
  <c r="S1093" i="18"/>
  <c r="W1093" i="18"/>
  <c r="AA1093" i="18"/>
  <c r="AE1093" i="18"/>
  <c r="S1094" i="18"/>
  <c r="W1094" i="18"/>
  <c r="AF1094" i="18" s="1"/>
  <c r="AA1094" i="18"/>
  <c r="AE1094" i="18"/>
  <c r="S1095" i="18"/>
  <c r="W1095" i="18"/>
  <c r="AA1095" i="18"/>
  <c r="AE1095" i="18"/>
  <c r="AF1095" i="18"/>
  <c r="S1096" i="18"/>
  <c r="W1096" i="18"/>
  <c r="AA1096" i="18"/>
  <c r="AE1096" i="18"/>
  <c r="S1097" i="18"/>
  <c r="W1097" i="18"/>
  <c r="AF1097" i="18" s="1"/>
  <c r="AA1097" i="18"/>
  <c r="AE1097" i="18"/>
  <c r="S1098" i="18"/>
  <c r="W1098" i="18"/>
  <c r="AF1098" i="18" s="1"/>
  <c r="AA1098" i="18"/>
  <c r="AE1098" i="18"/>
  <c r="S1099" i="18"/>
  <c r="W1099" i="18"/>
  <c r="AA1099" i="18"/>
  <c r="AE1099" i="18"/>
  <c r="AF1099" i="18"/>
  <c r="S1100" i="18"/>
  <c r="W1100" i="18"/>
  <c r="AA1100" i="18"/>
  <c r="AE1100" i="18"/>
  <c r="S1101" i="18"/>
  <c r="W1101" i="18"/>
  <c r="AA1101" i="18"/>
  <c r="AE1101" i="18"/>
  <c r="S1102" i="18"/>
  <c r="W1102" i="18"/>
  <c r="AF1102" i="18" s="1"/>
  <c r="AA1102" i="18"/>
  <c r="AE1102" i="18"/>
  <c r="S1103" i="18"/>
  <c r="W1103" i="18"/>
  <c r="AA1103" i="18"/>
  <c r="AE1103" i="18"/>
  <c r="AF1103" i="18"/>
  <c r="S1104" i="18"/>
  <c r="W1104" i="18"/>
  <c r="AF1104" i="18" s="1"/>
  <c r="AA1104" i="18"/>
  <c r="AE1104" i="18"/>
  <c r="S1105" i="18"/>
  <c r="W1105" i="18"/>
  <c r="AF1105" i="18" s="1"/>
  <c r="AA1105" i="18"/>
  <c r="AE1105" i="18"/>
  <c r="S1106" i="18"/>
  <c r="W1106" i="18"/>
  <c r="AF1106" i="18" s="1"/>
  <c r="AA1106" i="18"/>
  <c r="AE1106" i="18"/>
  <c r="S1107" i="18"/>
  <c r="W1107" i="18"/>
  <c r="AA1107" i="18"/>
  <c r="AE1107" i="18"/>
  <c r="AF1107" i="18"/>
  <c r="S1108" i="18"/>
  <c r="W1108" i="18"/>
  <c r="AF1108" i="18" s="1"/>
  <c r="AA1108" i="18"/>
  <c r="AE1108" i="18"/>
  <c r="S1109" i="18"/>
  <c r="W1109" i="18"/>
  <c r="AA1109" i="18"/>
  <c r="AE1109" i="18"/>
  <c r="S1110" i="18"/>
  <c r="W1110" i="18"/>
  <c r="AF1110" i="18" s="1"/>
  <c r="AA1110" i="18"/>
  <c r="AE1110" i="18"/>
  <c r="S1111" i="18"/>
  <c r="W1111" i="18"/>
  <c r="AA1111" i="18"/>
  <c r="AE1111" i="18"/>
  <c r="AF1111" i="18"/>
  <c r="S1112" i="18"/>
  <c r="W1112" i="18"/>
  <c r="AA1112" i="18"/>
  <c r="AE1112" i="18"/>
  <c r="S1113" i="18"/>
  <c r="W1113" i="18"/>
  <c r="AF1113" i="18" s="1"/>
  <c r="AA1113" i="18"/>
  <c r="AE1113" i="18"/>
  <c r="S1114" i="18"/>
  <c r="W1114" i="18"/>
  <c r="AF1114" i="18" s="1"/>
  <c r="AA1114" i="18"/>
  <c r="AE1114" i="18"/>
  <c r="S1115" i="18"/>
  <c r="W1115" i="18"/>
  <c r="AA1115" i="18"/>
  <c r="AE1115" i="18"/>
  <c r="AF1115" i="18"/>
  <c r="S1116" i="18"/>
  <c r="W1116" i="18"/>
  <c r="AA1116" i="18"/>
  <c r="AE1116" i="18"/>
  <c r="S1117" i="18"/>
  <c r="W1117" i="18"/>
  <c r="AA1117" i="18"/>
  <c r="AE1117" i="18"/>
  <c r="S1118" i="18"/>
  <c r="W1118" i="18"/>
  <c r="AA1118" i="18"/>
  <c r="AE1118" i="18"/>
  <c r="AF1118" i="18"/>
  <c r="S1119" i="18"/>
  <c r="W1119" i="18"/>
  <c r="AA1119" i="18"/>
  <c r="AE1119" i="18"/>
  <c r="AF1119" i="18" s="1"/>
  <c r="S1120" i="18"/>
  <c r="W1120" i="18"/>
  <c r="AA1120" i="18"/>
  <c r="AE1120" i="18"/>
  <c r="O1121" i="18"/>
  <c r="P1121" i="18"/>
  <c r="Q1121" i="18"/>
  <c r="R1121" i="18"/>
  <c r="T1121" i="18"/>
  <c r="W1121" i="18" s="1"/>
  <c r="U1121" i="18"/>
  <c r="V1121" i="18"/>
  <c r="X1121" i="18"/>
  <c r="Y1121" i="18"/>
  <c r="Z1121" i="18"/>
  <c r="AB1121" i="18"/>
  <c r="AE1121" i="18" s="1"/>
  <c r="AC1121" i="18"/>
  <c r="AD1121" i="18"/>
  <c r="S1122" i="18"/>
  <c r="W1122" i="18"/>
  <c r="AA1122" i="18"/>
  <c r="AE1122" i="18"/>
  <c r="AF1122" i="18"/>
  <c r="S1123" i="18"/>
  <c r="W1123" i="18"/>
  <c r="AF1123" i="18" s="1"/>
  <c r="AA1123" i="18"/>
  <c r="AE1123" i="18"/>
  <c r="S1124" i="18"/>
  <c r="W1124" i="18"/>
  <c r="AF1124" i="18" s="1"/>
  <c r="AA1124" i="18"/>
  <c r="AE1124" i="18"/>
  <c r="S1125" i="18"/>
  <c r="W1125" i="18"/>
  <c r="AF1125" i="18" s="1"/>
  <c r="AA1125" i="18"/>
  <c r="AE1125" i="18"/>
  <c r="S1126" i="18"/>
  <c r="W1126" i="18"/>
  <c r="AA1126" i="18"/>
  <c r="AE1126" i="18"/>
  <c r="AF1126" i="18"/>
  <c r="S1127" i="18"/>
  <c r="W1127" i="18"/>
  <c r="AA1127" i="18"/>
  <c r="AE1127" i="18"/>
  <c r="S1128" i="18"/>
  <c r="W1128" i="18"/>
  <c r="AF1128" i="18" s="1"/>
  <c r="AA1128" i="18"/>
  <c r="AE1128" i="18"/>
  <c r="S1129" i="18"/>
  <c r="W1129" i="18"/>
  <c r="AF1129" i="18" s="1"/>
  <c r="AA1129" i="18"/>
  <c r="AE1129" i="18"/>
  <c r="S1130" i="18"/>
  <c r="W1130" i="18"/>
  <c r="AA1130" i="18"/>
  <c r="AE1130" i="18"/>
  <c r="AF1130" i="18"/>
  <c r="S1131" i="18"/>
  <c r="W1131" i="18"/>
  <c r="AF1131" i="18" s="1"/>
  <c r="AA1131" i="18"/>
  <c r="AE1131" i="18"/>
  <c r="S1132" i="18"/>
  <c r="W1132" i="18"/>
  <c r="AF1132" i="18" s="1"/>
  <c r="AA1132" i="18"/>
  <c r="AE1132" i="18"/>
  <c r="S1133" i="18"/>
  <c r="W1133" i="18"/>
  <c r="AF1133" i="18" s="1"/>
  <c r="AA1133" i="18"/>
  <c r="AE1133" i="18"/>
  <c r="S1134" i="18"/>
  <c r="W1134" i="18"/>
  <c r="AA1134" i="18"/>
  <c r="AE1134" i="18"/>
  <c r="AF1134" i="18"/>
  <c r="S1135" i="18"/>
  <c r="W1135" i="18"/>
  <c r="AA1135" i="18"/>
  <c r="AE1135" i="18"/>
  <c r="S1136" i="18"/>
  <c r="W1136" i="18"/>
  <c r="AF1136" i="18" s="1"/>
  <c r="AA1136" i="18"/>
  <c r="AE1136" i="18"/>
  <c r="S1137" i="18"/>
  <c r="W1137" i="18"/>
  <c r="AF1137" i="18" s="1"/>
  <c r="AA1137" i="18"/>
  <c r="AE1137" i="18"/>
  <c r="S1138" i="18"/>
  <c r="W1138" i="18"/>
  <c r="AA1138" i="18"/>
  <c r="AE1138" i="18"/>
  <c r="AF1138" i="18"/>
  <c r="S1139" i="18"/>
  <c r="W1139" i="18"/>
  <c r="AF1139" i="18" s="1"/>
  <c r="AA1139" i="18"/>
  <c r="AE1139" i="18"/>
  <c r="S1140" i="18"/>
  <c r="W1140" i="18"/>
  <c r="AF1140" i="18" s="1"/>
  <c r="AA1140" i="18"/>
  <c r="AE1140" i="18"/>
  <c r="S1141" i="18"/>
  <c r="W1141" i="18"/>
  <c r="AF1141" i="18" s="1"/>
  <c r="AA1141" i="18"/>
  <c r="AE1141" i="18"/>
  <c r="S1142" i="18"/>
  <c r="W1142" i="18"/>
  <c r="AA1142" i="18"/>
  <c r="AE1142" i="18"/>
  <c r="AF1142" i="18"/>
  <c r="S1143" i="18"/>
  <c r="W1143" i="18"/>
  <c r="AA1143" i="18"/>
  <c r="AE1143" i="18"/>
  <c r="S1144" i="18"/>
  <c r="W1144" i="18"/>
  <c r="AF1144" i="18" s="1"/>
  <c r="AA1144" i="18"/>
  <c r="AE1144" i="18"/>
  <c r="S1145" i="18"/>
  <c r="W1145" i="18"/>
  <c r="AF1145" i="18" s="1"/>
  <c r="AA1145" i="18"/>
  <c r="AE1145" i="18"/>
  <c r="S1146" i="18"/>
  <c r="W1146" i="18"/>
  <c r="AA1146" i="18"/>
  <c r="AE1146" i="18"/>
  <c r="AF1146" i="18"/>
  <c r="S1147" i="18"/>
  <c r="W1147" i="18"/>
  <c r="AF1147" i="18" s="1"/>
  <c r="AA1147" i="18"/>
  <c r="AE1147" i="18"/>
  <c r="S1148" i="18"/>
  <c r="W1148" i="18"/>
  <c r="AF1148" i="18" s="1"/>
  <c r="AA1148" i="18"/>
  <c r="AE1148" i="18"/>
  <c r="S1149" i="18"/>
  <c r="W1149" i="18"/>
  <c r="AF1149" i="18" s="1"/>
  <c r="AA1149" i="18"/>
  <c r="AE1149" i="18"/>
  <c r="S1150" i="18"/>
  <c r="W1150" i="18"/>
  <c r="AA1150" i="18"/>
  <c r="AE1150" i="18"/>
  <c r="AF1150" i="18"/>
  <c r="S1151" i="18"/>
  <c r="W1151" i="18"/>
  <c r="AA1151" i="18"/>
  <c r="AE1151" i="18"/>
  <c r="S1152" i="18"/>
  <c r="W1152" i="18"/>
  <c r="AF1152" i="18" s="1"/>
  <c r="AA1152" i="18"/>
  <c r="AE1152" i="18"/>
  <c r="S1153" i="18"/>
  <c r="W1153" i="18"/>
  <c r="AF1153" i="18" s="1"/>
  <c r="AA1153" i="18"/>
  <c r="AE1153" i="18"/>
  <c r="S1154" i="18"/>
  <c r="W1154" i="18"/>
  <c r="AA1154" i="18"/>
  <c r="AE1154" i="18"/>
  <c r="AF1154" i="18"/>
  <c r="S1155" i="18"/>
  <c r="W1155" i="18"/>
  <c r="AF1155" i="18" s="1"/>
  <c r="AA1155" i="18"/>
  <c r="AE1155" i="18"/>
  <c r="S1156" i="18"/>
  <c r="W1156" i="18"/>
  <c r="AF1156" i="18" s="1"/>
  <c r="AA1156" i="18"/>
  <c r="AE1156" i="18"/>
  <c r="S1157" i="18"/>
  <c r="W1157" i="18"/>
  <c r="AF1157" i="18" s="1"/>
  <c r="AA1157" i="18"/>
  <c r="AE1157" i="18"/>
  <c r="S1158" i="18"/>
  <c r="W1158" i="18"/>
  <c r="AA1158" i="18"/>
  <c r="AE1158" i="18"/>
  <c r="AF1158" i="18"/>
  <c r="S1159" i="18"/>
  <c r="W1159" i="18"/>
  <c r="AA1159" i="18"/>
  <c r="AE1159" i="18"/>
  <c r="S1160" i="18"/>
  <c r="W1160" i="18"/>
  <c r="AF1160" i="18" s="1"/>
  <c r="AA1160" i="18"/>
  <c r="AE1160" i="18"/>
  <c r="S1161" i="18"/>
  <c r="W1161" i="18"/>
  <c r="AF1161" i="18" s="1"/>
  <c r="AA1161" i="18"/>
  <c r="AE1161" i="18"/>
  <c r="S1162" i="18"/>
  <c r="W1162" i="18"/>
  <c r="AA1162" i="18"/>
  <c r="AE1162" i="18"/>
  <c r="AF1162" i="18"/>
  <c r="S1163" i="18"/>
  <c r="W1163" i="18"/>
  <c r="AF1163" i="18" s="1"/>
  <c r="AA1163" i="18"/>
  <c r="AE1163" i="18"/>
  <c r="S1164" i="18"/>
  <c r="W1164" i="18"/>
  <c r="AF1164" i="18" s="1"/>
  <c r="AA1164" i="18"/>
  <c r="AE1164" i="18"/>
  <c r="S1165" i="18"/>
  <c r="W1165" i="18"/>
  <c r="AF1165" i="18" s="1"/>
  <c r="AA1165" i="18"/>
  <c r="AE1165" i="18"/>
  <c r="S1166" i="18"/>
  <c r="W1166" i="18"/>
  <c r="AA1166" i="18"/>
  <c r="AE1166" i="18"/>
  <c r="AF1166" i="18"/>
  <c r="S1167" i="18"/>
  <c r="W1167" i="18"/>
  <c r="AA1167" i="18"/>
  <c r="AE1167" i="18"/>
  <c r="S1168" i="18"/>
  <c r="W1168" i="18"/>
  <c r="AF1168" i="18" s="1"/>
  <c r="AA1168" i="18"/>
  <c r="AE1168" i="18"/>
  <c r="S1169" i="18"/>
  <c r="W1169" i="18"/>
  <c r="AF1169" i="18" s="1"/>
  <c r="AA1169" i="18"/>
  <c r="AE1169" i="18"/>
  <c r="S1170" i="18"/>
  <c r="W1170" i="18"/>
  <c r="AA1170" i="18"/>
  <c r="AE1170" i="18"/>
  <c r="AF1170" i="18"/>
  <c r="S1171" i="18"/>
  <c r="W1171" i="18"/>
  <c r="AF1171" i="18" s="1"/>
  <c r="AA1171" i="18"/>
  <c r="AE1171" i="18"/>
  <c r="S1172" i="18"/>
  <c r="W1172" i="18"/>
  <c r="AF1172" i="18" s="1"/>
  <c r="AA1172" i="18"/>
  <c r="AE1172" i="18"/>
  <c r="S1173" i="18"/>
  <c r="W1173" i="18"/>
  <c r="AF1173" i="18" s="1"/>
  <c r="AA1173" i="18"/>
  <c r="AE1173" i="18"/>
  <c r="S1174" i="18"/>
  <c r="W1174" i="18"/>
  <c r="AA1174" i="18"/>
  <c r="AE1174" i="18"/>
  <c r="AF1174" i="18"/>
  <c r="S1175" i="18"/>
  <c r="W1175" i="18"/>
  <c r="AA1175" i="18"/>
  <c r="AE1175" i="18"/>
  <c r="S1176" i="18"/>
  <c r="W1176" i="18"/>
  <c r="AF1176" i="18" s="1"/>
  <c r="AA1176" i="18"/>
  <c r="AE1176" i="18"/>
  <c r="S1177" i="18"/>
  <c r="W1177" i="18"/>
  <c r="AF1177" i="18" s="1"/>
  <c r="AA1177" i="18"/>
  <c r="AE1177" i="18"/>
  <c r="S1178" i="18"/>
  <c r="W1178" i="18"/>
  <c r="AA1178" i="18"/>
  <c r="AE1178" i="18"/>
  <c r="AF1178" i="18"/>
  <c r="S1179" i="18"/>
  <c r="W1179" i="18"/>
  <c r="AF1179" i="18" s="1"/>
  <c r="AA1179" i="18"/>
  <c r="AE1179" i="18"/>
  <c r="S1180" i="18"/>
  <c r="W1180" i="18"/>
  <c r="AF1180" i="18" s="1"/>
  <c r="AA1180" i="18"/>
  <c r="AE1180" i="18"/>
  <c r="S1181" i="18"/>
  <c r="W1181" i="18"/>
  <c r="AF1181" i="18" s="1"/>
  <c r="AA1181" i="18"/>
  <c r="AE1181" i="18"/>
  <c r="S1182" i="18"/>
  <c r="W1182" i="18"/>
  <c r="AA1182" i="18"/>
  <c r="AE1182" i="18"/>
  <c r="AF1182" i="18"/>
  <c r="S1183" i="18"/>
  <c r="W1183" i="18"/>
  <c r="AA1183" i="18"/>
  <c r="AE1183" i="18"/>
  <c r="S1184" i="18"/>
  <c r="W1184" i="18"/>
  <c r="AF1184" i="18" s="1"/>
  <c r="AA1184" i="18"/>
  <c r="AE1184" i="18"/>
  <c r="S1185" i="18"/>
  <c r="W1185" i="18"/>
  <c r="AF1185" i="18" s="1"/>
  <c r="AA1185" i="18"/>
  <c r="AE1185" i="18"/>
  <c r="S1186" i="18"/>
  <c r="W1186" i="18"/>
  <c r="AA1186" i="18"/>
  <c r="AE1186" i="18"/>
  <c r="AF1186" i="18"/>
  <c r="S1187" i="18"/>
  <c r="W1187" i="18"/>
  <c r="AF1187" i="18" s="1"/>
  <c r="AA1187" i="18"/>
  <c r="AE1187" i="18"/>
  <c r="S1188" i="18"/>
  <c r="W1188" i="18"/>
  <c r="AF1188" i="18" s="1"/>
  <c r="AA1188" i="18"/>
  <c r="AE1188" i="18"/>
  <c r="S1189" i="18"/>
  <c r="W1189" i="18"/>
  <c r="AF1189" i="18" s="1"/>
  <c r="AA1189" i="18"/>
  <c r="AE1189" i="18"/>
  <c r="S1190" i="18"/>
  <c r="W1190" i="18"/>
  <c r="AA1190" i="18"/>
  <c r="AE1190" i="18"/>
  <c r="AF1190" i="18"/>
  <c r="S1191" i="18"/>
  <c r="W1191" i="18"/>
  <c r="AA1191" i="18"/>
  <c r="AE1191" i="18"/>
  <c r="S1192" i="18"/>
  <c r="W1192" i="18"/>
  <c r="AF1192" i="18" s="1"/>
  <c r="AA1192" i="18"/>
  <c r="AE1192" i="18"/>
  <c r="S1193" i="18"/>
  <c r="W1193" i="18"/>
  <c r="AF1193" i="18" s="1"/>
  <c r="AA1193" i="18"/>
  <c r="AE1193" i="18"/>
  <c r="S1194" i="18"/>
  <c r="W1194" i="18"/>
  <c r="AA1194" i="18"/>
  <c r="AE1194" i="18"/>
  <c r="AF1194" i="18"/>
  <c r="S1195" i="18"/>
  <c r="W1195" i="18"/>
  <c r="AF1195" i="18" s="1"/>
  <c r="AA1195" i="18"/>
  <c r="AE1195" i="18"/>
  <c r="S1196" i="18"/>
  <c r="W1196" i="18"/>
  <c r="AF1196" i="18" s="1"/>
  <c r="AA1196" i="18"/>
  <c r="AE1196" i="18"/>
  <c r="S1197" i="18"/>
  <c r="W1197" i="18"/>
  <c r="AF1197" i="18" s="1"/>
  <c r="AA1197" i="18"/>
  <c r="AE1197" i="18"/>
  <c r="S1198" i="18"/>
  <c r="W1198" i="18"/>
  <c r="AA1198" i="18"/>
  <c r="AE1198" i="18"/>
  <c r="AF1198" i="18"/>
  <c r="S1199" i="18"/>
  <c r="W1199" i="18"/>
  <c r="AA1199" i="18"/>
  <c r="AE1199" i="18"/>
  <c r="S1200" i="18"/>
  <c r="W1200" i="18"/>
  <c r="AF1200" i="18" s="1"/>
  <c r="AA1200" i="18"/>
  <c r="AE1200" i="18"/>
  <c r="S1201" i="18"/>
  <c r="W1201" i="18"/>
  <c r="AF1201" i="18" s="1"/>
  <c r="AA1201" i="18"/>
  <c r="AE1201" i="18"/>
  <c r="S1202" i="18"/>
  <c r="W1202" i="18"/>
  <c r="AA1202" i="18"/>
  <c r="AE1202" i="18"/>
  <c r="AF1202" i="18"/>
  <c r="O1203" i="18"/>
  <c r="P1203" i="18"/>
  <c r="S1203" i="18" s="1"/>
  <c r="Q1203" i="18"/>
  <c r="R1203" i="18"/>
  <c r="T1203" i="18"/>
  <c r="U1203" i="18"/>
  <c r="V1203" i="18"/>
  <c r="X1203" i="18"/>
  <c r="Y1203" i="18"/>
  <c r="Z1203" i="18"/>
  <c r="AB1203" i="18"/>
  <c r="AC1203" i="18"/>
  <c r="AD1203" i="18"/>
  <c r="S1204" i="18"/>
  <c r="W1204" i="18"/>
  <c r="AA1204" i="18"/>
  <c r="AE1204" i="18"/>
  <c r="AF1204" i="18"/>
  <c r="S1205" i="18"/>
  <c r="W1205" i="18"/>
  <c r="AA1205" i="18"/>
  <c r="AE1205" i="18"/>
  <c r="AF1205" i="18" s="1"/>
  <c r="S1206" i="18"/>
  <c r="W1206" i="18"/>
  <c r="AA1206" i="18"/>
  <c r="AE1206" i="18"/>
  <c r="S1207" i="18"/>
  <c r="W1207" i="18"/>
  <c r="AA1207" i="18"/>
  <c r="AE1207" i="18"/>
  <c r="S1208" i="18"/>
  <c r="W1208" i="18"/>
  <c r="AA1208" i="18"/>
  <c r="AE1208" i="18"/>
  <c r="AF1208" i="18"/>
  <c r="S1209" i="18"/>
  <c r="W1209" i="18"/>
  <c r="AA1209" i="18"/>
  <c r="AF1209" i="18" s="1"/>
  <c r="AE1209" i="18"/>
  <c r="S1210" i="18"/>
  <c r="W1210" i="18"/>
  <c r="AA1210" i="18"/>
  <c r="AE1210" i="18"/>
  <c r="S1211" i="18"/>
  <c r="W1211" i="18"/>
  <c r="AA1211" i="18"/>
  <c r="AE1211" i="18"/>
  <c r="AF1211" i="18"/>
  <c r="S1212" i="18"/>
  <c r="W1212" i="18"/>
  <c r="AF1212" i="18" s="1"/>
  <c r="AA1212" i="18"/>
  <c r="AE1212" i="18"/>
  <c r="S1213" i="18"/>
  <c r="W1213" i="18"/>
  <c r="AA1213" i="18"/>
  <c r="AF1213" i="18" s="1"/>
  <c r="AE1213" i="18"/>
  <c r="S1214" i="18"/>
  <c r="W1214" i="18"/>
  <c r="AF1214" i="18" s="1"/>
  <c r="AA1214" i="18"/>
  <c r="AE1214" i="18"/>
  <c r="S1215" i="18"/>
  <c r="W1215" i="18"/>
  <c r="AF1215" i="18" s="1"/>
  <c r="AA1215" i="18"/>
  <c r="AE1215" i="18"/>
  <c r="S1216" i="18"/>
  <c r="W1216" i="18"/>
  <c r="AA1216" i="18"/>
  <c r="AE1216" i="18"/>
  <c r="AF1216" i="18"/>
  <c r="S1217" i="18"/>
  <c r="W1217" i="18"/>
  <c r="AA1217" i="18"/>
  <c r="AE1217" i="18"/>
  <c r="AF1217" i="18" s="1"/>
  <c r="S1218" i="18"/>
  <c r="W1218" i="18"/>
  <c r="AA1218" i="18"/>
  <c r="AE1218" i="18"/>
  <c r="S1219" i="18"/>
  <c r="W1219" i="18"/>
  <c r="AA1219" i="18"/>
  <c r="AF1219" i="18" s="1"/>
  <c r="AE1219" i="18"/>
  <c r="S1220" i="18"/>
  <c r="W1220" i="18"/>
  <c r="AF1220" i="18" s="1"/>
  <c r="AA1220" i="18"/>
  <c r="AE1220" i="18"/>
  <c r="S1221" i="18"/>
  <c r="W1221" i="18"/>
  <c r="AA1221" i="18"/>
  <c r="AE1221" i="18"/>
  <c r="AF1221" i="18"/>
  <c r="S1222" i="18"/>
  <c r="W1222" i="18"/>
  <c r="AA1222" i="18"/>
  <c r="AE1222" i="18"/>
  <c r="S1223" i="18"/>
  <c r="W1223" i="18"/>
  <c r="AF1223" i="18" s="1"/>
  <c r="AA1223" i="18"/>
  <c r="AE1223" i="18"/>
  <c r="S1224" i="18"/>
  <c r="W1224" i="18"/>
  <c r="AA1224" i="18"/>
  <c r="AE1224" i="18"/>
  <c r="AF1224" i="18"/>
  <c r="S1225" i="18"/>
  <c r="W1225" i="18"/>
  <c r="AA1225" i="18"/>
  <c r="AF1225" i="18" s="1"/>
  <c r="AE1225" i="18"/>
  <c r="S1226" i="18"/>
  <c r="W1226" i="18"/>
  <c r="AA1226" i="18"/>
  <c r="AE1226" i="18"/>
  <c r="S1227" i="18"/>
  <c r="W1227" i="18"/>
  <c r="AA1227" i="18"/>
  <c r="AE1227" i="18"/>
  <c r="AF1227" i="18"/>
  <c r="S1228" i="18"/>
  <c r="W1228" i="18"/>
  <c r="AF1228" i="18" s="1"/>
  <c r="AA1228" i="18"/>
  <c r="AE1228" i="18"/>
  <c r="S1229" i="18"/>
  <c r="W1229" i="18"/>
  <c r="AA1229" i="18"/>
  <c r="AF1229" i="18" s="1"/>
  <c r="AE1229" i="18"/>
  <c r="O1230" i="18"/>
  <c r="S1230" i="18"/>
  <c r="W1230" i="18"/>
  <c r="AA1230" i="18"/>
  <c r="AE1230" i="18"/>
  <c r="AF1230" i="18"/>
  <c r="O1231" i="18"/>
  <c r="S1231" i="18"/>
  <c r="W1231" i="18"/>
  <c r="AA1231" i="18"/>
  <c r="AF1231" i="18" s="1"/>
  <c r="AE1231" i="18"/>
  <c r="O1232" i="18"/>
  <c r="S1232" i="18"/>
  <c r="W1232" i="18"/>
  <c r="AA1232" i="18"/>
  <c r="AE1232" i="18"/>
  <c r="AF1232" i="18"/>
  <c r="O1233" i="18"/>
  <c r="S1233" i="18"/>
  <c r="W1233" i="18"/>
  <c r="AA1233" i="18"/>
  <c r="AF1233" i="18" s="1"/>
  <c r="AE1233" i="18"/>
  <c r="S1234" i="18"/>
  <c r="W1234" i="18"/>
  <c r="AF1234" i="18" s="1"/>
  <c r="AA1234" i="18"/>
  <c r="AE1234" i="18"/>
  <c r="S1235" i="18"/>
  <c r="W1235" i="18"/>
  <c r="AA1235" i="18"/>
  <c r="AE1235" i="18"/>
  <c r="AF1235" i="18"/>
  <c r="O1236" i="18"/>
  <c r="P1236" i="18"/>
  <c r="S1236" i="18" s="1"/>
  <c r="Q1236" i="18"/>
  <c r="R1236" i="18"/>
  <c r="T1236" i="18"/>
  <c r="W1236" i="18" s="1"/>
  <c r="U1236" i="18"/>
  <c r="V1236" i="18"/>
  <c r="X1236" i="18"/>
  <c r="AA1236" i="18" s="1"/>
  <c r="Y1236" i="18"/>
  <c r="Z1236" i="18"/>
  <c r="AB1236" i="18"/>
  <c r="AE1236" i="18" s="1"/>
  <c r="AC1236" i="18"/>
  <c r="AD1236" i="18"/>
  <c r="S1237" i="18"/>
  <c r="W1237" i="18"/>
  <c r="AF1237" i="18" s="1"/>
  <c r="AA1237" i="18"/>
  <c r="AE1237" i="18"/>
  <c r="S1238" i="18"/>
  <c r="W1238" i="18"/>
  <c r="AA1238" i="18"/>
  <c r="AE1238" i="18"/>
  <c r="AF1238" i="18"/>
  <c r="S1239" i="18"/>
  <c r="W1239" i="18"/>
  <c r="AF1239" i="18" s="1"/>
  <c r="AA1239" i="18"/>
  <c r="AE1239" i="18"/>
  <c r="S1240" i="18"/>
  <c r="W1240" i="18"/>
  <c r="AA1240" i="18"/>
  <c r="AF1240" i="18" s="1"/>
  <c r="AE1240" i="18"/>
  <c r="S1241" i="18"/>
  <c r="W1241" i="18"/>
  <c r="AF1241" i="18" s="1"/>
  <c r="AA1241" i="18"/>
  <c r="AE1241" i="18"/>
  <c r="S1242" i="18"/>
  <c r="W1242" i="18"/>
  <c r="AA1242" i="18"/>
  <c r="AE1242" i="18"/>
  <c r="AF1242" i="18"/>
  <c r="S1243" i="18"/>
  <c r="W1243" i="18"/>
  <c r="AF1243" i="18" s="1"/>
  <c r="AA1243" i="18"/>
  <c r="AE1243" i="18"/>
  <c r="S1244" i="18"/>
  <c r="W1244" i="18"/>
  <c r="AA1244" i="18"/>
  <c r="AF1244" i="18" s="1"/>
  <c r="AE1244" i="18"/>
  <c r="S1245" i="18"/>
  <c r="W1245" i="18"/>
  <c r="AF1245" i="18" s="1"/>
  <c r="AA1245" i="18"/>
  <c r="AE1245" i="18"/>
  <c r="S1246" i="18"/>
  <c r="W1246" i="18"/>
  <c r="AA1246" i="18"/>
  <c r="AE1246" i="18"/>
  <c r="AF1246" i="18"/>
  <c r="S1247" i="18"/>
  <c r="W1247" i="18"/>
  <c r="AF1247" i="18" s="1"/>
  <c r="AA1247" i="18"/>
  <c r="AE1247" i="18"/>
  <c r="S1248" i="18"/>
  <c r="W1248" i="18"/>
  <c r="AA1248" i="18"/>
  <c r="AF1248" i="18" s="1"/>
  <c r="AE1248" i="18"/>
  <c r="S1249" i="18"/>
  <c r="W1249" i="18"/>
  <c r="AF1249" i="18" s="1"/>
  <c r="AA1249" i="18"/>
  <c r="AE1249" i="18"/>
  <c r="S1250" i="18"/>
  <c r="W1250" i="18"/>
  <c r="AA1250" i="18"/>
  <c r="AE1250" i="18"/>
  <c r="AF1250" i="18"/>
  <c r="S1251" i="18"/>
  <c r="W1251" i="18"/>
  <c r="AF1251" i="18" s="1"/>
  <c r="AA1251" i="18"/>
  <c r="AE1251" i="18"/>
  <c r="S1252" i="18"/>
  <c r="W1252" i="18"/>
  <c r="AA1252" i="18"/>
  <c r="AF1252" i="18" s="1"/>
  <c r="AE1252" i="18"/>
  <c r="S1253" i="18"/>
  <c r="W1253" i="18"/>
  <c r="AF1253" i="18" s="1"/>
  <c r="AA1253" i="18"/>
  <c r="AE1253" i="18"/>
  <c r="S1254" i="18"/>
  <c r="W1254" i="18"/>
  <c r="AA1254" i="18"/>
  <c r="AE1254" i="18"/>
  <c r="AF1254" i="18"/>
  <c r="S1255" i="18"/>
  <c r="W1255" i="18"/>
  <c r="AF1255" i="18" s="1"/>
  <c r="AA1255" i="18"/>
  <c r="AE1255" i="18"/>
  <c r="S1256" i="18"/>
  <c r="W1256" i="18"/>
  <c r="AA1256" i="18"/>
  <c r="AF1256" i="18" s="1"/>
  <c r="AE1256" i="18"/>
  <c r="O1257" i="18"/>
  <c r="P1257" i="18"/>
  <c r="S1257" i="18" s="1"/>
  <c r="Q1257" i="18"/>
  <c r="R1257" i="18"/>
  <c r="T1257" i="18"/>
  <c r="W1257" i="18" s="1"/>
  <c r="U1257" i="18"/>
  <c r="V1257" i="18"/>
  <c r="X1257" i="18"/>
  <c r="AA1257" i="18" s="1"/>
  <c r="Y1257" i="18"/>
  <c r="Z1257" i="18"/>
  <c r="AB1257" i="18"/>
  <c r="AE1257" i="18" s="1"/>
  <c r="AC1257" i="18"/>
  <c r="AD1257" i="18"/>
  <c r="O1258" i="18"/>
  <c r="P1258" i="18"/>
  <c r="S1258" i="18" s="1"/>
  <c r="Q1258" i="18"/>
  <c r="R1258" i="18"/>
  <c r="T1258" i="18"/>
  <c r="W1258" i="18" s="1"/>
  <c r="U1258" i="18"/>
  <c r="V1258" i="18"/>
  <c r="X1258" i="18"/>
  <c r="AA1258" i="18" s="1"/>
  <c r="Y1258" i="18"/>
  <c r="Z1258" i="18"/>
  <c r="AB1258" i="18"/>
  <c r="AE1258" i="18" s="1"/>
  <c r="AC1258" i="18"/>
  <c r="AD1258" i="18"/>
  <c r="S1259" i="18"/>
  <c r="W1259" i="18"/>
  <c r="AF1259" i="18" s="1"/>
  <c r="AA1259" i="18"/>
  <c r="AE1259" i="18"/>
  <c r="S1260" i="18"/>
  <c r="W1260" i="18"/>
  <c r="AA1260" i="18"/>
  <c r="AE1260" i="18"/>
  <c r="AF1260" i="18"/>
  <c r="S1261" i="18"/>
  <c r="W1261" i="18"/>
  <c r="AF1261" i="18" s="1"/>
  <c r="AA1261" i="18"/>
  <c r="AE1261" i="18"/>
  <c r="S1262" i="18"/>
  <c r="W1262" i="18"/>
  <c r="AA1262" i="18"/>
  <c r="AF1262" i="18" s="1"/>
  <c r="AE1262" i="18"/>
  <c r="S1263" i="18"/>
  <c r="W1263" i="18"/>
  <c r="AF1263" i="18" s="1"/>
  <c r="AA1263" i="18"/>
  <c r="AE1263" i="18"/>
  <c r="S1264" i="18"/>
  <c r="W1264" i="18"/>
  <c r="AA1264" i="18"/>
  <c r="AE1264" i="18"/>
  <c r="AF1264" i="18"/>
  <c r="S1265" i="18"/>
  <c r="W1265" i="18"/>
  <c r="AF1265" i="18" s="1"/>
  <c r="AA1265" i="18"/>
  <c r="AE1265" i="18"/>
  <c r="S1266" i="18"/>
  <c r="W1266" i="18"/>
  <c r="AA1266" i="18"/>
  <c r="AF1266" i="18" s="1"/>
  <c r="AE1266" i="18"/>
  <c r="S1267" i="18"/>
  <c r="W1267" i="18"/>
  <c r="AF1267" i="18" s="1"/>
  <c r="AA1267" i="18"/>
  <c r="AE1267" i="18"/>
  <c r="S1268" i="18"/>
  <c r="W1268" i="18"/>
  <c r="AA1268" i="18"/>
  <c r="AE1268" i="18"/>
  <c r="AF1268" i="18"/>
  <c r="S1269" i="18"/>
  <c r="W1269" i="18"/>
  <c r="AF1269" i="18" s="1"/>
  <c r="AA1269" i="18"/>
  <c r="AE1269" i="18"/>
  <c r="S1270" i="18"/>
  <c r="W1270" i="18"/>
  <c r="AA1270" i="18"/>
  <c r="AF1270" i="18" s="1"/>
  <c r="AE1270" i="18"/>
  <c r="S1271" i="18"/>
  <c r="W1271" i="18"/>
  <c r="AF1271" i="18" s="1"/>
  <c r="AA1271" i="18"/>
  <c r="AE1271" i="18"/>
  <c r="S1272" i="18"/>
  <c r="W1272" i="18"/>
  <c r="AA1272" i="18"/>
  <c r="AE1272" i="18"/>
  <c r="AF1272" i="18"/>
  <c r="S1273" i="18"/>
  <c r="W1273" i="18"/>
  <c r="AF1273" i="18" s="1"/>
  <c r="AA1273" i="18"/>
  <c r="AE1273" i="18"/>
  <c r="S1274" i="18"/>
  <c r="W1274" i="18"/>
  <c r="AA1274" i="18"/>
  <c r="AF1274" i="18" s="1"/>
  <c r="AE1274" i="18"/>
  <c r="S1275" i="18"/>
  <c r="W1275" i="18"/>
  <c r="AF1275" i="18" s="1"/>
  <c r="AA1275" i="18"/>
  <c r="AE1275" i="18"/>
  <c r="S1276" i="18"/>
  <c r="W1276" i="18"/>
  <c r="AA1276" i="18"/>
  <c r="AE1276" i="18"/>
  <c r="AF1276" i="18"/>
  <c r="S1277" i="18"/>
  <c r="W1277" i="18"/>
  <c r="AF1277" i="18" s="1"/>
  <c r="AA1277" i="18"/>
  <c r="AE1277" i="18"/>
  <c r="S1278" i="18"/>
  <c r="W1278" i="18"/>
  <c r="AA1278" i="18"/>
  <c r="AF1278" i="18" s="1"/>
  <c r="AE1278" i="18"/>
  <c r="S1279" i="18"/>
  <c r="W1279" i="18"/>
  <c r="AF1279" i="18" s="1"/>
  <c r="AA1279" i="18"/>
  <c r="AE1279" i="18"/>
  <c r="S1280" i="18"/>
  <c r="W1280" i="18"/>
  <c r="AA1280" i="18"/>
  <c r="AE1280" i="18"/>
  <c r="AF1280" i="18"/>
  <c r="S1281" i="18"/>
  <c r="W1281" i="18"/>
  <c r="AF1281" i="18" s="1"/>
  <c r="AA1281" i="18"/>
  <c r="AE1281" i="18"/>
  <c r="S1282" i="18"/>
  <c r="W1282" i="18"/>
  <c r="AA1282" i="18"/>
  <c r="AF1282" i="18" s="1"/>
  <c r="AE1282" i="18"/>
  <c r="S1283" i="18"/>
  <c r="W1283" i="18"/>
  <c r="AF1283" i="18" s="1"/>
  <c r="AA1283" i="18"/>
  <c r="AE1283" i="18"/>
  <c r="S1284" i="18"/>
  <c r="W1284" i="18"/>
  <c r="AA1284" i="18"/>
  <c r="AE1284" i="18"/>
  <c r="AF1284" i="18"/>
  <c r="S1285" i="18"/>
  <c r="W1285" i="18"/>
  <c r="AF1285" i="18" s="1"/>
  <c r="AA1285" i="18"/>
  <c r="AE1285" i="18"/>
  <c r="S1286" i="18"/>
  <c r="W1286" i="18"/>
  <c r="AA1286" i="18"/>
  <c r="AF1286" i="18" s="1"/>
  <c r="AE1286" i="18"/>
  <c r="S1287" i="18"/>
  <c r="W1287" i="18"/>
  <c r="AF1287" i="18" s="1"/>
  <c r="AA1287" i="18"/>
  <c r="AE1287" i="18"/>
  <c r="S1288" i="18"/>
  <c r="W1288" i="18"/>
  <c r="AA1288" i="18"/>
  <c r="AE1288" i="18"/>
  <c r="AF1288" i="18"/>
  <c r="S1289" i="18"/>
  <c r="W1289" i="18"/>
  <c r="AF1289" i="18" s="1"/>
  <c r="AA1289" i="18"/>
  <c r="AE1289" i="18"/>
  <c r="S1290" i="18"/>
  <c r="W1290" i="18"/>
  <c r="AA1290" i="18"/>
  <c r="AF1290" i="18" s="1"/>
  <c r="AE1290" i="18"/>
  <c r="S1291" i="18"/>
  <c r="W1291" i="18"/>
  <c r="AF1291" i="18" s="1"/>
  <c r="AA1291" i="18"/>
  <c r="AE1291" i="18"/>
  <c r="S1292" i="18"/>
  <c r="W1292" i="18"/>
  <c r="AA1292" i="18"/>
  <c r="AE1292" i="18"/>
  <c r="AF1292" i="18"/>
  <c r="S1293" i="18"/>
  <c r="W1293" i="18"/>
  <c r="AF1293" i="18" s="1"/>
  <c r="AA1293" i="18"/>
  <c r="AE1293" i="18"/>
  <c r="S1294" i="18"/>
  <c r="W1294" i="18"/>
  <c r="AA1294" i="18"/>
  <c r="AF1294" i="18" s="1"/>
  <c r="AE1294" i="18"/>
  <c r="S1295" i="18"/>
  <c r="W1295" i="18"/>
  <c r="AF1295" i="18" s="1"/>
  <c r="AA1295" i="18"/>
  <c r="AE1295" i="18"/>
  <c r="S1296" i="18"/>
  <c r="W1296" i="18"/>
  <c r="AA1296" i="18"/>
  <c r="AE1296" i="18"/>
  <c r="AF1296" i="18"/>
  <c r="S1297" i="18"/>
  <c r="W1297" i="18"/>
  <c r="AF1297" i="18" s="1"/>
  <c r="AA1297" i="18"/>
  <c r="AE1297" i="18"/>
  <c r="S1298" i="18"/>
  <c r="W1298" i="18"/>
  <c r="AA1298" i="18"/>
  <c r="AF1298" i="18" s="1"/>
  <c r="AE1298" i="18"/>
  <c r="S1299" i="18"/>
  <c r="W1299" i="18"/>
  <c r="AF1299" i="18" s="1"/>
  <c r="AA1299" i="18"/>
  <c r="AE1299" i="18"/>
  <c r="S1300" i="18"/>
  <c r="W1300" i="18"/>
  <c r="AA1300" i="18"/>
  <c r="AE1300" i="18"/>
  <c r="AF1300" i="18"/>
  <c r="S1301" i="18"/>
  <c r="W1301" i="18"/>
  <c r="AF1301" i="18" s="1"/>
  <c r="AA1301" i="18"/>
  <c r="AE1301" i="18"/>
  <c r="S1302" i="18"/>
  <c r="W1302" i="18"/>
  <c r="AA1302" i="18"/>
  <c r="AF1302" i="18" s="1"/>
  <c r="AE1302" i="18"/>
  <c r="S1303" i="18"/>
  <c r="W1303" i="18"/>
  <c r="AF1303" i="18" s="1"/>
  <c r="AA1303" i="18"/>
  <c r="AE1303" i="18"/>
  <c r="S1304" i="18"/>
  <c r="W1304" i="18"/>
  <c r="AA1304" i="18"/>
  <c r="AE1304" i="18"/>
  <c r="AF1304" i="18"/>
  <c r="S1305" i="18"/>
  <c r="W1305" i="18"/>
  <c r="AF1305" i="18" s="1"/>
  <c r="AA1305" i="18"/>
  <c r="AE1305" i="18"/>
  <c r="S1306" i="18"/>
  <c r="W1306" i="18"/>
  <c r="AA1306" i="18"/>
  <c r="AF1306" i="18" s="1"/>
  <c r="AE1306" i="18"/>
  <c r="S1307" i="18"/>
  <c r="W1307" i="18"/>
  <c r="AF1307" i="18" s="1"/>
  <c r="AA1307" i="18"/>
  <c r="AE1307" i="18"/>
  <c r="S1308" i="18"/>
  <c r="W1308" i="18"/>
  <c r="AA1308" i="18"/>
  <c r="AE1308" i="18"/>
  <c r="AF1308" i="18"/>
  <c r="S1309" i="18"/>
  <c r="W1309" i="18"/>
  <c r="AF1309" i="18" s="1"/>
  <c r="AA1309" i="18"/>
  <c r="AE1309" i="18"/>
  <c r="S1310" i="18"/>
  <c r="W1310" i="18"/>
  <c r="AA1310" i="18"/>
  <c r="AF1310" i="18" s="1"/>
  <c r="AE1310" i="18"/>
  <c r="S1311" i="18"/>
  <c r="W1311" i="18"/>
  <c r="AF1311" i="18" s="1"/>
  <c r="AA1311" i="18"/>
  <c r="AE1311" i="18"/>
  <c r="S1312" i="18"/>
  <c r="W1312" i="18"/>
  <c r="AA1312" i="18"/>
  <c r="AE1312" i="18"/>
  <c r="AF1312" i="18"/>
  <c r="S1313" i="18"/>
  <c r="W1313" i="18"/>
  <c r="AF1313" i="18" s="1"/>
  <c r="AA1313" i="18"/>
  <c r="AE1313" i="18"/>
  <c r="S1314" i="18"/>
  <c r="W1314" i="18"/>
  <c r="AA1314" i="18"/>
  <c r="AF1314" i="18" s="1"/>
  <c r="AE1314" i="18"/>
  <c r="S1315" i="18"/>
  <c r="W1315" i="18"/>
  <c r="AF1315" i="18" s="1"/>
  <c r="AA1315" i="18"/>
  <c r="AE1315" i="18"/>
  <c r="S1316" i="18"/>
  <c r="W1316" i="18"/>
  <c r="AA1316" i="18"/>
  <c r="AE1316" i="18"/>
  <c r="AF1316" i="18"/>
  <c r="S1317" i="18"/>
  <c r="W1317" i="18"/>
  <c r="AF1317" i="18" s="1"/>
  <c r="AA1317" i="18"/>
  <c r="AE1317" i="18"/>
  <c r="S1318" i="18"/>
  <c r="W1318" i="18"/>
  <c r="AA1318" i="18"/>
  <c r="AF1318" i="18" s="1"/>
  <c r="AE1318" i="18"/>
  <c r="S1319" i="18"/>
  <c r="W1319" i="18"/>
  <c r="AF1319" i="18" s="1"/>
  <c r="AA1319" i="18"/>
  <c r="AE1319" i="18"/>
  <c r="S1320" i="18"/>
  <c r="W1320" i="18"/>
  <c r="AA1320" i="18"/>
  <c r="AE1320" i="18"/>
  <c r="AF1320" i="18"/>
  <c r="S1321" i="18"/>
  <c r="W1321" i="18"/>
  <c r="AF1321" i="18" s="1"/>
  <c r="AA1321" i="18"/>
  <c r="AE1321" i="18"/>
  <c r="S1322" i="18"/>
  <c r="W1322" i="18"/>
  <c r="AA1322" i="18"/>
  <c r="AF1322" i="18" s="1"/>
  <c r="AE1322" i="18"/>
  <c r="S1323" i="18"/>
  <c r="W1323" i="18"/>
  <c r="AF1323" i="18" s="1"/>
  <c r="AA1323" i="18"/>
  <c r="AE1323" i="18"/>
  <c r="S1324" i="18"/>
  <c r="W1324" i="18"/>
  <c r="AA1324" i="18"/>
  <c r="AE1324" i="18"/>
  <c r="AF1324" i="18"/>
  <c r="S1325" i="18"/>
  <c r="W1325" i="18"/>
  <c r="AF1325" i="18" s="1"/>
  <c r="AA1325" i="18"/>
  <c r="AE1325" i="18"/>
  <c r="S1326" i="18"/>
  <c r="W1326" i="18"/>
  <c r="AA1326" i="18"/>
  <c r="AF1326" i="18" s="1"/>
  <c r="AE1326" i="18"/>
  <c r="S1327" i="18"/>
  <c r="W1327" i="18"/>
  <c r="AF1327" i="18" s="1"/>
  <c r="AA1327" i="18"/>
  <c r="AE1327" i="18"/>
  <c r="S1328" i="18"/>
  <c r="W1328" i="18"/>
  <c r="AA1328" i="18"/>
  <c r="AE1328" i="18"/>
  <c r="AF1328" i="18"/>
  <c r="S1329" i="18"/>
  <c r="W1329" i="18"/>
  <c r="AF1329" i="18" s="1"/>
  <c r="AA1329" i="18"/>
  <c r="AE1329" i="18"/>
  <c r="S1330" i="18"/>
  <c r="W1330" i="18"/>
  <c r="AA1330" i="18"/>
  <c r="AF1330" i="18" s="1"/>
  <c r="AE1330" i="18"/>
  <c r="S1331" i="18"/>
  <c r="W1331" i="18"/>
  <c r="AF1331" i="18" s="1"/>
  <c r="AA1331" i="18"/>
  <c r="AE1331" i="18"/>
  <c r="S1332" i="18"/>
  <c r="W1332" i="18"/>
  <c r="AA1332" i="18"/>
  <c r="AE1332" i="18"/>
  <c r="AF1332" i="18"/>
  <c r="S1333" i="18"/>
  <c r="W1333" i="18"/>
  <c r="AF1333" i="18" s="1"/>
  <c r="AA1333" i="18"/>
  <c r="AE1333" i="18"/>
  <c r="S1334" i="18"/>
  <c r="W1334" i="18"/>
  <c r="AA1334" i="18"/>
  <c r="AF1334" i="18" s="1"/>
  <c r="AE1334" i="18"/>
  <c r="S1335" i="18"/>
  <c r="W1335" i="18"/>
  <c r="AF1335" i="18" s="1"/>
  <c r="AA1335" i="18"/>
  <c r="AE1335" i="18"/>
  <c r="S1336" i="18"/>
  <c r="W1336" i="18"/>
  <c r="AA1336" i="18"/>
  <c r="AE1336" i="18"/>
  <c r="AF1336" i="18"/>
  <c r="S1337" i="18"/>
  <c r="W1337" i="18"/>
  <c r="AF1337" i="18" s="1"/>
  <c r="AA1337" i="18"/>
  <c r="AE1337" i="18"/>
  <c r="S1338" i="18"/>
  <c r="W1338" i="18"/>
  <c r="AA1338" i="18"/>
  <c r="AF1338" i="18" s="1"/>
  <c r="AE1338" i="18"/>
  <c r="S1339" i="18"/>
  <c r="W1339" i="18"/>
  <c r="AF1339" i="18" s="1"/>
  <c r="AA1339" i="18"/>
  <c r="AE1339" i="18"/>
  <c r="S1340" i="18"/>
  <c r="W1340" i="18"/>
  <c r="AA1340" i="18"/>
  <c r="AE1340" i="18"/>
  <c r="AF1340" i="18"/>
  <c r="S1341" i="18"/>
  <c r="W1341" i="18"/>
  <c r="AF1341" i="18" s="1"/>
  <c r="AA1341" i="18"/>
  <c r="AE1341" i="18"/>
  <c r="S1342" i="18"/>
  <c r="W1342" i="18"/>
  <c r="AA1342" i="18"/>
  <c r="AF1342" i="18" s="1"/>
  <c r="AE1342" i="18"/>
  <c r="S1343" i="18"/>
  <c r="W1343" i="18"/>
  <c r="AF1343" i="18" s="1"/>
  <c r="AA1343" i="18"/>
  <c r="AE1343" i="18"/>
  <c r="S1344" i="18"/>
  <c r="W1344" i="18"/>
  <c r="AA1344" i="18"/>
  <c r="AE1344" i="18"/>
  <c r="AF1344" i="18"/>
  <c r="S1345" i="18"/>
  <c r="W1345" i="18"/>
  <c r="AF1345" i="18" s="1"/>
  <c r="AA1345" i="18"/>
  <c r="AE1345" i="18"/>
  <c r="S1346" i="18"/>
  <c r="W1346" i="18"/>
  <c r="AA1346" i="18"/>
  <c r="AF1346" i="18" s="1"/>
  <c r="AE1346" i="18"/>
  <c r="S1347" i="18"/>
  <c r="W1347" i="18"/>
  <c r="AF1347" i="18" s="1"/>
  <c r="AA1347" i="18"/>
  <c r="AE1347" i="18"/>
  <c r="S1348" i="18"/>
  <c r="W1348" i="18"/>
  <c r="AA1348" i="18"/>
  <c r="AE1348" i="18"/>
  <c r="AF1348" i="18"/>
  <c r="S1349" i="18"/>
  <c r="W1349" i="18"/>
  <c r="AF1349" i="18" s="1"/>
  <c r="AA1349" i="18"/>
  <c r="AE1349" i="18"/>
  <c r="S1350" i="18"/>
  <c r="W1350" i="18"/>
  <c r="AA1350" i="18"/>
  <c r="AF1350" i="18" s="1"/>
  <c r="AE1350" i="18"/>
  <c r="S1351" i="18"/>
  <c r="W1351" i="18"/>
  <c r="AF1351" i="18" s="1"/>
  <c r="AA1351" i="18"/>
  <c r="AE1351" i="18"/>
  <c r="S1352" i="18"/>
  <c r="W1352" i="18"/>
  <c r="AA1352" i="18"/>
  <c r="AE1352" i="18"/>
  <c r="AF1352" i="18"/>
  <c r="S1353" i="18"/>
  <c r="W1353" i="18"/>
  <c r="AF1353" i="18" s="1"/>
  <c r="AA1353" i="18"/>
  <c r="AE1353" i="18"/>
  <c r="S1354" i="18"/>
  <c r="W1354" i="18"/>
  <c r="AA1354" i="18"/>
  <c r="AF1354" i="18" s="1"/>
  <c r="AE1354" i="18"/>
  <c r="S1355" i="18"/>
  <c r="W1355" i="18"/>
  <c r="AF1355" i="18" s="1"/>
  <c r="AA1355" i="18"/>
  <c r="AE1355" i="18"/>
  <c r="S1356" i="18"/>
  <c r="W1356" i="18"/>
  <c r="AA1356" i="18"/>
  <c r="AE1356" i="18"/>
  <c r="AF1356" i="18"/>
  <c r="S1357" i="18"/>
  <c r="W1357" i="18"/>
  <c r="AF1357" i="18" s="1"/>
  <c r="AA1357" i="18"/>
  <c r="AE1357" i="18"/>
  <c r="O1358" i="18"/>
  <c r="P1358" i="18"/>
  <c r="Q1358" i="18"/>
  <c r="S1358" i="18" s="1"/>
  <c r="R1358" i="18"/>
  <c r="T1358" i="18"/>
  <c r="U1358" i="18"/>
  <c r="W1358" i="18" s="1"/>
  <c r="V1358" i="18"/>
  <c r="X1358" i="18"/>
  <c r="Y1358" i="18"/>
  <c r="AA1358" i="18" s="1"/>
  <c r="Z1358" i="18"/>
  <c r="AB1358" i="18"/>
  <c r="AC1358" i="18"/>
  <c r="AE1358" i="18" s="1"/>
  <c r="AD1358" i="18"/>
  <c r="O1359" i="18"/>
  <c r="P1359" i="18"/>
  <c r="Q1359" i="18"/>
  <c r="R1359" i="18"/>
  <c r="S1359" i="18"/>
  <c r="AF1359" i="18" s="1"/>
  <c r="T1359" i="18"/>
  <c r="U1359" i="18"/>
  <c r="V1359" i="18"/>
  <c r="W1359" i="18"/>
  <c r="X1359" i="18"/>
  <c r="Y1359" i="18"/>
  <c r="Z1359" i="18"/>
  <c r="AA1359" i="18"/>
  <c r="AB1359" i="18"/>
  <c r="AC1359" i="18"/>
  <c r="AD1359" i="18"/>
  <c r="AE1359" i="18"/>
  <c r="O1360" i="18"/>
  <c r="P1360" i="18"/>
  <c r="Q1360" i="18"/>
  <c r="S1360" i="18" s="1"/>
  <c r="R1360" i="18"/>
  <c r="T1360" i="18"/>
  <c r="U1360" i="18"/>
  <c r="W1360" i="18" s="1"/>
  <c r="V1360" i="18"/>
  <c r="X1360" i="18"/>
  <c r="Y1360" i="18"/>
  <c r="AA1360" i="18" s="1"/>
  <c r="Z1360" i="18"/>
  <c r="AB1360" i="18"/>
  <c r="AC1360" i="18"/>
  <c r="AE1360" i="18" s="1"/>
  <c r="AD1360" i="18"/>
  <c r="O1361" i="18"/>
  <c r="P1361" i="18"/>
  <c r="Q1361" i="18"/>
  <c r="R1361" i="18"/>
  <c r="S1361" i="18"/>
  <c r="AF1361" i="18" s="1"/>
  <c r="T1361" i="18"/>
  <c r="U1361" i="18"/>
  <c r="V1361" i="18"/>
  <c r="W1361" i="18"/>
  <c r="X1361" i="18"/>
  <c r="Y1361" i="18"/>
  <c r="Z1361" i="18"/>
  <c r="AA1361" i="18"/>
  <c r="AB1361" i="18"/>
  <c r="AC1361" i="18"/>
  <c r="AD1361" i="18"/>
  <c r="AE1361" i="18"/>
  <c r="O1362" i="18"/>
  <c r="P1362" i="18"/>
  <c r="Q1362" i="18"/>
  <c r="S1362" i="18" s="1"/>
  <c r="R1362" i="18"/>
  <c r="T1362" i="18"/>
  <c r="U1362" i="18"/>
  <c r="W1362" i="18" s="1"/>
  <c r="V1362" i="18"/>
  <c r="X1362" i="18"/>
  <c r="Y1362" i="18"/>
  <c r="AA1362" i="18" s="1"/>
  <c r="Z1362" i="18"/>
  <c r="AB1362" i="18"/>
  <c r="AC1362" i="18"/>
  <c r="AE1362" i="18" s="1"/>
  <c r="AD1362" i="18"/>
  <c r="O1363" i="18"/>
  <c r="P1363" i="18"/>
  <c r="Q1363" i="18"/>
  <c r="R1363" i="18"/>
  <c r="S1363" i="18"/>
  <c r="AF1363" i="18" s="1"/>
  <c r="T1363" i="18"/>
  <c r="U1363" i="18"/>
  <c r="V1363" i="18"/>
  <c r="W1363" i="18"/>
  <c r="X1363" i="18"/>
  <c r="Y1363" i="18"/>
  <c r="Z1363" i="18"/>
  <c r="AA1363" i="18"/>
  <c r="AB1363" i="18"/>
  <c r="AC1363" i="18"/>
  <c r="AD1363" i="18"/>
  <c r="AE1363" i="18"/>
  <c r="S1364" i="18"/>
  <c r="W1364" i="18"/>
  <c r="AA1364" i="18"/>
  <c r="AF1364" i="18" s="1"/>
  <c r="AE1364" i="18"/>
  <c r="S1365" i="18"/>
  <c r="W1365" i="18"/>
  <c r="AF1365" i="18" s="1"/>
  <c r="AA1365" i="18"/>
  <c r="AE1365" i="18"/>
  <c r="S1366" i="18"/>
  <c r="W1366" i="18"/>
  <c r="AA1366" i="18"/>
  <c r="AE1366" i="18"/>
  <c r="AF1366" i="18"/>
  <c r="S1367" i="18"/>
  <c r="W1367" i="18"/>
  <c r="AF1367" i="18" s="1"/>
  <c r="AA1367" i="18"/>
  <c r="AE1367" i="18"/>
  <c r="S1368" i="18"/>
  <c r="W1368" i="18"/>
  <c r="AA1368" i="18"/>
  <c r="AF1368" i="18" s="1"/>
  <c r="AE1368" i="18"/>
  <c r="S1369" i="18"/>
  <c r="W1369" i="18"/>
  <c r="AF1369" i="18" s="1"/>
  <c r="AA1369" i="18"/>
  <c r="AE1369" i="18"/>
  <c r="S1370" i="18"/>
  <c r="W1370" i="18"/>
  <c r="AA1370" i="18"/>
  <c r="AE1370" i="18"/>
  <c r="AF1370" i="18"/>
  <c r="S1371" i="18"/>
  <c r="W1371" i="18"/>
  <c r="AF1371" i="18" s="1"/>
  <c r="AA1371" i="18"/>
  <c r="AE1371" i="18"/>
  <c r="S1372" i="18"/>
  <c r="W1372" i="18"/>
  <c r="AA1372" i="18"/>
  <c r="AF1372" i="18" s="1"/>
  <c r="AE1372" i="18"/>
  <c r="S1373" i="18"/>
  <c r="W1373" i="18"/>
  <c r="AF1373" i="18" s="1"/>
  <c r="AA1373" i="18"/>
  <c r="AE1373" i="18"/>
  <c r="S1374" i="18"/>
  <c r="W1374" i="18"/>
  <c r="AA1374" i="18"/>
  <c r="AE1374" i="18"/>
  <c r="AF1374" i="18"/>
  <c r="S1375" i="18"/>
  <c r="W1375" i="18"/>
  <c r="AF1375" i="18" s="1"/>
  <c r="AA1375" i="18"/>
  <c r="AE1375" i="18"/>
  <c r="S1376" i="18"/>
  <c r="W1376" i="18"/>
  <c r="AA1376" i="18"/>
  <c r="AF1376" i="18" s="1"/>
  <c r="AE1376" i="18"/>
  <c r="S1377" i="18"/>
  <c r="W1377" i="18"/>
  <c r="AF1377" i="18" s="1"/>
  <c r="AA1377" i="18"/>
  <c r="AE1377" i="18"/>
  <c r="S1378" i="18"/>
  <c r="W1378" i="18"/>
  <c r="AA1378" i="18"/>
  <c r="AE1378" i="18"/>
  <c r="AF1378" i="18"/>
  <c r="S1379" i="18"/>
  <c r="W1379" i="18"/>
  <c r="AF1379" i="18" s="1"/>
  <c r="AA1379" i="18"/>
  <c r="AE1379" i="18"/>
  <c r="S1380" i="18"/>
  <c r="W1380" i="18"/>
  <c r="AA1380" i="18"/>
  <c r="AF1380" i="18" s="1"/>
  <c r="AE1380" i="18"/>
  <c r="S1381" i="18"/>
  <c r="W1381" i="18"/>
  <c r="AF1381" i="18" s="1"/>
  <c r="AA1381" i="18"/>
  <c r="AE1381" i="18"/>
  <c r="S1382" i="18"/>
  <c r="W1382" i="18"/>
  <c r="AA1382" i="18"/>
  <c r="AE1382" i="18"/>
  <c r="AF1382" i="18"/>
  <c r="S1383" i="18"/>
  <c r="W1383" i="18"/>
  <c r="AF1383" i="18" s="1"/>
  <c r="AA1383" i="18"/>
  <c r="AE1383" i="18"/>
  <c r="S1384" i="18"/>
  <c r="W1384" i="18"/>
  <c r="AA1384" i="18"/>
  <c r="AF1384" i="18" s="1"/>
  <c r="AE1384" i="18"/>
  <c r="S1385" i="18"/>
  <c r="W1385" i="18"/>
  <c r="AF1385" i="18" s="1"/>
  <c r="AA1385" i="18"/>
  <c r="AE1385" i="18"/>
  <c r="S1386" i="18"/>
  <c r="W1386" i="18"/>
  <c r="AA1386" i="18"/>
  <c r="AE1386" i="18"/>
  <c r="AF1386" i="18"/>
  <c r="S1387" i="18"/>
  <c r="W1387" i="18"/>
  <c r="AF1387" i="18" s="1"/>
  <c r="AA1387" i="18"/>
  <c r="AE1387" i="18"/>
  <c r="S1388" i="18"/>
  <c r="W1388" i="18"/>
  <c r="AA1388" i="18"/>
  <c r="AF1388" i="18" s="1"/>
  <c r="AE1388" i="18"/>
  <c r="S1389" i="18"/>
  <c r="W1389" i="18"/>
  <c r="AF1389" i="18" s="1"/>
  <c r="AA1389" i="18"/>
  <c r="AE1389" i="18"/>
  <c r="S1390" i="18"/>
  <c r="W1390" i="18"/>
  <c r="AA1390" i="18"/>
  <c r="AE1390" i="18"/>
  <c r="AF1390" i="18"/>
  <c r="S1391" i="18"/>
  <c r="W1391" i="18"/>
  <c r="AF1391" i="18" s="1"/>
  <c r="AA1391" i="18"/>
  <c r="AE1391" i="18"/>
  <c r="S1392" i="18"/>
  <c r="W1392" i="18"/>
  <c r="AA1392" i="18"/>
  <c r="AF1392" i="18" s="1"/>
  <c r="AE1392" i="18"/>
  <c r="S1393" i="18"/>
  <c r="W1393" i="18"/>
  <c r="AF1393" i="18" s="1"/>
  <c r="AA1393" i="18"/>
  <c r="AE1393" i="18"/>
  <c r="S1394" i="18"/>
  <c r="W1394" i="18"/>
  <c r="AA1394" i="18"/>
  <c r="AE1394" i="18"/>
  <c r="AF1394" i="18"/>
  <c r="S1395" i="18"/>
  <c r="W1395" i="18"/>
  <c r="AF1395" i="18" s="1"/>
  <c r="AA1395" i="18"/>
  <c r="AE1395" i="18"/>
  <c r="S1396" i="18"/>
  <c r="W1396" i="18"/>
  <c r="AA1396" i="18"/>
  <c r="AF1396" i="18" s="1"/>
  <c r="AE1396" i="18"/>
  <c r="S1397" i="18"/>
  <c r="W1397" i="18"/>
  <c r="AF1397" i="18" s="1"/>
  <c r="AA1397" i="18"/>
  <c r="AE1397" i="18"/>
  <c r="S1398" i="18"/>
  <c r="W1398" i="18"/>
  <c r="AA1398" i="18"/>
  <c r="AE1398" i="18"/>
  <c r="AF1398" i="18"/>
  <c r="S1399" i="18"/>
  <c r="W1399" i="18"/>
  <c r="AF1399" i="18" s="1"/>
  <c r="AA1399" i="18"/>
  <c r="AE1399" i="18"/>
  <c r="S1400" i="18"/>
  <c r="W1400" i="18"/>
  <c r="AA1400" i="18"/>
  <c r="AF1400" i="18" s="1"/>
  <c r="AE1400" i="18"/>
  <c r="S1401" i="18"/>
  <c r="W1401" i="18"/>
  <c r="AF1401" i="18" s="1"/>
  <c r="AA1401" i="18"/>
  <c r="AE1401" i="18"/>
  <c r="S1402" i="18"/>
  <c r="W1402" i="18"/>
  <c r="AA1402" i="18"/>
  <c r="AE1402" i="18"/>
  <c r="AF1402" i="18"/>
  <c r="S1403" i="18"/>
  <c r="W1403" i="18"/>
  <c r="AF1403" i="18" s="1"/>
  <c r="AA1403" i="18"/>
  <c r="AE1403" i="18"/>
  <c r="S1404" i="18"/>
  <c r="W1404" i="18"/>
  <c r="AA1404" i="18"/>
  <c r="AF1404" i="18" s="1"/>
  <c r="AE1404" i="18"/>
  <c r="S1405" i="18"/>
  <c r="W1405" i="18"/>
  <c r="AF1405" i="18" s="1"/>
  <c r="AA1405" i="18"/>
  <c r="AE1405" i="18"/>
  <c r="S1406" i="18"/>
  <c r="W1406" i="18"/>
  <c r="AA1406" i="18"/>
  <c r="AE1406" i="18"/>
  <c r="AF1406" i="18"/>
  <c r="S1407" i="18"/>
  <c r="W1407" i="18"/>
  <c r="AF1407" i="18" s="1"/>
  <c r="AA1407" i="18"/>
  <c r="AE1407" i="18"/>
  <c r="S1408" i="18"/>
  <c r="W1408" i="18"/>
  <c r="AA1408" i="18"/>
  <c r="AF1408" i="18" s="1"/>
  <c r="AE1408" i="18"/>
  <c r="S1409" i="18"/>
  <c r="W1409" i="18"/>
  <c r="AF1409" i="18" s="1"/>
  <c r="AA1409" i="18"/>
  <c r="AE1409" i="18"/>
  <c r="S1410" i="18"/>
  <c r="W1410" i="18"/>
  <c r="AA1410" i="18"/>
  <c r="AE1410" i="18"/>
  <c r="AF1410" i="18"/>
  <c r="S1411" i="18"/>
  <c r="W1411" i="18"/>
  <c r="AF1411" i="18" s="1"/>
  <c r="AA1411" i="18"/>
  <c r="AE1411" i="18"/>
  <c r="S1412" i="18"/>
  <c r="W1412" i="18"/>
  <c r="AA1412" i="18"/>
  <c r="AF1412" i="18" s="1"/>
  <c r="AE1412" i="18"/>
  <c r="S1413" i="18"/>
  <c r="W1413" i="18"/>
  <c r="AF1413" i="18" s="1"/>
  <c r="AA1413" i="18"/>
  <c r="AE1413" i="18"/>
  <c r="S1414" i="18"/>
  <c r="W1414" i="18"/>
  <c r="AA1414" i="18"/>
  <c r="AE1414" i="18"/>
  <c r="AF1414" i="18"/>
  <c r="S1415" i="18"/>
  <c r="W1415" i="18"/>
  <c r="AF1415" i="18" s="1"/>
  <c r="AA1415" i="18"/>
  <c r="AE1415" i="18"/>
  <c r="S1416" i="18"/>
  <c r="W1416" i="18"/>
  <c r="AA1416" i="18"/>
  <c r="AF1416" i="18" s="1"/>
  <c r="AE1416" i="18"/>
  <c r="S1417" i="18"/>
  <c r="W1417" i="18"/>
  <c r="AF1417" i="18" s="1"/>
  <c r="AA1417" i="18"/>
  <c r="AE1417" i="18"/>
  <c r="S1418" i="18"/>
  <c r="W1418" i="18"/>
  <c r="AA1418" i="18"/>
  <c r="AE1418" i="18"/>
  <c r="AF1418" i="18"/>
  <c r="S1419" i="18"/>
  <c r="W1419" i="18"/>
  <c r="AF1419" i="18" s="1"/>
  <c r="AA1419" i="18"/>
  <c r="AE1419" i="18"/>
  <c r="S1420" i="18"/>
  <c r="W1420" i="18"/>
  <c r="AA1420" i="18"/>
  <c r="AF1420" i="18" s="1"/>
  <c r="AE1420" i="18"/>
  <c r="S1421" i="18"/>
  <c r="W1421" i="18"/>
  <c r="AF1421" i="18" s="1"/>
  <c r="AA1421" i="18"/>
  <c r="AE1421" i="18"/>
  <c r="S1422" i="18"/>
  <c r="W1422" i="18"/>
  <c r="AA1422" i="18"/>
  <c r="AE1422" i="18"/>
  <c r="AF1422" i="18"/>
  <c r="S1423" i="18"/>
  <c r="W1423" i="18"/>
  <c r="AF1423" i="18" s="1"/>
  <c r="AA1423" i="18"/>
  <c r="AE1423" i="18"/>
  <c r="S1424" i="18"/>
  <c r="W1424" i="18"/>
  <c r="AA1424" i="18"/>
  <c r="AF1424" i="18" s="1"/>
  <c r="AE1424" i="18"/>
  <c r="S1425" i="18"/>
  <c r="W1425" i="18"/>
  <c r="AF1425" i="18" s="1"/>
  <c r="AA1425" i="18"/>
  <c r="AE1425" i="18"/>
  <c r="S1426" i="18"/>
  <c r="W1426" i="18"/>
  <c r="AA1426" i="18"/>
  <c r="AE1426" i="18"/>
  <c r="AF1426" i="18"/>
  <c r="S1427" i="18"/>
  <c r="W1427" i="18"/>
  <c r="AF1427" i="18" s="1"/>
  <c r="AA1427" i="18"/>
  <c r="AE1427" i="18"/>
  <c r="S1428" i="18"/>
  <c r="W1428" i="18"/>
  <c r="AA1428" i="18"/>
  <c r="AF1428" i="18" s="1"/>
  <c r="AE1428" i="18"/>
  <c r="S1429" i="18"/>
  <c r="W1429" i="18"/>
  <c r="AF1429" i="18" s="1"/>
  <c r="AA1429" i="18"/>
  <c r="AE1429" i="18"/>
  <c r="S1430" i="18"/>
  <c r="W1430" i="18"/>
  <c r="AA1430" i="18"/>
  <c r="AE1430" i="18"/>
  <c r="AF1430" i="18"/>
  <c r="S1431" i="18"/>
  <c r="W1431" i="18"/>
  <c r="AF1431" i="18" s="1"/>
  <c r="AA1431" i="18"/>
  <c r="AE1431" i="18"/>
  <c r="S1432" i="18"/>
  <c r="W1432" i="18"/>
  <c r="AA1432" i="18"/>
  <c r="AF1432" i="18" s="1"/>
  <c r="AE1432" i="18"/>
  <c r="S1433" i="18"/>
  <c r="W1433" i="18"/>
  <c r="AF1433" i="18" s="1"/>
  <c r="AA1433" i="18"/>
  <c r="AE1433" i="18"/>
  <c r="S1434" i="18"/>
  <c r="W1434" i="18"/>
  <c r="AA1434" i="18"/>
  <c r="AE1434" i="18"/>
  <c r="AF1434" i="18"/>
  <c r="S1435" i="18"/>
  <c r="W1435" i="18"/>
  <c r="AF1435" i="18" s="1"/>
  <c r="AA1435" i="18"/>
  <c r="AE1435" i="18"/>
  <c r="S1436" i="18"/>
  <c r="W1436" i="18"/>
  <c r="AA1436" i="18"/>
  <c r="AF1436" i="18" s="1"/>
  <c r="AE1436" i="18"/>
  <c r="S1437" i="18"/>
  <c r="W1437" i="18"/>
  <c r="AF1437" i="18" s="1"/>
  <c r="AA1437" i="18"/>
  <c r="AE1437" i="18"/>
  <c r="S1438" i="18"/>
  <c r="W1438" i="18"/>
  <c r="AA1438" i="18"/>
  <c r="AE1438" i="18"/>
  <c r="AF1438" i="18"/>
  <c r="S1439" i="18"/>
  <c r="W1439" i="18"/>
  <c r="AF1439" i="18" s="1"/>
  <c r="AA1439" i="18"/>
  <c r="AE1439" i="18"/>
  <c r="S1440" i="18"/>
  <c r="W1440" i="18"/>
  <c r="AA1440" i="18"/>
  <c r="AF1440" i="18" s="1"/>
  <c r="AE1440" i="18"/>
  <c r="S1441" i="18"/>
  <c r="W1441" i="18"/>
  <c r="AF1441" i="18" s="1"/>
  <c r="AA1441" i="18"/>
  <c r="AE1441" i="18"/>
  <c r="S1442" i="18"/>
  <c r="W1442" i="18"/>
  <c r="AA1442" i="18"/>
  <c r="AE1442" i="18"/>
  <c r="AF1442" i="18"/>
  <c r="S1443" i="18"/>
  <c r="W1443" i="18"/>
  <c r="AF1443" i="18" s="1"/>
  <c r="AA1443" i="18"/>
  <c r="AE1443" i="18"/>
  <c r="S1444" i="18"/>
  <c r="W1444" i="18"/>
  <c r="AA1444" i="18"/>
  <c r="AF1444" i="18" s="1"/>
  <c r="AE1444" i="18"/>
  <c r="S1445" i="18"/>
  <c r="W1445" i="18"/>
  <c r="AF1445" i="18" s="1"/>
  <c r="AA1445" i="18"/>
  <c r="AE1445" i="18"/>
  <c r="S1446" i="18"/>
  <c r="W1446" i="18"/>
  <c r="AA1446" i="18"/>
  <c r="AE1446" i="18"/>
  <c r="AF1446" i="18"/>
  <c r="S1447" i="18"/>
  <c r="W1447" i="18"/>
  <c r="AF1447" i="18" s="1"/>
  <c r="AA1447" i="18"/>
  <c r="AE1447" i="18"/>
  <c r="S1448" i="18"/>
  <c r="W1448" i="18"/>
  <c r="AA1448" i="18"/>
  <c r="AF1448" i="18" s="1"/>
  <c r="AE1448" i="18"/>
  <c r="S1449" i="18"/>
  <c r="W1449" i="18"/>
  <c r="AF1449" i="18" s="1"/>
  <c r="AA1449" i="18"/>
  <c r="AE1449" i="18"/>
  <c r="O1450" i="18"/>
  <c r="P1450" i="18"/>
  <c r="Q1450" i="18"/>
  <c r="R1450" i="18"/>
  <c r="S1450" i="18"/>
  <c r="AF1450" i="18" s="1"/>
  <c r="T1450" i="18"/>
  <c r="U1450" i="18"/>
  <c r="V1450" i="18"/>
  <c r="W1450" i="18"/>
  <c r="X1450" i="18"/>
  <c r="Y1450" i="18"/>
  <c r="Z1450" i="18"/>
  <c r="AA1450" i="18"/>
  <c r="AB1450" i="18"/>
  <c r="AC1450" i="18"/>
  <c r="AD1450" i="18"/>
  <c r="AE1450" i="18"/>
  <c r="S1451" i="18"/>
  <c r="W1451" i="18"/>
  <c r="AA1451" i="18"/>
  <c r="AF1451" i="18" s="1"/>
  <c r="AE1451" i="18"/>
  <c r="S1452" i="18"/>
  <c r="W1452" i="18"/>
  <c r="AF1452" i="18" s="1"/>
  <c r="AA1452" i="18"/>
  <c r="AE1452" i="18"/>
  <c r="S1453" i="18"/>
  <c r="W1453" i="18"/>
  <c r="AA1453" i="18"/>
  <c r="AE1453" i="18"/>
  <c r="AF1453" i="18"/>
  <c r="S1454" i="18"/>
  <c r="W1454" i="18"/>
  <c r="AF1454" i="18" s="1"/>
  <c r="AA1454" i="18"/>
  <c r="AE1454" i="18"/>
  <c r="S1455" i="18"/>
  <c r="W1455" i="18"/>
  <c r="AA1455" i="18"/>
  <c r="AF1455" i="18" s="1"/>
  <c r="AE1455" i="18"/>
  <c r="S1456" i="18"/>
  <c r="W1456" i="18"/>
  <c r="AF1456" i="18" s="1"/>
  <c r="AA1456" i="18"/>
  <c r="AE1456" i="18"/>
  <c r="S1457" i="18"/>
  <c r="W1457" i="18"/>
  <c r="AA1457" i="18"/>
  <c r="AE1457" i="18"/>
  <c r="AF1457" i="18"/>
  <c r="S1458" i="18"/>
  <c r="W1458" i="18"/>
  <c r="AF1458" i="18" s="1"/>
  <c r="AA1458" i="18"/>
  <c r="AE1458" i="18"/>
  <c r="S1459" i="18"/>
  <c r="W1459" i="18"/>
  <c r="AA1459" i="18"/>
  <c r="AF1459" i="18" s="1"/>
  <c r="AE1459" i="18"/>
  <c r="S1460" i="18"/>
  <c r="W1460" i="18"/>
  <c r="AF1460" i="18" s="1"/>
  <c r="AA1460" i="18"/>
  <c r="AE1460" i="18"/>
  <c r="S1461" i="18"/>
  <c r="W1461" i="18"/>
  <c r="AA1461" i="18"/>
  <c r="AE1461" i="18"/>
  <c r="AF1461" i="18"/>
  <c r="S1462" i="18"/>
  <c r="W1462" i="18"/>
  <c r="AF1462" i="18" s="1"/>
  <c r="AA1462" i="18"/>
  <c r="AE1462" i="18"/>
  <c r="S1463" i="18"/>
  <c r="W1463" i="18"/>
  <c r="AA1463" i="18"/>
  <c r="AF1463" i="18" s="1"/>
  <c r="AE1463" i="18"/>
  <c r="S1464" i="18"/>
  <c r="W1464" i="18"/>
  <c r="AF1464" i="18" s="1"/>
  <c r="AA1464" i="18"/>
  <c r="AE1464" i="18"/>
  <c r="S1465" i="18"/>
  <c r="W1465" i="18"/>
  <c r="AA1465" i="18"/>
  <c r="AE1465" i="18"/>
  <c r="AF1465" i="18"/>
  <c r="S1466" i="18"/>
  <c r="W1466" i="18"/>
  <c r="AF1466" i="18" s="1"/>
  <c r="AA1466" i="18"/>
  <c r="AE1466" i="18"/>
  <c r="S1467" i="18"/>
  <c r="W1467" i="18"/>
  <c r="AA1467" i="18"/>
  <c r="AF1467" i="18" s="1"/>
  <c r="AE1467" i="18"/>
  <c r="S1468" i="18"/>
  <c r="W1468" i="18"/>
  <c r="AF1468" i="18" s="1"/>
  <c r="AA1468" i="18"/>
  <c r="AE1468" i="18"/>
  <c r="S1469" i="18"/>
  <c r="W1469" i="18"/>
  <c r="AA1469" i="18"/>
  <c r="AE1469" i="18"/>
  <c r="AF1469" i="18"/>
  <c r="S1470" i="18"/>
  <c r="W1470" i="18"/>
  <c r="AF1470" i="18" s="1"/>
  <c r="AA1470" i="18"/>
  <c r="AE1470" i="18"/>
  <c r="S1471" i="18"/>
  <c r="W1471" i="18"/>
  <c r="AA1471" i="18"/>
  <c r="AF1471" i="18" s="1"/>
  <c r="AE1471" i="18"/>
  <c r="S1472" i="18"/>
  <c r="W1472" i="18"/>
  <c r="AF1472" i="18" s="1"/>
  <c r="AA1472" i="18"/>
  <c r="AE1472" i="18"/>
  <c r="S1473" i="18"/>
  <c r="W1473" i="18"/>
  <c r="AA1473" i="18"/>
  <c r="AE1473" i="18"/>
  <c r="AF1473" i="18"/>
  <c r="S1474" i="18"/>
  <c r="W1474" i="18"/>
  <c r="AF1474" i="18" s="1"/>
  <c r="AA1474" i="18"/>
  <c r="AE1474" i="18"/>
  <c r="S1475" i="18"/>
  <c r="W1475" i="18"/>
  <c r="AA1475" i="18"/>
  <c r="AF1475" i="18" s="1"/>
  <c r="AE1475" i="18"/>
  <c r="S1476" i="18"/>
  <c r="W1476" i="18"/>
  <c r="AF1476" i="18" s="1"/>
  <c r="AA1476" i="18"/>
  <c r="AE1476" i="18"/>
  <c r="S1477" i="18"/>
  <c r="W1477" i="18"/>
  <c r="AA1477" i="18"/>
  <c r="AE1477" i="18"/>
  <c r="AF1477" i="18"/>
  <c r="S1478" i="18"/>
  <c r="W1478" i="18"/>
  <c r="AF1478" i="18" s="1"/>
  <c r="AA1478" i="18"/>
  <c r="AE1478" i="18"/>
  <c r="S1479" i="18"/>
  <c r="W1479" i="18"/>
  <c r="AA1479" i="18"/>
  <c r="AF1479" i="18" s="1"/>
  <c r="AE1479" i="18"/>
  <c r="S1480" i="18"/>
  <c r="W1480" i="18"/>
  <c r="AF1480" i="18" s="1"/>
  <c r="AA1480" i="18"/>
  <c r="AE1480" i="18"/>
  <c r="S1481" i="18"/>
  <c r="W1481" i="18"/>
  <c r="AA1481" i="18"/>
  <c r="AE1481" i="18"/>
  <c r="AF1481" i="18"/>
  <c r="S1482" i="18"/>
  <c r="W1482" i="18"/>
  <c r="AF1482" i="18" s="1"/>
  <c r="AA1482" i="18"/>
  <c r="AE1482" i="18"/>
  <c r="S1483" i="18"/>
  <c r="W1483" i="18"/>
  <c r="AA1483" i="18"/>
  <c r="AF1483" i="18" s="1"/>
  <c r="AE1483" i="18"/>
  <c r="S1484" i="18"/>
  <c r="W1484" i="18"/>
  <c r="AF1484" i="18" s="1"/>
  <c r="AA1484" i="18"/>
  <c r="AE1484" i="18"/>
  <c r="S1485" i="18"/>
  <c r="W1485" i="18"/>
  <c r="AA1485" i="18"/>
  <c r="AE1485" i="18"/>
  <c r="AF1485" i="18"/>
  <c r="S1486" i="18"/>
  <c r="W1486" i="18"/>
  <c r="AF1486" i="18" s="1"/>
  <c r="AA1486" i="18"/>
  <c r="AE1486" i="18"/>
  <c r="S1487" i="18"/>
  <c r="W1487" i="18"/>
  <c r="AA1487" i="18"/>
  <c r="AF1487" i="18" s="1"/>
  <c r="AE1487" i="18"/>
  <c r="O1488" i="18"/>
  <c r="P1488" i="18"/>
  <c r="S1488" i="18" s="1"/>
  <c r="Q1488" i="18"/>
  <c r="R1488" i="18"/>
  <c r="T1488" i="18"/>
  <c r="W1488" i="18" s="1"/>
  <c r="U1488" i="18"/>
  <c r="V1488" i="18"/>
  <c r="X1488" i="18"/>
  <c r="AA1488" i="18" s="1"/>
  <c r="Y1488" i="18"/>
  <c r="Z1488" i="18"/>
  <c r="AB1488" i="18"/>
  <c r="AE1488" i="18" s="1"/>
  <c r="AC1488" i="18"/>
  <c r="AD1488" i="18"/>
  <c r="O1489" i="18"/>
  <c r="P1489" i="18"/>
  <c r="S1489" i="18" s="1"/>
  <c r="Q1489" i="18"/>
  <c r="R1489" i="18"/>
  <c r="T1489" i="18"/>
  <c r="W1489" i="18" s="1"/>
  <c r="U1489" i="18"/>
  <c r="V1489" i="18"/>
  <c r="X1489" i="18"/>
  <c r="AA1489" i="18" s="1"/>
  <c r="Y1489" i="18"/>
  <c r="Z1489" i="18"/>
  <c r="AB1489" i="18"/>
  <c r="AE1489" i="18" s="1"/>
  <c r="AC1489" i="18"/>
  <c r="AD1489" i="18"/>
  <c r="O1490" i="18"/>
  <c r="P1490" i="18"/>
  <c r="S1490" i="18" s="1"/>
  <c r="Q1490" i="18"/>
  <c r="R1490" i="18"/>
  <c r="T1490" i="18"/>
  <c r="W1490" i="18" s="1"/>
  <c r="U1490" i="18"/>
  <c r="V1490" i="18"/>
  <c r="X1490" i="18"/>
  <c r="AA1490" i="18" s="1"/>
  <c r="Y1490" i="18"/>
  <c r="Z1490" i="18"/>
  <c r="AB1490" i="18"/>
  <c r="AE1490" i="18" s="1"/>
  <c r="AC1490" i="18"/>
  <c r="AD1490" i="18"/>
  <c r="O1491" i="18"/>
  <c r="P1491" i="18"/>
  <c r="S1491" i="18" s="1"/>
  <c r="AF1491" i="18" s="1"/>
  <c r="Q1491" i="18"/>
  <c r="R1491" i="18"/>
  <c r="T1491" i="18"/>
  <c r="W1491" i="18" s="1"/>
  <c r="U1491" i="18"/>
  <c r="V1491" i="18"/>
  <c r="X1491" i="18"/>
  <c r="AA1491" i="18" s="1"/>
  <c r="Y1491" i="18"/>
  <c r="Z1491" i="18"/>
  <c r="AB1491" i="18"/>
  <c r="AE1491" i="18" s="1"/>
  <c r="AC1491" i="18"/>
  <c r="AD1491" i="18"/>
  <c r="S1492" i="18"/>
  <c r="W1492" i="18"/>
  <c r="AF1492" i="18" s="1"/>
  <c r="AA1492" i="18"/>
  <c r="AE1492" i="18"/>
  <c r="S1493" i="18"/>
  <c r="W1493" i="18"/>
  <c r="AA1493" i="18"/>
  <c r="AE1493" i="18"/>
  <c r="AF1493" i="18"/>
  <c r="S1494" i="18"/>
  <c r="W1494" i="18"/>
  <c r="AF1494" i="18" s="1"/>
  <c r="AA1494" i="18"/>
  <c r="AE1494" i="18"/>
  <c r="S1495" i="18"/>
  <c r="W1495" i="18"/>
  <c r="AA1495" i="18"/>
  <c r="AF1495" i="18" s="1"/>
  <c r="AE1495" i="18"/>
  <c r="S1496" i="18"/>
  <c r="W1496" i="18"/>
  <c r="AF1496" i="18" s="1"/>
  <c r="AA1496" i="18"/>
  <c r="AE1496" i="18"/>
  <c r="S1497" i="18"/>
  <c r="W1497" i="18"/>
  <c r="AA1497" i="18"/>
  <c r="AE1497" i="18"/>
  <c r="AF1497" i="18"/>
  <c r="S1498" i="18"/>
  <c r="W1498" i="18"/>
  <c r="AF1498" i="18" s="1"/>
  <c r="AA1498" i="18"/>
  <c r="AE1498" i="18"/>
  <c r="S1499" i="18"/>
  <c r="W1499" i="18"/>
  <c r="AA1499" i="18"/>
  <c r="AF1499" i="18" s="1"/>
  <c r="AE1499" i="18"/>
  <c r="S1500" i="18"/>
  <c r="W1500" i="18"/>
  <c r="AF1500" i="18" s="1"/>
  <c r="AA1500" i="18"/>
  <c r="AE1500" i="18"/>
  <c r="S1501" i="18"/>
  <c r="W1501" i="18"/>
  <c r="AA1501" i="18"/>
  <c r="AE1501" i="18"/>
  <c r="AF1501" i="18"/>
  <c r="S1502" i="18"/>
  <c r="W1502" i="18"/>
  <c r="AF1502" i="18" s="1"/>
  <c r="AA1502" i="18"/>
  <c r="AE1502" i="18"/>
  <c r="S1503" i="18"/>
  <c r="W1503" i="18"/>
  <c r="AA1503" i="18"/>
  <c r="AF1503" i="18" s="1"/>
  <c r="AE1503" i="18"/>
  <c r="O1504" i="18"/>
  <c r="P1504" i="18"/>
  <c r="S1504" i="18" s="1"/>
  <c r="AF1504" i="18" s="1"/>
  <c r="Q1504" i="18"/>
  <c r="R1504" i="18"/>
  <c r="T1504" i="18"/>
  <c r="W1504" i="18" s="1"/>
  <c r="U1504" i="18"/>
  <c r="V1504" i="18"/>
  <c r="X1504" i="18"/>
  <c r="AA1504" i="18" s="1"/>
  <c r="Y1504" i="18"/>
  <c r="Z1504" i="18"/>
  <c r="AB1504" i="18"/>
  <c r="AE1504" i="18" s="1"/>
  <c r="AC1504" i="18"/>
  <c r="AD1504" i="18"/>
  <c r="O1505" i="18"/>
  <c r="P1505" i="18"/>
  <c r="S1505" i="18" s="1"/>
  <c r="Q1505" i="18"/>
  <c r="R1505" i="18"/>
  <c r="T1505" i="18"/>
  <c r="W1505" i="18" s="1"/>
  <c r="U1505" i="18"/>
  <c r="V1505" i="18"/>
  <c r="X1505" i="18"/>
  <c r="AA1505" i="18" s="1"/>
  <c r="Y1505" i="18"/>
  <c r="Z1505" i="18"/>
  <c r="AB1505" i="18"/>
  <c r="AE1505" i="18" s="1"/>
  <c r="AC1505" i="18"/>
  <c r="AD1505" i="18"/>
  <c r="O1506" i="18"/>
  <c r="P1506" i="18"/>
  <c r="S1506" i="18" s="1"/>
  <c r="Q1506" i="18"/>
  <c r="R1506" i="18"/>
  <c r="T1506" i="18"/>
  <c r="W1506" i="18" s="1"/>
  <c r="U1506" i="18"/>
  <c r="V1506" i="18"/>
  <c r="X1506" i="18"/>
  <c r="AA1506" i="18" s="1"/>
  <c r="Y1506" i="18"/>
  <c r="Z1506" i="18"/>
  <c r="AB1506" i="18"/>
  <c r="AE1506" i="18" s="1"/>
  <c r="AC1506" i="18"/>
  <c r="AD1506" i="18"/>
  <c r="O1507" i="18"/>
  <c r="P1507" i="18"/>
  <c r="S1507" i="18" s="1"/>
  <c r="Q1507" i="18"/>
  <c r="R1507" i="18"/>
  <c r="T1507" i="18"/>
  <c r="W1507" i="18" s="1"/>
  <c r="U1507" i="18"/>
  <c r="V1507" i="18"/>
  <c r="X1507" i="18"/>
  <c r="AA1507" i="18" s="1"/>
  <c r="Y1507" i="18"/>
  <c r="Z1507" i="18"/>
  <c r="AB1507" i="18"/>
  <c r="AE1507" i="18" s="1"/>
  <c r="AC1507" i="18"/>
  <c r="AD1507" i="18"/>
  <c r="S1508" i="18"/>
  <c r="W1508" i="18"/>
  <c r="AF1508" i="18" s="1"/>
  <c r="AA1508" i="18"/>
  <c r="AE1508" i="18"/>
  <c r="S1509" i="18"/>
  <c r="W1509" i="18"/>
  <c r="AA1509" i="18"/>
  <c r="AE1509" i="18"/>
  <c r="AF1509" i="18"/>
  <c r="S1510" i="18"/>
  <c r="W1510" i="18"/>
  <c r="AF1510" i="18" s="1"/>
  <c r="AA1510" i="18"/>
  <c r="AE1510" i="18"/>
  <c r="S1511" i="18"/>
  <c r="W1511" i="18"/>
  <c r="AA1511" i="18"/>
  <c r="AF1511" i="18" s="1"/>
  <c r="AE1511" i="18"/>
  <c r="S1512" i="18"/>
  <c r="W1512" i="18"/>
  <c r="AF1512" i="18" s="1"/>
  <c r="AA1512" i="18"/>
  <c r="AE1512" i="18"/>
  <c r="S1513" i="18"/>
  <c r="W1513" i="18"/>
  <c r="AA1513" i="18"/>
  <c r="AE1513" i="18"/>
  <c r="AF1513" i="18"/>
  <c r="S1514" i="18"/>
  <c r="W1514" i="18"/>
  <c r="AF1514" i="18" s="1"/>
  <c r="AA1514" i="18"/>
  <c r="AE1514" i="18"/>
  <c r="S1515" i="18"/>
  <c r="W1515" i="18"/>
  <c r="AA1515" i="18"/>
  <c r="AF1515" i="18" s="1"/>
  <c r="AE1515" i="18"/>
  <c r="S1516" i="18"/>
  <c r="W1516" i="18"/>
  <c r="AF1516" i="18" s="1"/>
  <c r="AA1516" i="18"/>
  <c r="AE1516" i="18"/>
  <c r="S1517" i="18"/>
  <c r="W1517" i="18"/>
  <c r="AA1517" i="18"/>
  <c r="AE1517" i="18"/>
  <c r="AF1517" i="18"/>
  <c r="S1518" i="18"/>
  <c r="W1518" i="18"/>
  <c r="AF1518" i="18" s="1"/>
  <c r="AA1518" i="18"/>
  <c r="AE1518" i="18"/>
  <c r="S1519" i="18"/>
  <c r="W1519" i="18"/>
  <c r="AA1519" i="18"/>
  <c r="AF1519" i="18" s="1"/>
  <c r="AE1519" i="18"/>
  <c r="S1520" i="18"/>
  <c r="W1520" i="18"/>
  <c r="AF1520" i="18" s="1"/>
  <c r="AA1520" i="18"/>
  <c r="AE1520" i="18"/>
  <c r="S1521" i="18"/>
  <c r="W1521" i="18"/>
  <c r="AA1521" i="18"/>
  <c r="AE1521" i="18"/>
  <c r="AF1521" i="18"/>
  <c r="S1522" i="18"/>
  <c r="W1522" i="18"/>
  <c r="AF1522" i="18" s="1"/>
  <c r="AA1522" i="18"/>
  <c r="AE1522" i="18"/>
  <c r="S1523" i="18"/>
  <c r="W1523" i="18"/>
  <c r="AA1523" i="18"/>
  <c r="AF1523" i="18" s="1"/>
  <c r="AE1523" i="18"/>
  <c r="S1524" i="18"/>
  <c r="W1524" i="18"/>
  <c r="AF1524" i="18" s="1"/>
  <c r="AA1524" i="18"/>
  <c r="AE1524" i="18"/>
  <c r="S1525" i="18"/>
  <c r="W1525" i="18"/>
  <c r="AA1525" i="18"/>
  <c r="AE1525" i="18"/>
  <c r="AF1525" i="18"/>
  <c r="S1526" i="18"/>
  <c r="W1526" i="18"/>
  <c r="AF1526" i="18" s="1"/>
  <c r="AA1526" i="18"/>
  <c r="AE1526" i="18"/>
  <c r="S1527" i="18"/>
  <c r="W1527" i="18"/>
  <c r="AA1527" i="18"/>
  <c r="AF1527" i="18" s="1"/>
  <c r="AE1527" i="18"/>
  <c r="S1528" i="18"/>
  <c r="W1528" i="18"/>
  <c r="AF1528" i="18" s="1"/>
  <c r="AA1528" i="18"/>
  <c r="AE1528" i="18"/>
  <c r="S1529" i="18"/>
  <c r="W1529" i="18"/>
  <c r="AA1529" i="18"/>
  <c r="AE1529" i="18"/>
  <c r="AF1529" i="18"/>
  <c r="S1530" i="18"/>
  <c r="W1530" i="18"/>
  <c r="AA1530" i="18"/>
  <c r="AE1530" i="18"/>
  <c r="S1531" i="18"/>
  <c r="W1531" i="18"/>
  <c r="AA1531" i="18"/>
  <c r="AF1531" i="18" s="1"/>
  <c r="AE1531" i="18"/>
  <c r="S1532" i="18"/>
  <c r="W1532" i="18"/>
  <c r="AF1532" i="18" s="1"/>
  <c r="AA1532" i="18"/>
  <c r="AE1532" i="18"/>
  <c r="S1533" i="18"/>
  <c r="W1533" i="18"/>
  <c r="AA1533" i="18"/>
  <c r="AE1533" i="18"/>
  <c r="AF1533" i="18"/>
  <c r="S1534" i="18"/>
  <c r="W1534" i="18"/>
  <c r="AF1534" i="18" s="1"/>
  <c r="AA1534" i="18"/>
  <c r="AE1534" i="18"/>
  <c r="S1535" i="18"/>
  <c r="W1535" i="18"/>
  <c r="AA1535" i="18"/>
  <c r="AF1535" i="18" s="1"/>
  <c r="AE1535" i="18"/>
  <c r="S1536" i="18"/>
  <c r="W1536" i="18"/>
  <c r="AF1536" i="18" s="1"/>
  <c r="AA1536" i="18"/>
  <c r="AE1536" i="18"/>
  <c r="S1537" i="18"/>
  <c r="W1537" i="18"/>
  <c r="AA1537" i="18"/>
  <c r="AE1537" i="18"/>
  <c r="AF1537" i="18"/>
  <c r="S1538" i="18"/>
  <c r="W1538" i="18"/>
  <c r="AF1538" i="18" s="1"/>
  <c r="AA1538" i="18"/>
  <c r="AE1538" i="18"/>
  <c r="S1539" i="18"/>
  <c r="W1539" i="18"/>
  <c r="AA1539" i="18"/>
  <c r="AF1539" i="18" s="1"/>
  <c r="AE1539" i="18"/>
  <c r="S1540" i="18"/>
  <c r="W1540" i="18"/>
  <c r="AF1540" i="18" s="1"/>
  <c r="AA1540" i="18"/>
  <c r="AE1540" i="18"/>
  <c r="S1541" i="18"/>
  <c r="W1541" i="18"/>
  <c r="AA1541" i="18"/>
  <c r="AE1541" i="18"/>
  <c r="AF1541" i="18"/>
  <c r="S1542" i="18"/>
  <c r="W1542" i="18"/>
  <c r="AA1542" i="18"/>
  <c r="AE1542" i="18"/>
  <c r="S1543" i="18"/>
  <c r="W1543" i="18"/>
  <c r="AA1543" i="18"/>
  <c r="AF1543" i="18" s="1"/>
  <c r="AE1543" i="18"/>
  <c r="S1544" i="18"/>
  <c r="W1544" i="18"/>
  <c r="AF1544" i="18" s="1"/>
  <c r="AA1544" i="18"/>
  <c r="AE1544" i="18"/>
  <c r="S1545" i="18"/>
  <c r="W1545" i="18"/>
  <c r="AA1545" i="18"/>
  <c r="AE1545" i="18"/>
  <c r="AF1545" i="18"/>
  <c r="S1546" i="18"/>
  <c r="W1546" i="18"/>
  <c r="AA1546" i="18"/>
  <c r="AE1546" i="18"/>
  <c r="S1547" i="18"/>
  <c r="W1547" i="18"/>
  <c r="AA1547" i="18"/>
  <c r="AF1547" i="18" s="1"/>
  <c r="AE1547" i="18"/>
  <c r="S1548" i="18"/>
  <c r="W1548" i="18"/>
  <c r="AF1548" i="18" s="1"/>
  <c r="AA1548" i="18"/>
  <c r="AE1548" i="18"/>
  <c r="S1549" i="18"/>
  <c r="W1549" i="18"/>
  <c r="AA1549" i="18"/>
  <c r="AE1549" i="18"/>
  <c r="AF1549" i="18"/>
  <c r="S1550" i="18"/>
  <c r="W1550" i="18"/>
  <c r="AF1550" i="18" s="1"/>
  <c r="AA1550" i="18"/>
  <c r="AE1550" i="18"/>
  <c r="S1551" i="18"/>
  <c r="W1551" i="18"/>
  <c r="AA1551" i="18"/>
  <c r="AF1551" i="18" s="1"/>
  <c r="AE1551" i="18"/>
  <c r="S1552" i="18"/>
  <c r="W1552" i="18"/>
  <c r="AF1552" i="18" s="1"/>
  <c r="AA1552" i="18"/>
  <c r="AE1552" i="18"/>
  <c r="S1553" i="18"/>
  <c r="W1553" i="18"/>
  <c r="AA1553" i="18"/>
  <c r="AE1553" i="18"/>
  <c r="AF1553" i="18"/>
  <c r="S1554" i="18"/>
  <c r="W1554" i="18"/>
  <c r="AF1554" i="18" s="1"/>
  <c r="AA1554" i="18"/>
  <c r="AE1554" i="18"/>
  <c r="S1555" i="18"/>
  <c r="W1555" i="18"/>
  <c r="AA1555" i="18"/>
  <c r="AF1555" i="18" s="1"/>
  <c r="AE1555" i="18"/>
  <c r="S1556" i="18"/>
  <c r="W1556" i="18"/>
  <c r="AF1556" i="18" s="1"/>
  <c r="AA1556" i="18"/>
  <c r="AE1556" i="18"/>
  <c r="S1557" i="18"/>
  <c r="W1557" i="18"/>
  <c r="AA1557" i="18"/>
  <c r="AE1557" i="18"/>
  <c r="AF1557" i="18"/>
  <c r="S1558" i="18"/>
  <c r="W1558" i="18"/>
  <c r="AA1558" i="18"/>
  <c r="AE1558" i="18"/>
  <c r="S1559" i="18"/>
  <c r="W1559" i="18"/>
  <c r="AA1559" i="18"/>
  <c r="AE1559" i="18"/>
  <c r="AF1559" i="18"/>
  <c r="S1560" i="18"/>
  <c r="W1560" i="18"/>
  <c r="AA1560" i="18"/>
  <c r="AE1560" i="18"/>
  <c r="S1561" i="18"/>
  <c r="W1561" i="18"/>
  <c r="AA1561" i="18"/>
  <c r="AF1561" i="18" s="1"/>
  <c r="AE1561" i="18"/>
  <c r="S1562" i="18"/>
  <c r="W1562" i="18"/>
  <c r="AF1562" i="18" s="1"/>
  <c r="AA1562" i="18"/>
  <c r="AE1562" i="18"/>
  <c r="S1563" i="18"/>
  <c r="W1563" i="18"/>
  <c r="AA1563" i="18"/>
  <c r="AF1563" i="18" s="1"/>
  <c r="AE1563" i="18"/>
  <c r="S1564" i="18"/>
  <c r="W1564" i="18"/>
  <c r="AF1564" i="18" s="1"/>
  <c r="AA1564" i="18"/>
  <c r="AE1564" i="18"/>
  <c r="S1565" i="18"/>
  <c r="W1565" i="18"/>
  <c r="AA1565" i="18"/>
  <c r="AE1565" i="18"/>
  <c r="AF1565" i="18"/>
  <c r="S1566" i="18"/>
  <c r="W1566" i="18"/>
  <c r="AA1566" i="18"/>
  <c r="AE1566" i="18"/>
  <c r="S1567" i="18"/>
  <c r="W1567" i="18"/>
  <c r="AA1567" i="18"/>
  <c r="AE1567" i="18"/>
  <c r="AF1567" i="18"/>
  <c r="S1568" i="18"/>
  <c r="W1568" i="18"/>
  <c r="AA1568" i="18"/>
  <c r="AE1568" i="18"/>
  <c r="S1569" i="18"/>
  <c r="W1569" i="18"/>
  <c r="AA1569" i="18"/>
  <c r="AF1569" i="18" s="1"/>
  <c r="AE1569" i="18"/>
  <c r="S1570" i="18"/>
  <c r="W1570" i="18"/>
  <c r="AF1570" i="18" s="1"/>
  <c r="AA1570" i="18"/>
  <c r="AE1570" i="18"/>
  <c r="S1571" i="18"/>
  <c r="W1571" i="18"/>
  <c r="AA1571" i="18"/>
  <c r="AF1571" i="18" s="1"/>
  <c r="AE1571" i="18"/>
  <c r="S1572" i="18"/>
  <c r="W1572" i="18"/>
  <c r="AF1572" i="18" s="1"/>
  <c r="AA1572" i="18"/>
  <c r="AE1572" i="18"/>
  <c r="S1573" i="18"/>
  <c r="W1573" i="18"/>
  <c r="AA1573" i="18"/>
  <c r="AE1573" i="18"/>
  <c r="AF1573" i="18"/>
  <c r="S1574" i="18"/>
  <c r="W1574" i="18"/>
  <c r="AA1574" i="18"/>
  <c r="AE1574" i="18"/>
  <c r="S1575" i="18"/>
  <c r="W1575" i="18"/>
  <c r="AA1575" i="18"/>
  <c r="AE1575" i="18"/>
  <c r="AF1575" i="18"/>
  <c r="S1576" i="18"/>
  <c r="W1576" i="18"/>
  <c r="AA1576" i="18"/>
  <c r="AE1576" i="18"/>
  <c r="S1577" i="18"/>
  <c r="W1577" i="18"/>
  <c r="AA1577" i="18"/>
  <c r="AF1577" i="18" s="1"/>
  <c r="AE1577" i="18"/>
  <c r="S1578" i="18"/>
  <c r="W1578" i="18"/>
  <c r="AF1578" i="18" s="1"/>
  <c r="AA1578" i="18"/>
  <c r="AE1578" i="18"/>
  <c r="S1579" i="18"/>
  <c r="W1579" i="18"/>
  <c r="AA1579" i="18"/>
  <c r="AF1579" i="18" s="1"/>
  <c r="AE1579" i="18"/>
  <c r="S1580" i="18"/>
  <c r="W1580" i="18"/>
  <c r="AF1580" i="18" s="1"/>
  <c r="AA1580" i="18"/>
  <c r="AE1580" i="18"/>
  <c r="S1581" i="18"/>
  <c r="W1581" i="18"/>
  <c r="AA1581" i="18"/>
  <c r="AE1581" i="18"/>
  <c r="AF1581" i="18"/>
  <c r="S1582" i="18"/>
  <c r="W1582" i="18"/>
  <c r="AA1582" i="18"/>
  <c r="AE1582" i="18"/>
  <c r="S1583" i="18"/>
  <c r="W1583" i="18"/>
  <c r="AA1583" i="18"/>
  <c r="AE1583" i="18"/>
  <c r="AF1583" i="18"/>
  <c r="S1584" i="18"/>
  <c r="W1584" i="18"/>
  <c r="AA1584" i="18"/>
  <c r="AE1584" i="18"/>
  <c r="S1585" i="18"/>
  <c r="W1585" i="18"/>
  <c r="AA1585" i="18"/>
  <c r="AF1585" i="18" s="1"/>
  <c r="AE1585" i="18"/>
  <c r="S1586" i="18"/>
  <c r="W1586" i="18"/>
  <c r="AF1586" i="18" s="1"/>
  <c r="AA1586" i="18"/>
  <c r="AE1586" i="18"/>
  <c r="S1587" i="18"/>
  <c r="W1587" i="18"/>
  <c r="AA1587" i="18"/>
  <c r="AF1587" i="18" s="1"/>
  <c r="AE1587" i="18"/>
  <c r="S1588" i="18"/>
  <c r="W1588" i="18"/>
  <c r="AF1588" i="18" s="1"/>
  <c r="AA1588" i="18"/>
  <c r="AE1588" i="18"/>
  <c r="S1589" i="18"/>
  <c r="W1589" i="18"/>
  <c r="AA1589" i="18"/>
  <c r="AE1589" i="18"/>
  <c r="AF1589" i="18"/>
  <c r="S1590" i="18"/>
  <c r="W1590" i="18"/>
  <c r="AA1590" i="18"/>
  <c r="AE1590" i="18"/>
  <c r="AF1590" i="18"/>
  <c r="S1591" i="18"/>
  <c r="W1591" i="18"/>
  <c r="AA1591" i="18"/>
  <c r="AF1591" i="18" s="1"/>
  <c r="AE1591" i="18"/>
  <c r="S1592" i="18"/>
  <c r="W1592" i="18"/>
  <c r="AA1592" i="18"/>
  <c r="AE1592" i="18"/>
  <c r="S1593" i="18"/>
  <c r="W1593" i="18"/>
  <c r="AF1593" i="18" s="1"/>
  <c r="AA1593" i="18"/>
  <c r="AE1593" i="18"/>
  <c r="S1594" i="18"/>
  <c r="W1594" i="18"/>
  <c r="AF1594" i="18" s="1"/>
  <c r="AA1594" i="18"/>
  <c r="AE1594" i="18"/>
  <c r="W1595" i="18"/>
  <c r="AF1595" i="18" s="1"/>
  <c r="AA1595" i="18"/>
  <c r="AE1595" i="18"/>
  <c r="W1596" i="18"/>
  <c r="AF1596" i="18" s="1"/>
  <c r="AA1596" i="18"/>
  <c r="AE1596" i="18"/>
  <c r="W1597" i="18"/>
  <c r="AF1597" i="18" s="1"/>
  <c r="AA1597" i="18"/>
  <c r="AE1597" i="18"/>
  <c r="W1598" i="18"/>
  <c r="AF1598" i="18" s="1"/>
  <c r="AA1598" i="18"/>
  <c r="AE1598" i="18"/>
  <c r="W1599" i="18"/>
  <c r="AF1599" i="18" s="1"/>
  <c r="AA1599" i="18"/>
  <c r="AE1599" i="18"/>
  <c r="W1600" i="18"/>
  <c r="AF1600" i="18" s="1"/>
  <c r="AA1600" i="18"/>
  <c r="AE1600" i="18"/>
  <c r="W1601" i="18"/>
  <c r="AF1601" i="18" s="1"/>
  <c r="AA1601" i="18"/>
  <c r="AE1601" i="18"/>
  <c r="W1602" i="18"/>
  <c r="AF1602" i="18" s="1"/>
  <c r="AA1602" i="18"/>
  <c r="AE1602" i="18"/>
  <c r="W1603" i="18"/>
  <c r="AF1603" i="18" s="1"/>
  <c r="AA1603" i="18"/>
  <c r="AE1603" i="18"/>
  <c r="W1604" i="18"/>
  <c r="AF1604" i="18" s="1"/>
  <c r="AA1604" i="18"/>
  <c r="AE1604" i="18"/>
  <c r="W1605" i="18"/>
  <c r="AF1605" i="18" s="1"/>
  <c r="AA1605" i="18"/>
  <c r="AE1605" i="18"/>
  <c r="W1606" i="18"/>
  <c r="AF1606" i="18" s="1"/>
  <c r="AA1606" i="18"/>
  <c r="AE1606" i="18"/>
  <c r="W1607" i="18"/>
  <c r="AF1607" i="18" s="1"/>
  <c r="AA1607" i="18"/>
  <c r="AE1607" i="18"/>
  <c r="W1608" i="18"/>
  <c r="AF1608" i="18" s="1"/>
  <c r="AA1608" i="18"/>
  <c r="AE1608" i="18"/>
  <c r="W1609" i="18"/>
  <c r="AF1609" i="18" s="1"/>
  <c r="AA1609" i="18"/>
  <c r="AE1609" i="18"/>
  <c r="W1610" i="18"/>
  <c r="AF1610" i="18" s="1"/>
  <c r="AA1610" i="18"/>
  <c r="AE1610" i="18"/>
  <c r="W1611" i="18"/>
  <c r="AF1611" i="18" s="1"/>
  <c r="AA1611" i="18"/>
  <c r="AE1611" i="18"/>
  <c r="W1612" i="18"/>
  <c r="AF1612" i="18" s="1"/>
  <c r="AA1612" i="18"/>
  <c r="AE1612" i="18"/>
  <c r="W1613" i="18"/>
  <c r="AF1613" i="18" s="1"/>
  <c r="AA1613" i="18"/>
  <c r="AE1613" i="18"/>
  <c r="W1614" i="18"/>
  <c r="AF1614" i="18" s="1"/>
  <c r="AA1614" i="18"/>
  <c r="AE1614" i="18"/>
  <c r="W1615" i="18"/>
  <c r="AF1615" i="18" s="1"/>
  <c r="AA1615" i="18"/>
  <c r="AE1615" i="18"/>
  <c r="W1616" i="18"/>
  <c r="AF1616" i="18" s="1"/>
  <c r="AA1616" i="18"/>
  <c r="AE1616" i="18"/>
  <c r="W1617" i="18"/>
  <c r="AF1617" i="18" s="1"/>
  <c r="AA1617" i="18"/>
  <c r="AE1617" i="18"/>
  <c r="W1618" i="18"/>
  <c r="AF1618" i="18" s="1"/>
  <c r="AA1618" i="18"/>
  <c r="AE1618" i="18"/>
  <c r="W1619" i="18"/>
  <c r="AF1619" i="18" s="1"/>
  <c r="AA1619" i="18"/>
  <c r="AE1619" i="18"/>
  <c r="W1620" i="18"/>
  <c r="AF1620" i="18" s="1"/>
  <c r="AA1620" i="18"/>
  <c r="AE1620" i="18"/>
  <c r="W1621" i="18"/>
  <c r="AF1621" i="18" s="1"/>
  <c r="AA1621" i="18"/>
  <c r="AE1621" i="18"/>
  <c r="W1622" i="18"/>
  <c r="AF1622" i="18" s="1"/>
  <c r="AA1622" i="18"/>
  <c r="AE1622" i="18"/>
  <c r="AA1623" i="18"/>
  <c r="AF1623" i="18" s="1"/>
  <c r="AE1623" i="18"/>
  <c r="AA1624" i="18"/>
  <c r="AE1624" i="18"/>
  <c r="AA1625" i="18"/>
  <c r="AE1625" i="18"/>
  <c r="AF1625" i="18"/>
  <c r="AA1626" i="18"/>
  <c r="AE1626" i="18"/>
  <c r="AF1626" i="18"/>
  <c r="AA1627" i="18"/>
  <c r="AF1627" i="18" s="1"/>
  <c r="AE1627" i="18"/>
  <c r="AA1628" i="18"/>
  <c r="AE1628" i="18"/>
  <c r="AA1629" i="18"/>
  <c r="AF1629" i="18" s="1"/>
  <c r="AE1629" i="18"/>
  <c r="AA1630" i="18"/>
  <c r="AF1630" i="18" s="1"/>
  <c r="AE1630" i="18"/>
  <c r="AA1631" i="18"/>
  <c r="AE1631" i="18"/>
  <c r="AF1631" i="18"/>
  <c r="AA1632" i="18"/>
  <c r="AE1632" i="18"/>
  <c r="AF1632" i="18"/>
  <c r="AA1633" i="18"/>
  <c r="AF1633" i="18" s="1"/>
  <c r="AE1633" i="18"/>
  <c r="AA1634" i="18"/>
  <c r="AF1634" i="18" s="1"/>
  <c r="AE1634" i="18"/>
  <c r="AA1635" i="18"/>
  <c r="AE1635" i="18"/>
  <c r="AF1635" i="18"/>
  <c r="AA1636" i="18"/>
  <c r="AE1636" i="18"/>
  <c r="AF1636" i="18"/>
  <c r="AA1637" i="18"/>
  <c r="AF1637" i="18" s="1"/>
  <c r="AE1637" i="18"/>
  <c r="AA1638" i="18"/>
  <c r="AF1638" i="18" s="1"/>
  <c r="AE1638" i="18"/>
  <c r="AA1639" i="18"/>
  <c r="AE1639" i="18"/>
  <c r="AF1639" i="18"/>
  <c r="AA1640" i="18"/>
  <c r="AE1640" i="18"/>
  <c r="AF1640" i="18"/>
  <c r="AA1641" i="18"/>
  <c r="AF1641" i="18" s="1"/>
  <c r="AE1641" i="18"/>
  <c r="AA1642" i="18"/>
  <c r="AF1642" i="18" s="1"/>
  <c r="AE1642" i="18"/>
  <c r="AA1643" i="18"/>
  <c r="AE1643" i="18"/>
  <c r="AF1643" i="18"/>
  <c r="AF1628" i="18" l="1"/>
  <c r="AF1584" i="18"/>
  <c r="AF1576" i="18"/>
  <c r="AF1568" i="18"/>
  <c r="AF1560" i="18"/>
  <c r="AF1546" i="18"/>
  <c r="AF1530" i="18"/>
  <c r="AF1506" i="18"/>
  <c r="AF1489" i="18"/>
  <c r="AF1258" i="18"/>
  <c r="AF1582" i="18"/>
  <c r="AF1574" i="18"/>
  <c r="AF1566" i="18"/>
  <c r="AF1558" i="18"/>
  <c r="AF1542" i="18"/>
  <c r="AF1505" i="18"/>
  <c r="AF1488" i="18"/>
  <c r="AF1362" i="18"/>
  <c r="AF1358" i="18"/>
  <c r="AF1257" i="18"/>
  <c r="AF1624" i="18"/>
  <c r="AF1592" i="18"/>
  <c r="AF1507" i="18"/>
  <c r="AF1490" i="18"/>
  <c r="AF1360" i="18"/>
  <c r="AF1236" i="18"/>
  <c r="AF1218" i="18"/>
  <c r="AF1207" i="18"/>
  <c r="AF1206" i="18"/>
  <c r="W1203" i="18"/>
  <c r="AF1203" i="18" s="1"/>
  <c r="AA1121" i="18"/>
  <c r="AF1117" i="18"/>
  <c r="AF1116" i="18"/>
  <c r="AF1101" i="18"/>
  <c r="AF1100" i="18"/>
  <c r="AF1085" i="18"/>
  <c r="AF1084" i="18"/>
  <c r="AF1069" i="18"/>
  <c r="AF1068" i="18"/>
  <c r="AF1053" i="18"/>
  <c r="AF1052" i="18"/>
  <c r="AF1037" i="18"/>
  <c r="AF1036" i="18"/>
  <c r="AF1021" i="18"/>
  <c r="AF1020" i="18"/>
  <c r="AF1005" i="18"/>
  <c r="AF1004" i="18"/>
  <c r="AF989" i="18"/>
  <c r="AF988" i="18"/>
  <c r="AF973" i="18"/>
  <c r="AF972" i="18"/>
  <c r="AF957" i="18"/>
  <c r="AF956" i="18"/>
  <c r="AF941" i="18"/>
  <c r="AF940" i="18"/>
  <c r="AF925" i="18"/>
  <c r="AF924" i="18"/>
  <c r="AF909" i="18"/>
  <c r="AF908" i="18"/>
  <c r="AF893" i="18"/>
  <c r="AF892" i="18"/>
  <c r="AF877" i="18"/>
  <c r="AF876" i="18"/>
  <c r="AF861" i="18"/>
  <c r="AF860" i="18"/>
  <c r="AF845" i="18"/>
  <c r="AF844" i="18"/>
  <c r="AF829" i="18"/>
  <c r="AF828" i="18"/>
  <c r="AF1222" i="18"/>
  <c r="AA1203" i="18"/>
  <c r="AF1199" i="18"/>
  <c r="AF1191" i="18"/>
  <c r="AF1183" i="18"/>
  <c r="AF1175" i="18"/>
  <c r="AF1167" i="18"/>
  <c r="AF1159" i="18"/>
  <c r="AF1151" i="18"/>
  <c r="AF1143" i="18"/>
  <c r="AF1135" i="18"/>
  <c r="AF1127" i="18"/>
  <c r="AF1112" i="18"/>
  <c r="AF1096" i="18"/>
  <c r="AF1080" i="18"/>
  <c r="AF1064" i="18"/>
  <c r="AF1048" i="18"/>
  <c r="AF1032" i="18"/>
  <c r="AF1016" i="18"/>
  <c r="AF1000" i="18"/>
  <c r="AF984" i="18"/>
  <c r="AF968" i="18"/>
  <c r="AF952" i="18"/>
  <c r="AF936" i="18"/>
  <c r="AF920" i="18"/>
  <c r="AF904" i="18"/>
  <c r="AF888" i="18"/>
  <c r="AF872" i="18"/>
  <c r="AF856" i="18"/>
  <c r="AF840" i="18"/>
  <c r="AF824" i="18"/>
  <c r="AF1226" i="18"/>
  <c r="AF1210" i="18"/>
  <c r="AE1203" i="18"/>
  <c r="S1121" i="18"/>
  <c r="AF1121" i="18" s="1"/>
  <c r="AF1120" i="18"/>
  <c r="AF1109" i="18"/>
  <c r="AF1093" i="18"/>
  <c r="AF1077" i="18"/>
  <c r="AF1061" i="18"/>
  <c r="AF1045" i="18"/>
  <c r="AF1029" i="18"/>
  <c r="AF1013" i="18"/>
  <c r="AF997" i="18"/>
  <c r="AF981" i="18"/>
  <c r="AF965" i="18"/>
  <c r="AF949" i="18"/>
  <c r="AF933" i="18"/>
  <c r="AF917" i="18"/>
  <c r="AF901" i="18"/>
  <c r="AF885" i="18"/>
  <c r="AF869" i="18"/>
  <c r="AF853" i="18"/>
  <c r="AF837" i="18"/>
  <c r="AF820" i="18"/>
  <c r="AF804" i="18"/>
  <c r="AF819" i="18"/>
  <c r="AF803" i="18"/>
  <c r="AF794" i="18"/>
  <c r="AF786" i="18"/>
  <c r="AF778" i="18"/>
  <c r="AF770" i="18"/>
  <c r="AF762" i="18"/>
  <c r="AF754" i="18"/>
  <c r="AF746" i="18"/>
  <c r="AF738" i="18"/>
  <c r="AF730" i="18"/>
  <c r="AF722" i="18"/>
  <c r="AF714" i="18"/>
  <c r="AF706" i="18"/>
  <c r="AF698" i="18"/>
  <c r="AF690" i="18"/>
  <c r="AF682" i="18"/>
  <c r="AF674" i="18"/>
  <c r="AF666" i="18"/>
  <c r="AF658" i="18"/>
  <c r="AF650" i="18"/>
  <c r="AF642" i="18"/>
  <c r="AF634" i="18"/>
  <c r="AF626" i="18"/>
  <c r="AF618" i="18"/>
  <c r="AF610" i="18"/>
  <c r="AF602" i="18"/>
  <c r="AF594" i="18"/>
  <c r="AF586" i="18"/>
  <c r="AF578" i="18"/>
  <c r="AF570" i="18"/>
  <c r="AF537" i="18"/>
  <c r="AF521" i="18"/>
  <c r="AF505" i="18"/>
  <c r="AF489" i="18"/>
  <c r="AF823" i="18"/>
  <c r="AF807" i="18"/>
  <c r="AF795" i="18"/>
  <c r="AF787" i="18"/>
  <c r="AF779" i="18"/>
  <c r="AF771" i="18"/>
  <c r="AF763" i="18"/>
  <c r="AF755" i="18"/>
  <c r="AF747" i="18"/>
  <c r="AF739" i="18"/>
  <c r="AF731" i="18"/>
  <c r="AF723" i="18"/>
  <c r="AF715" i="18"/>
  <c r="AF707" i="18"/>
  <c r="AF699" i="18"/>
  <c r="AF691" i="18"/>
  <c r="AF683" i="18"/>
  <c r="AF675" i="18"/>
  <c r="AF667" i="18"/>
  <c r="AF659" i="18"/>
  <c r="AF651" i="18"/>
  <c r="AF643" i="18"/>
  <c r="AF635" i="18"/>
  <c r="AF627" i="18"/>
  <c r="AF619" i="18"/>
  <c r="AF611" i="18"/>
  <c r="AF603" i="18"/>
  <c r="AF595" i="18"/>
  <c r="AF587" i="18"/>
  <c r="AF579" i="18"/>
  <c r="AF571" i="18"/>
  <c r="AF811" i="18"/>
  <c r="AF798" i="18"/>
  <c r="AF790" i="18"/>
  <c r="AF782" i="18"/>
  <c r="AF774" i="18"/>
  <c r="AF766" i="18"/>
  <c r="AF758" i="18"/>
  <c r="AF750" i="18"/>
  <c r="AF742" i="18"/>
  <c r="AF734" i="18"/>
  <c r="AF726" i="18"/>
  <c r="AF718" i="18"/>
  <c r="AF710" i="18"/>
  <c r="AF702" i="18"/>
  <c r="AF694" i="18"/>
  <c r="AF686" i="18"/>
  <c r="AF678" i="18"/>
  <c r="AF670" i="18"/>
  <c r="AF662" i="18"/>
  <c r="AF654" i="18"/>
  <c r="AF646" i="18"/>
  <c r="AF638" i="18"/>
  <c r="AF630" i="18"/>
  <c r="AF622" i="18"/>
  <c r="AF614" i="18"/>
  <c r="AF606" i="18"/>
  <c r="AF598" i="18"/>
  <c r="AF590" i="18"/>
  <c r="AF582" i="18"/>
  <c r="AF574" i="18"/>
  <c r="AF566" i="18"/>
  <c r="AF565" i="18"/>
  <c r="AF558" i="18"/>
  <c r="AF557" i="18"/>
  <c r="AF549" i="18"/>
  <c r="AF533" i="18"/>
  <c r="AF517" i="18"/>
  <c r="AF501" i="18"/>
  <c r="AF485" i="18"/>
  <c r="AF469" i="18"/>
  <c r="AF453" i="18"/>
  <c r="AF437" i="18"/>
  <c r="AF421" i="18"/>
  <c r="AF405" i="18"/>
  <c r="AF389" i="18"/>
  <c r="AF373" i="18"/>
  <c r="AF357" i="18"/>
  <c r="AF341" i="18"/>
  <c r="AF330" i="18"/>
  <c r="AF333" i="18"/>
  <c r="AC8" i="18"/>
  <c r="Y8" i="18"/>
  <c r="U8" i="18"/>
  <c r="Q8" i="18"/>
  <c r="AF322" i="18"/>
  <c r="AF314" i="18"/>
  <c r="AF300" i="18"/>
  <c r="AF284" i="18"/>
  <c r="AF268" i="18"/>
  <c r="AF252" i="18"/>
  <c r="AF236" i="18"/>
  <c r="AF220" i="18"/>
  <c r="AF204" i="18"/>
  <c r="AF188" i="18"/>
  <c r="AB8" i="18"/>
  <c r="X8" i="18"/>
  <c r="T8" i="18"/>
  <c r="P8" i="18"/>
  <c r="AF328" i="18"/>
  <c r="AF320" i="18"/>
  <c r="AF312" i="18"/>
  <c r="AF296" i="18"/>
  <c r="AF280" i="18"/>
  <c r="AF264" i="18"/>
  <c r="AF248" i="18"/>
  <c r="AF232" i="18"/>
  <c r="AF216" i="18"/>
  <c r="AF200" i="18"/>
  <c r="AF184" i="18"/>
  <c r="AF176" i="18"/>
  <c r="AF169" i="18"/>
  <c r="AF153" i="18"/>
  <c r="AF137" i="18"/>
  <c r="AF121" i="18"/>
  <c r="AF105" i="18"/>
  <c r="AF89" i="18"/>
  <c r="AF73" i="18"/>
  <c r="AF57" i="18"/>
  <c r="AF41" i="18"/>
  <c r="AF25" i="18"/>
  <c r="AF308" i="18"/>
  <c r="AF292" i="18"/>
  <c r="AF276" i="18"/>
  <c r="AF260" i="18"/>
  <c r="AF244" i="18"/>
  <c r="AF228" i="18"/>
  <c r="AF212" i="18"/>
  <c r="AF196" i="18"/>
  <c r="AF180" i="18"/>
  <c r="AD8" i="18"/>
  <c r="Z8" i="18"/>
  <c r="V8" i="18"/>
  <c r="R8" i="18"/>
  <c r="AF165" i="18"/>
  <c r="AF149" i="18"/>
  <c r="AF133" i="18"/>
  <c r="AF117" i="18"/>
  <c r="AF101" i="18"/>
  <c r="AF85" i="18"/>
  <c r="AF69" i="18"/>
  <c r="AF53" i="18"/>
  <c r="AF37" i="18"/>
  <c r="AF21" i="18"/>
  <c r="AF473" i="4"/>
  <c r="AE473" i="4"/>
  <c r="AF472" i="4"/>
  <c r="AE472" i="4"/>
  <c r="AF471" i="4"/>
  <c r="AE471" i="4"/>
  <c r="AF470" i="4"/>
  <c r="AE470" i="4"/>
  <c r="AF469" i="4"/>
  <c r="AE469" i="4"/>
  <c r="AF468" i="4"/>
  <c r="AE468" i="4"/>
  <c r="AF41" i="8"/>
  <c r="AF40" i="8"/>
  <c r="AF39" i="8"/>
  <c r="AF38" i="8"/>
  <c r="AF37" i="8"/>
  <c r="AF36" i="8"/>
  <c r="AF35" i="8"/>
  <c r="AF34" i="8"/>
  <c r="AF33" i="8"/>
  <c r="AF32" i="8"/>
  <c r="AF31" i="8"/>
  <c r="AF30" i="8"/>
  <c r="AF29" i="8"/>
  <c r="AF28" i="8"/>
  <c r="AF27" i="8"/>
  <c r="AF26" i="8"/>
  <c r="AF25" i="8"/>
  <c r="AF24" i="8"/>
  <c r="AF23" i="8"/>
  <c r="AF22" i="8"/>
  <c r="AF21" i="8"/>
  <c r="AF20" i="8"/>
  <c r="AF19" i="8"/>
  <c r="AF18" i="8"/>
  <c r="AF17" i="8"/>
  <c r="AF16" i="8"/>
  <c r="AF15" i="8"/>
  <c r="AF14" i="8"/>
  <c r="AF13" i="8"/>
  <c r="AF12" i="8"/>
  <c r="AF11" i="8"/>
  <c r="AB41" i="8"/>
  <c r="AB40" i="8"/>
  <c r="AB39" i="8"/>
  <c r="AB38" i="8"/>
  <c r="AG38" i="8" s="1"/>
  <c r="AB37" i="8"/>
  <c r="AB36" i="8"/>
  <c r="AG36" i="8" s="1"/>
  <c r="AB35" i="8"/>
  <c r="AB34" i="8"/>
  <c r="AB33" i="8"/>
  <c r="AB32" i="8"/>
  <c r="AB31" i="8"/>
  <c r="AB30" i="8"/>
  <c r="AG30" i="8" s="1"/>
  <c r="AB29" i="8"/>
  <c r="AB28" i="8"/>
  <c r="AG28" i="8" s="1"/>
  <c r="AB27" i="8"/>
  <c r="AB26" i="8"/>
  <c r="AB25" i="8"/>
  <c r="AB24" i="8"/>
  <c r="AB23" i="8"/>
  <c r="AB22" i="8"/>
  <c r="AB21" i="8"/>
  <c r="AB20" i="8"/>
  <c r="AB19" i="8"/>
  <c r="AB18" i="8"/>
  <c r="AB17" i="8"/>
  <c r="AB16" i="8"/>
  <c r="AB15" i="8"/>
  <c r="AB14" i="8"/>
  <c r="AG14" i="8" s="1"/>
  <c r="AB13" i="8"/>
  <c r="AB12" i="8"/>
  <c r="AB11" i="8"/>
  <c r="X41" i="8"/>
  <c r="X40" i="8"/>
  <c r="X39" i="8"/>
  <c r="X38" i="8"/>
  <c r="X37" i="8"/>
  <c r="X36" i="8"/>
  <c r="X35" i="8"/>
  <c r="X34" i="8"/>
  <c r="X33" i="8"/>
  <c r="X32" i="8"/>
  <c r="X31" i="8"/>
  <c r="X30" i="8"/>
  <c r="X29" i="8"/>
  <c r="X28" i="8"/>
  <c r="X27" i="8"/>
  <c r="X26" i="8"/>
  <c r="X25" i="8"/>
  <c r="X24" i="8"/>
  <c r="X23" i="8"/>
  <c r="X22" i="8"/>
  <c r="X21" i="8"/>
  <c r="X20" i="8"/>
  <c r="X19" i="8"/>
  <c r="X18" i="8"/>
  <c r="X17" i="8"/>
  <c r="X16" i="8"/>
  <c r="X15" i="8"/>
  <c r="X14" i="8"/>
  <c r="X13" i="8"/>
  <c r="X12" i="8"/>
  <c r="X11" i="8"/>
  <c r="T41" i="8"/>
  <c r="AG41" i="8"/>
  <c r="T40" i="8"/>
  <c r="T39" i="8"/>
  <c r="T38" i="8"/>
  <c r="T37" i="8"/>
  <c r="AG37" i="8" s="1"/>
  <c r="T36" i="8"/>
  <c r="T35" i="8"/>
  <c r="T34" i="8"/>
  <c r="T33" i="8"/>
  <c r="AG33" i="8" s="1"/>
  <c r="T32" i="8"/>
  <c r="T31" i="8"/>
  <c r="T30" i="8"/>
  <c r="T29" i="8"/>
  <c r="AG29" i="8" s="1"/>
  <c r="T28" i="8"/>
  <c r="T27" i="8"/>
  <c r="T26" i="8"/>
  <c r="T25" i="8"/>
  <c r="AG25" i="8" s="1"/>
  <c r="T24" i="8"/>
  <c r="T23" i="8"/>
  <c r="T22" i="8"/>
  <c r="T21" i="8"/>
  <c r="T20" i="8"/>
  <c r="T19" i="8"/>
  <c r="T18" i="8"/>
  <c r="T17" i="8"/>
  <c r="T16" i="8"/>
  <c r="T15" i="8"/>
  <c r="T14" i="8"/>
  <c r="T13" i="8"/>
  <c r="T12" i="8"/>
  <c r="T11" i="8"/>
  <c r="AE9" i="8"/>
  <c r="AD9" i="8"/>
  <c r="AC9" i="8"/>
  <c r="AA9" i="8"/>
  <c r="Z9" i="8"/>
  <c r="Y9" i="8"/>
  <c r="W9" i="8"/>
  <c r="V9" i="8"/>
  <c r="U9" i="8"/>
  <c r="S9" i="8"/>
  <c r="R9" i="8"/>
  <c r="Q9" i="8"/>
  <c r="I36" i="7"/>
  <c r="O274" i="4"/>
  <c r="O273" i="4"/>
  <c r="O272" i="4"/>
  <c r="O271" i="4"/>
  <c r="O270" i="4"/>
  <c r="O269" i="4"/>
  <c r="O267" i="4"/>
  <c r="O266" i="4"/>
  <c r="O265" i="4"/>
  <c r="O264" i="4"/>
  <c r="O263" i="4"/>
  <c r="O262" i="4"/>
  <c r="O261" i="4"/>
  <c r="O260" i="4"/>
  <c r="O259" i="4"/>
  <c r="O226" i="4"/>
  <c r="O225" i="4"/>
  <c r="O223" i="4"/>
  <c r="S8" i="18" l="1"/>
  <c r="W8" i="18"/>
  <c r="AA8" i="18"/>
  <c r="AE8" i="18"/>
  <c r="AF8" i="18" s="1"/>
  <c r="AG11" i="8"/>
  <c r="AG27" i="8"/>
  <c r="AG35" i="8"/>
  <c r="AG31" i="8"/>
  <c r="AG39" i="8"/>
  <c r="AF9" i="8"/>
  <c r="AG19" i="8"/>
  <c r="T9" i="8"/>
  <c r="AB9" i="8"/>
  <c r="AG18" i="8"/>
  <c r="AG20" i="8"/>
  <c r="AG22" i="8"/>
  <c r="AG13" i="8"/>
  <c r="AG15" i="8"/>
  <c r="AG17" i="8"/>
  <c r="AG21" i="8"/>
  <c r="AG23" i="8"/>
  <c r="AG26" i="8"/>
  <c r="AG34" i="8"/>
  <c r="AG16" i="8"/>
  <c r="AG24" i="8"/>
  <c r="AG32" i="8"/>
  <c r="AG40" i="8"/>
  <c r="X9" i="8"/>
  <c r="AG12" i="8"/>
  <c r="AG9" i="8" l="1"/>
</calcChain>
</file>

<file path=xl/sharedStrings.xml><?xml version="1.0" encoding="utf-8"?>
<sst xmlns="http://schemas.openxmlformats.org/spreadsheetml/2006/main" count="24932" uniqueCount="3858">
  <si>
    <t>lav-awa-vm01</t>
  </si>
  <si>
    <t>lac-bnf-vm01</t>
  </si>
  <si>
    <t>lav-aed-wibnp1</t>
  </si>
  <si>
    <t>lav-aed-vm01</t>
  </si>
  <si>
    <t>eltrt1</t>
  </si>
  <si>
    <t>eltrttest1</t>
  </si>
  <si>
    <t>sipod-6</t>
  </si>
  <si>
    <t>logiridislsr1</t>
  </si>
  <si>
    <t>magellanm1</t>
  </si>
  <si>
    <t>magellanl1</t>
  </si>
  <si>
    <t>acfproxmoxl1</t>
  </si>
  <si>
    <t>acfproxmoxl2</t>
  </si>
  <si>
    <t>magellantestl1</t>
  </si>
  <si>
    <t>oebsa9q</t>
  </si>
  <si>
    <t>bdfesxl4</t>
  </si>
  <si>
    <t>bdfesxl3</t>
  </si>
  <si>
    <t>bdfmdhttpl1p</t>
  </si>
  <si>
    <t>bdfmdbdd1p</t>
  </si>
  <si>
    <t>muthvhost1t1</t>
  </si>
  <si>
    <t>bdfesx8</t>
  </si>
  <si>
    <t>oebproxhttp6</t>
  </si>
  <si>
    <t>mfehttp8</t>
  </si>
  <si>
    <t>fdsbddal4</t>
  </si>
  <si>
    <t>fdsbddal5</t>
  </si>
  <si>
    <t>fdssal4</t>
  </si>
  <si>
    <t>fdssal5</t>
  </si>
  <si>
    <t>fdshttpl5</t>
  </si>
  <si>
    <t>fdshttpl4</t>
  </si>
  <si>
    <t>bdfmdhttpl5p</t>
  </si>
  <si>
    <t>lav-daf-vm01</t>
  </si>
  <si>
    <t>l200eskorip3</t>
  </si>
  <si>
    <t>l200eskorip4</t>
  </si>
  <si>
    <t>dalltrtv5</t>
  </si>
  <si>
    <t>dallbdocv51</t>
  </si>
  <si>
    <t>dallbdocv52</t>
  </si>
  <si>
    <t>muthvhost2</t>
  </si>
  <si>
    <t>NEWTON</t>
  </si>
  <si>
    <t>oebserver1</t>
  </si>
  <si>
    <t>oebserver2</t>
  </si>
  <si>
    <t>oebserver3</t>
  </si>
  <si>
    <t>jcsctrl3</t>
  </si>
  <si>
    <t>l123wsecu2</t>
  </si>
  <si>
    <t>lav-bnf-vm01</t>
  </si>
  <si>
    <t>EMCNAS4</t>
  </si>
  <si>
    <t>EMCNAS3</t>
  </si>
  <si>
    <t>LMDEHTTP1</t>
  </si>
  <si>
    <t>lav-bnf-del01</t>
  </si>
  <si>
    <t>lav-bnf-del02</t>
  </si>
  <si>
    <t>lav-bnf-plm01</t>
  </si>
  <si>
    <t>lav-bnf-pls01</t>
  </si>
  <si>
    <t>lav-bnf-vm02</t>
  </si>
  <si>
    <t>lav-bnf-wtse01</t>
  </si>
  <si>
    <t>itsmonl1</t>
  </si>
  <si>
    <t>mfehttp3</t>
  </si>
  <si>
    <t>109/020</t>
  </si>
  <si>
    <t>may-ftn-plm01</t>
  </si>
  <si>
    <t>tn-may1-rsvm01</t>
  </si>
  <si>
    <t>ftn-lav1-pwfp01</t>
  </si>
  <si>
    <t>lav-bnf-pls02</t>
  </si>
  <si>
    <t>may-ftn-psnpc01</t>
  </si>
  <si>
    <t>may-ftn-pxen01</t>
  </si>
  <si>
    <t>tur-lav1-pwfp01</t>
  </si>
  <si>
    <t>lav-bnf-pls03</t>
  </si>
  <si>
    <t>may-ftn-pls03</t>
  </si>
  <si>
    <t>lav-qse-esx01</t>
  </si>
  <si>
    <t>may-ind-vm01</t>
  </si>
  <si>
    <t>AG2RHVHOST8</t>
  </si>
  <si>
    <t>AG2RHVHOST9</t>
  </si>
  <si>
    <t>FWA01-U0-SV1</t>
  </si>
  <si>
    <t>AG2RHVHOST1</t>
  </si>
  <si>
    <t>AG2RHVHOST2</t>
  </si>
  <si>
    <t>HUMABDD3</t>
  </si>
  <si>
    <t>itsmonl2</t>
  </si>
  <si>
    <t>AG2RHVHOST4</t>
  </si>
  <si>
    <t>HUMAHTTP4</t>
  </si>
  <si>
    <t>AG2RHVHOST7</t>
  </si>
  <si>
    <t>AG2RHVHOST6</t>
  </si>
  <si>
    <t>011/021</t>
  </si>
  <si>
    <t>DISTILL3</t>
  </si>
  <si>
    <t>ag2rhvhost11</t>
  </si>
  <si>
    <t>ag2rhvhost10</t>
  </si>
  <si>
    <t>muthvhost3</t>
  </si>
  <si>
    <t>ag2rbdd3</t>
  </si>
  <si>
    <t>ag2rbdd2</t>
  </si>
  <si>
    <t>ag2rhvhost17</t>
  </si>
  <si>
    <t>ag2rbdd1</t>
  </si>
  <si>
    <t>ag2rhvhost16</t>
  </si>
  <si>
    <t>ag2rhvhost15</t>
  </si>
  <si>
    <t>ag2rhvhost12</t>
  </si>
  <si>
    <t>ag2rhvhost13</t>
  </si>
  <si>
    <t>ag2rhvhost14</t>
  </si>
  <si>
    <t>lav-dsi-cu01</t>
  </si>
  <si>
    <t>LAV-STI-ESX01</t>
  </si>
  <si>
    <t>lav-zcs-esx01</t>
  </si>
  <si>
    <t>jse-may1-prg01</t>
  </si>
  <si>
    <t>may-ftn-cad01</t>
  </si>
  <si>
    <t>may-ftn-liv01</t>
  </si>
  <si>
    <t>jad-may1-pwfp01</t>
  </si>
  <si>
    <t>jad-may1-psvm01</t>
  </si>
  <si>
    <t>lav-zcs-esx02</t>
  </si>
  <si>
    <t>lav-ftn-pls01</t>
  </si>
  <si>
    <t>mfel2hostl1</t>
  </si>
  <si>
    <t>se-esx02-my1</t>
  </si>
  <si>
    <t>ISAMAY1</t>
  </si>
  <si>
    <t>DCMAY2</t>
  </si>
  <si>
    <t>L121SECUR</t>
  </si>
  <si>
    <t>DSICONNECT</t>
  </si>
  <si>
    <t>FRODON1</t>
  </si>
  <si>
    <t>DCWORLD1</t>
  </si>
  <si>
    <t>ESX-DMZ</t>
  </si>
  <si>
    <t>TST-LAV1-TSVM01</t>
  </si>
  <si>
    <t>EXTMAIL</t>
  </si>
  <si>
    <t>GLPI-PROD</t>
  </si>
  <si>
    <t>aldebaran (MX3)</t>
  </si>
  <si>
    <t>MX2</t>
  </si>
  <si>
    <t>rubel</t>
  </si>
  <si>
    <t>E2K7PAR1</t>
  </si>
  <si>
    <t>LAV-CU-WSUS</t>
  </si>
  <si>
    <t>E2K7PAR3</t>
  </si>
  <si>
    <t>CAD01-SV0</t>
  </si>
  <si>
    <t>CAD01-SV1</t>
  </si>
  <si>
    <t>CAD01-SV3</t>
  </si>
  <si>
    <t>CAD02-SV3</t>
  </si>
  <si>
    <t>FWA01-SV0</t>
  </si>
  <si>
    <t>FWA01-U0-SV3</t>
  </si>
  <si>
    <t>FWA01-U1-SV1</t>
  </si>
  <si>
    <t>FWA01-U1-SV3</t>
  </si>
  <si>
    <t>nas01-sv1</t>
  </si>
  <si>
    <t>nas01-sv3</t>
  </si>
  <si>
    <t>nas01-sv9</t>
  </si>
  <si>
    <t>pld05-sv0</t>
  </si>
  <si>
    <t>plm01-sv1</t>
  </si>
  <si>
    <t>plm01-sv3</t>
  </si>
  <si>
    <t>plm01-sv8</t>
  </si>
  <si>
    <t>plm01-sv9</t>
  </si>
  <si>
    <t>pls01-sv1</t>
  </si>
  <si>
    <t>pls01-sv3</t>
  </si>
  <si>
    <t>pls01-sv8</t>
  </si>
  <si>
    <t>pls01-sv9</t>
  </si>
  <si>
    <t>pls02-sv1</t>
  </si>
  <si>
    <t>pls02-sv3</t>
  </si>
  <si>
    <t>pls03-sv1</t>
  </si>
  <si>
    <t>pls03-sv3</t>
  </si>
  <si>
    <t>pls04-sv1</t>
  </si>
  <si>
    <t>pls04-sv3</t>
  </si>
  <si>
    <t>pls05-sv1</t>
  </si>
  <si>
    <t>pls05-sv3</t>
  </si>
  <si>
    <t>pls06-sv1</t>
  </si>
  <si>
    <t>pls06-sv3</t>
  </si>
  <si>
    <t>pls07-sv3</t>
  </si>
  <si>
    <t>pls10-sv1</t>
  </si>
  <si>
    <t>plv01-sv1</t>
  </si>
  <si>
    <t>plv01-sv3</t>
  </si>
  <si>
    <t>plv01-sv8</t>
  </si>
  <si>
    <t>plv01-sv9</t>
  </si>
  <si>
    <t>RDP01-SV0</t>
  </si>
  <si>
    <t>spare-sv1</t>
  </si>
  <si>
    <t>480/485</t>
  </si>
  <si>
    <t>ADM01-LS</t>
  </si>
  <si>
    <t>ADM01-MY</t>
  </si>
  <si>
    <t>100/110</t>
  </si>
  <si>
    <t>ARCHI-01</t>
  </si>
  <si>
    <t>450/465</t>
  </si>
  <si>
    <t>ATACPROD</t>
  </si>
  <si>
    <t>CAD01-LS</t>
  </si>
  <si>
    <t>CAD01-MY</t>
  </si>
  <si>
    <t>CAD02-LS</t>
  </si>
  <si>
    <t>CAD02-MY</t>
  </si>
  <si>
    <t>CAD03-MY</t>
  </si>
  <si>
    <t>CFT01-LS-UN0</t>
  </si>
  <si>
    <t>CFT01-LS-UN1</t>
  </si>
  <si>
    <t>CFT01-MY-UN0</t>
  </si>
  <si>
    <t>CFT01-MY-UN1</t>
  </si>
  <si>
    <t>CFT01-PP</t>
  </si>
  <si>
    <t>750/750</t>
  </si>
  <si>
    <t>CHAOURCE</t>
  </si>
  <si>
    <t>DCLENS1</t>
  </si>
  <si>
    <t>DCLENS2</t>
  </si>
  <si>
    <t>DEMAT-MYSQL01</t>
  </si>
  <si>
    <t>DEV-BNLS-01</t>
  </si>
  <si>
    <t>DEVBNPP1</t>
  </si>
  <si>
    <t>DEVBNPP2</t>
  </si>
  <si>
    <t>DEVBNPP3</t>
  </si>
  <si>
    <t>DEVBNPP4</t>
  </si>
  <si>
    <t>DL360-1</t>
  </si>
  <si>
    <t>DL360-10</t>
  </si>
  <si>
    <t>DL360-12</t>
  </si>
  <si>
    <t>DL360-13</t>
  </si>
  <si>
    <t>DL360-14</t>
  </si>
  <si>
    <t>DL360-15</t>
  </si>
  <si>
    <t>DL360-16</t>
  </si>
  <si>
    <t>DL360-18</t>
  </si>
  <si>
    <t>DL360-19</t>
  </si>
  <si>
    <t>DL360-20</t>
  </si>
  <si>
    <t>DL360-21</t>
  </si>
  <si>
    <t>DL360-3</t>
  </si>
  <si>
    <t>DL360-4</t>
  </si>
  <si>
    <t>DL360-5</t>
  </si>
  <si>
    <t>DL360-6</t>
  </si>
  <si>
    <t>DL360-8</t>
  </si>
  <si>
    <t>DL360-9</t>
  </si>
  <si>
    <t>DL360-REPA</t>
  </si>
  <si>
    <t>DL360-TEMPO.BAK</t>
  </si>
  <si>
    <t>E2K7LENS1</t>
  </si>
  <si>
    <t>ESXA01</t>
  </si>
  <si>
    <t>ESXA02</t>
  </si>
  <si>
    <t>ESXA03</t>
  </si>
  <si>
    <t>ESXA04</t>
  </si>
  <si>
    <t>FWA01-LS-UN0</t>
  </si>
  <si>
    <t>FWA01-LS-UN1</t>
  </si>
  <si>
    <t>FWA01-MY-UN0</t>
  </si>
  <si>
    <t>FWA01-MY-UN1</t>
  </si>
  <si>
    <t>FWA01-PP</t>
  </si>
  <si>
    <t>KAD01-LS-UN0</t>
  </si>
  <si>
    <t>KAD01-LS-UN1</t>
  </si>
  <si>
    <t>KAD01-MY-UN0</t>
  </si>
  <si>
    <t>KAD01-MY-UN1</t>
  </si>
  <si>
    <t>KWK01-LS</t>
  </si>
  <si>
    <t>KWK01-MY</t>
  </si>
  <si>
    <t>LS-NETVAULT</t>
  </si>
  <si>
    <t>LS-PULM1-01</t>
  </si>
  <si>
    <t>MEL01-LS-UN0</t>
  </si>
  <si>
    <t>MEL01-LS-UN1</t>
  </si>
  <si>
    <t>MEL01-MY-UN0</t>
  </si>
  <si>
    <t>MEL01-MY-UN1</t>
  </si>
  <si>
    <t>NAS01-PP</t>
  </si>
  <si>
    <t>005/000</t>
  </si>
  <si>
    <t>ODILENS</t>
  </si>
  <si>
    <t>ORA01-LS-UN0</t>
  </si>
  <si>
    <t>ORA01-LS-UN1</t>
  </si>
  <si>
    <t>ORA01-MY-UN0</t>
  </si>
  <si>
    <t>ORA01-MY-UN1</t>
  </si>
  <si>
    <t>ORA02-LS</t>
  </si>
  <si>
    <t>ORA02-MY</t>
  </si>
  <si>
    <t>PLM-BNLS-02</t>
  </si>
  <si>
    <t>PLM01-LS</t>
  </si>
  <si>
    <t>PLM01-MY</t>
  </si>
  <si>
    <t>PLM01-PP</t>
  </si>
  <si>
    <t>PLM02-LS</t>
  </si>
  <si>
    <t>PLM02-MY</t>
  </si>
  <si>
    <t>PLM03-MY</t>
  </si>
  <si>
    <t>PLS-BNLS-06</t>
  </si>
  <si>
    <t>PLS01-MY</t>
  </si>
  <si>
    <t>PLS01-PP</t>
  </si>
  <si>
    <t>PLS02-LS</t>
  </si>
  <si>
    <t>PLS02-MY</t>
  </si>
  <si>
    <t>PLS03-LS</t>
  </si>
  <si>
    <t>PLS03-MY</t>
  </si>
  <si>
    <t>PWS-CV-03</t>
  </si>
  <si>
    <t>RAD01-LS</t>
  </si>
  <si>
    <t>RAD01-MY</t>
  </si>
  <si>
    <t>RADJSI</t>
  </si>
  <si>
    <t>RDP01-LS</t>
  </si>
  <si>
    <t>RDP01-MY</t>
  </si>
  <si>
    <t>SERVBD01</t>
  </si>
  <si>
    <t>SERVCFT01</t>
  </si>
  <si>
    <t>SPARE</t>
  </si>
  <si>
    <t>SPARE320-LS</t>
  </si>
  <si>
    <t>SPARE320-MY</t>
  </si>
  <si>
    <t>SPARE360-MY</t>
  </si>
  <si>
    <t>VIR-DEMAT-4</t>
  </si>
  <si>
    <t>VIR01-PP</t>
  </si>
  <si>
    <t>VIR02-PP</t>
  </si>
  <si>
    <t>VIR03-PP</t>
  </si>
  <si>
    <t>VIR04-LS</t>
  </si>
  <si>
    <t>VIR04-MY</t>
  </si>
  <si>
    <t>VIR04-PP</t>
  </si>
  <si>
    <t>VIR05-LS</t>
  </si>
  <si>
    <t>VIR05-MY</t>
  </si>
  <si>
    <t>VIR06-LS</t>
  </si>
  <si>
    <t>VIR06-MY</t>
  </si>
  <si>
    <t>VIR07-LS</t>
  </si>
  <si>
    <t>VIR07-MY</t>
  </si>
  <si>
    <t>VIR08-LS</t>
  </si>
  <si>
    <t>VIR08-MY</t>
  </si>
  <si>
    <t>VIR09-LS</t>
  </si>
  <si>
    <t>VIR09-MY</t>
  </si>
  <si>
    <t>VIR10-LS</t>
  </si>
  <si>
    <t>VIR10-MY</t>
  </si>
  <si>
    <t>VIR11-LS</t>
  </si>
  <si>
    <t>VIR11-MY</t>
  </si>
  <si>
    <t>VIR12-LS</t>
  </si>
  <si>
    <t>VIR12-MY</t>
  </si>
  <si>
    <t>VIR13-LS</t>
  </si>
  <si>
    <t>VIR13-MY</t>
  </si>
  <si>
    <t>VIR14-LS</t>
  </si>
  <si>
    <t>VIR14-MY</t>
  </si>
  <si>
    <t>IS-BIBJCRLS-06</t>
  </si>
  <si>
    <t>MDM01</t>
  </si>
  <si>
    <t>WMQ01-LS-UN0</t>
  </si>
  <si>
    <t>WMQ01-LS-UN1</t>
  </si>
  <si>
    <t>WMQ01-MY-UN0</t>
  </si>
  <si>
    <t>WMQ01-MY-UN1</t>
  </si>
  <si>
    <t>WVW01-LS-UN0</t>
  </si>
  <si>
    <t>WVW01-LS-UN1</t>
  </si>
  <si>
    <t>WVW01-MY-UN0</t>
  </si>
  <si>
    <t>WVW01-MY-UN1</t>
  </si>
  <si>
    <t>aramis</t>
  </si>
  <si>
    <t>awale</t>
  </si>
  <si>
    <t>axiome</t>
  </si>
  <si>
    <t>baroque</t>
  </si>
  <si>
    <t>BORABORA</t>
  </si>
  <si>
    <t>eve</t>
  </si>
  <si>
    <t>L113-Linux1</t>
  </si>
  <si>
    <t>sipod-5</t>
  </si>
  <si>
    <t>l115-sst01</t>
  </si>
  <si>
    <t>l117-bdd1</t>
  </si>
  <si>
    <t>l117-sst02</t>
  </si>
  <si>
    <t>l117-sst03</t>
  </si>
  <si>
    <t>L117-SUIVI</t>
  </si>
  <si>
    <t>l117-svm3</t>
  </si>
  <si>
    <t>OCS-PREPROD</t>
  </si>
  <si>
    <t>planchet</t>
  </si>
  <si>
    <t>testcenter</t>
  </si>
  <si>
    <t>wall-e</t>
  </si>
  <si>
    <t>windsor</t>
  </si>
  <si>
    <t>PLS01-LS</t>
  </si>
  <si>
    <t>l138test4</t>
  </si>
  <si>
    <t>am7450maitre</t>
  </si>
  <si>
    <t>am7450esclave</t>
  </si>
  <si>
    <t>isamay1</t>
  </si>
  <si>
    <t>tel-twp</t>
  </si>
  <si>
    <t>MAY-TEL-MVU</t>
  </si>
  <si>
    <t>TST-MAY1-TSVM02</t>
  </si>
  <si>
    <t>tel-acp</t>
  </si>
  <si>
    <t>acsmaitre</t>
  </si>
  <si>
    <t>NAS2</t>
  </si>
  <si>
    <t>LS-PILM-02</t>
  </si>
  <si>
    <t>NAS-BNLS-01</t>
  </si>
  <si>
    <t>PLM-BNLS-03</t>
  </si>
  <si>
    <t>PORT-SALUT</t>
  </si>
  <si>
    <t>NAS-BNLS-02</t>
  </si>
  <si>
    <t>ESXA05</t>
  </si>
  <si>
    <t>ROQUEFORT</t>
  </si>
  <si>
    <t>SERVXFB01</t>
  </si>
  <si>
    <t>SERVHTTP01</t>
  </si>
  <si>
    <t>SERVAS2</t>
  </si>
  <si>
    <t>LS-EBLM2-01</t>
  </si>
  <si>
    <t>PLM-BNLS-05</t>
  </si>
  <si>
    <t>PLM-BNLS-04</t>
  </si>
  <si>
    <t>DL360-7BIS</t>
  </si>
  <si>
    <t>DCSAR1</t>
  </si>
  <si>
    <t>PWS-CV-02</t>
  </si>
  <si>
    <t>PWS-CV-01</t>
  </si>
  <si>
    <t>PWL-BNLS-01</t>
  </si>
  <si>
    <t>PWL-BNLS-02</t>
  </si>
  <si>
    <t>PWL-BNLS-07</t>
  </si>
  <si>
    <t>PWL-BNLS-08</t>
  </si>
  <si>
    <t>118/165</t>
  </si>
  <si>
    <t>CHAUMES</t>
  </si>
  <si>
    <t>EDAM</t>
  </si>
  <si>
    <t>PLS-BNLS-01</t>
  </si>
  <si>
    <t>PLS-BNLS-04</t>
  </si>
  <si>
    <t>INSIGHT</t>
  </si>
  <si>
    <t>SUNOPSIS</t>
  </si>
  <si>
    <t>DL360-SPARE</t>
  </si>
  <si>
    <t>PLS-BNLS-02</t>
  </si>
  <si>
    <t>SG1</t>
  </si>
  <si>
    <t>PLS-BNLS-03</t>
  </si>
  <si>
    <t>PLS-BNLS-05</t>
  </si>
  <si>
    <t>PWL-BNLS-09</t>
  </si>
  <si>
    <t>LS-JCRLM1-01</t>
  </si>
  <si>
    <t>ESXC06</t>
  </si>
  <si>
    <t>esprohttpl2</t>
  </si>
  <si>
    <t>esprohttpl1</t>
  </si>
  <si>
    <t>Ooeblens</t>
  </si>
  <si>
    <t>mutprabddl1</t>
  </si>
  <si>
    <t>dzelwbdd1</t>
  </si>
  <si>
    <t>elssa29</t>
  </si>
  <si>
    <t>elssa30</t>
  </si>
  <si>
    <t>oebhdm1</t>
  </si>
  <si>
    <t>dzeltrt1</t>
  </si>
  <si>
    <t>mickey</t>
  </si>
  <si>
    <t>pc-bantec-01</t>
  </si>
  <si>
    <t>ESXA06</t>
  </si>
  <si>
    <t>ESXA07</t>
  </si>
  <si>
    <t>dzelexp</t>
  </si>
  <si>
    <t>dzelexavalid</t>
  </si>
  <si>
    <t>dzelrepovalid</t>
  </si>
  <si>
    <t>JCIDEV01-4</t>
  </si>
  <si>
    <t>mepstftp</t>
  </si>
  <si>
    <t>RSA01-MY3</t>
  </si>
  <si>
    <t>nas-bnmy-02</t>
  </si>
  <si>
    <t>adm-bnmy-02</t>
  </si>
  <si>
    <t>adm-bnmy-01</t>
  </si>
  <si>
    <t>pwl-bnmy-04</t>
  </si>
  <si>
    <t>pwl-bnmy-03</t>
  </si>
  <si>
    <t>pls-bnmy-13</t>
  </si>
  <si>
    <t>pls-bnmy-12</t>
  </si>
  <si>
    <t>JCIDISTILL2</t>
  </si>
  <si>
    <t>jsemutl1</t>
  </si>
  <si>
    <t>edika2</t>
  </si>
  <si>
    <t>TRAITEPDF4</t>
  </si>
  <si>
    <t>L1123B2-2</t>
  </si>
  <si>
    <t>L154TRAIT1</t>
  </si>
  <si>
    <t>L154TRAIT2</t>
  </si>
  <si>
    <t>GELUCK</t>
  </si>
  <si>
    <t>solo</t>
  </si>
  <si>
    <t>chewie</t>
  </si>
  <si>
    <t>MANURA</t>
  </si>
  <si>
    <t>artoo</t>
  </si>
  <si>
    <t>padme</t>
  </si>
  <si>
    <t>windu</t>
  </si>
  <si>
    <t>dooku</t>
  </si>
  <si>
    <t>vador</t>
  </si>
  <si>
    <t>margerin</t>
  </si>
  <si>
    <t>JANGO</t>
  </si>
  <si>
    <t>008/000</t>
  </si>
  <si>
    <t>COPEC02 ALDEBARAN</t>
  </si>
  <si>
    <t>TRAITEPDF</t>
  </si>
  <si>
    <t>bdfdworal2p</t>
  </si>
  <si>
    <t>yoda</t>
  </si>
  <si>
    <t>kenobi</t>
  </si>
  <si>
    <t>bnf-lav1-pctx01</t>
  </si>
  <si>
    <t>aphhost2</t>
  </si>
  <si>
    <t>aphhost1</t>
  </si>
  <si>
    <t>ftn-lav1-psvm01</t>
  </si>
  <si>
    <t>dzelesx2</t>
  </si>
  <si>
    <t>dzelexapivottest</t>
  </si>
  <si>
    <t>dzelrepo3</t>
  </si>
  <si>
    <t>dzelexa3</t>
  </si>
  <si>
    <t>dzelrepo2</t>
  </si>
  <si>
    <t>dzelexa2</t>
  </si>
  <si>
    <t>dzelrepovalidtest</t>
  </si>
  <si>
    <t>dzelexptest</t>
  </si>
  <si>
    <t>dzeltrttest1</t>
  </si>
  <si>
    <t>dzelesx1</t>
  </si>
  <si>
    <t>AG2RBKP1</t>
  </si>
  <si>
    <t>oebvm2q</t>
  </si>
  <si>
    <t>cofiesx1</t>
  </si>
  <si>
    <t>mutbkp9</t>
  </si>
  <si>
    <t>Achille</t>
  </si>
  <si>
    <t>ctx-lav1-psvm01</t>
  </si>
  <si>
    <t>ctx-may1-psvm02</t>
  </si>
  <si>
    <t>jac-lav1-rsvm01</t>
  </si>
  <si>
    <t>awa-lav1-dmz01</t>
  </si>
  <si>
    <t>awa-lav1-psvm01</t>
  </si>
  <si>
    <t>awa-lav1-pgfv01</t>
  </si>
  <si>
    <t>awa-lav1-pcap01</t>
  </si>
  <si>
    <t>awa-lav1-psvm02</t>
  </si>
  <si>
    <t>jac-may1-prec01</t>
  </si>
  <si>
    <t>jac-may1-pwfp01</t>
  </si>
  <si>
    <t>jac-lav1-pwfp01</t>
  </si>
  <si>
    <t>awa-may1-psvm02</t>
  </si>
  <si>
    <t>awa-may1-pavd01</t>
  </si>
  <si>
    <t>awa-may1-psvm01</t>
  </si>
  <si>
    <t>awa-may1-ptri01</t>
  </si>
  <si>
    <t>awa-lav1-ptri01</t>
  </si>
  <si>
    <t>jac-lav1-prec01</t>
  </si>
  <si>
    <t>jac-lav1-pxen01</t>
  </si>
  <si>
    <t>servpub01</t>
  </si>
  <si>
    <t>jac-mer1-pnum00</t>
  </si>
  <si>
    <t>SRVACQUI-BKP</t>
  </si>
  <si>
    <t>RVACQUI</t>
  </si>
  <si>
    <t>PV124T</t>
  </si>
  <si>
    <t>SRV-TOPCALL-33</t>
  </si>
  <si>
    <t>SRV-DC2</t>
  </si>
  <si>
    <t>SRV-DC1</t>
  </si>
  <si>
    <t>SRV-ESX</t>
  </si>
  <si>
    <t>SRV-BACKUP</t>
  </si>
  <si>
    <t>lav-bnf-wocr02</t>
  </si>
  <si>
    <t>inpi2http1</t>
  </si>
  <si>
    <t>inpi2hostvm</t>
  </si>
  <si>
    <t>lav-bnf-del05</t>
  </si>
  <si>
    <t>inpi2appl3</t>
  </si>
  <si>
    <t>awa-may1-pcap01</t>
  </si>
  <si>
    <t>dzelrepo4</t>
  </si>
  <si>
    <t>inpi2trt1</t>
  </si>
  <si>
    <t>dzelexa4</t>
  </si>
  <si>
    <t>inpi2httpl2</t>
  </si>
  <si>
    <t>inpi2httpl1</t>
  </si>
  <si>
    <t>inpi2solrs1</t>
  </si>
  <si>
    <t>inpi2solrs2</t>
  </si>
  <si>
    <t>inpi2appl2</t>
  </si>
  <si>
    <t>inpi2solrl1</t>
  </si>
  <si>
    <t>inpi2solrm</t>
  </si>
  <si>
    <t>esk-may2-papp01</t>
  </si>
  <si>
    <t>esk-may2-ptrt01</t>
  </si>
  <si>
    <t>290/214</t>
  </si>
  <si>
    <t>esk-sjb1-ptrt01</t>
  </si>
  <si>
    <t>lav-bnf-pls04</t>
  </si>
  <si>
    <t>lav-bnf-pls05</t>
  </si>
  <si>
    <t>SM-LAV1-PSVM01</t>
  </si>
  <si>
    <t>VSM-LAV1-PSVM02</t>
  </si>
  <si>
    <t>ctx-lav1-pxen01</t>
  </si>
  <si>
    <t>infogerance1.monit.l123</t>
  </si>
  <si>
    <t>cofiesxl2</t>
  </si>
  <si>
    <t>COFIESXM6</t>
  </si>
  <si>
    <t>cofiesxl4</t>
  </si>
  <si>
    <t>cofiesxl3</t>
  </si>
  <si>
    <t>cofiesxm5</t>
  </si>
  <si>
    <t>cofiesxm4</t>
  </si>
  <si>
    <t>cofibkp2</t>
  </si>
  <si>
    <t>cofibkp1</t>
  </si>
  <si>
    <t>ls-biblm-01</t>
  </si>
  <si>
    <t>ls-bibls-05</t>
  </si>
  <si>
    <t>SGLOGSRV</t>
  </si>
  <si>
    <t>AG2RHVHOST19</t>
  </si>
  <si>
    <t>massmail3.mm.dmz.laval.l123</t>
  </si>
  <si>
    <t>HUMAHTTP5</t>
  </si>
  <si>
    <t>save_test_arkeia</t>
  </si>
  <si>
    <t>LAV-AD-HYP01</t>
  </si>
  <si>
    <t>stattrt2</t>
  </si>
  <si>
    <t>LAV-AD-HYP02</t>
  </si>
  <si>
    <t>L121VMTEST</t>
  </si>
  <si>
    <t>L121SRC</t>
  </si>
  <si>
    <t>mut-centos6-lamp</t>
  </si>
  <si>
    <t>AG2RHVHOST26</t>
  </si>
  <si>
    <t>AG2RHVHOST25</t>
  </si>
  <si>
    <t>MUTHVHOST12</t>
  </si>
  <si>
    <t>axahostvm1</t>
  </si>
  <si>
    <t>muthvhost5</t>
  </si>
  <si>
    <t>muthvhost4</t>
  </si>
  <si>
    <t>nfx-may1-psvm01</t>
  </si>
  <si>
    <t>INPIDMesxl1</t>
  </si>
  <si>
    <t>bdfhv2</t>
  </si>
  <si>
    <t>bdfhv1</t>
  </si>
  <si>
    <t>jac-may1-pwfs02</t>
  </si>
  <si>
    <t>jac-lav1-pwfs03</t>
  </si>
  <si>
    <t>info-may1-sg1</t>
  </si>
  <si>
    <t>dzelexavalidsbox1</t>
  </si>
  <si>
    <t>dzelexpsbox1</t>
  </si>
  <si>
    <t>dzeltrtsbox1</t>
  </si>
  <si>
    <t>its-dev-05</t>
  </si>
  <si>
    <t>IDV-MAY1-PSVM01</t>
  </si>
  <si>
    <t>nfx-may1-psvm02</t>
  </si>
  <si>
    <t>dzelrepovalidsbox1</t>
  </si>
  <si>
    <t>eflhttp5</t>
  </si>
  <si>
    <t>eflhttp6</t>
  </si>
  <si>
    <t>eflsa2</t>
  </si>
  <si>
    <t>eflbdd1b</t>
  </si>
  <si>
    <t>L121TESTSSD</t>
  </si>
  <si>
    <t>info-may1-sg2</t>
  </si>
  <si>
    <t>PLS06-LS</t>
  </si>
  <si>
    <t>ody-may4-pwfb01</t>
  </si>
  <si>
    <t>eflbdd2a</t>
  </si>
  <si>
    <t>eflhttp10</t>
  </si>
  <si>
    <t>eflphp1</t>
  </si>
  <si>
    <t>ody-may4-pwfp03</t>
  </si>
  <si>
    <t>elfsa5</t>
  </si>
  <si>
    <t>ody-may4-pwfb02</t>
  </si>
  <si>
    <t>eflsa10</t>
  </si>
  <si>
    <t>ex_efltrt1</t>
  </si>
  <si>
    <t>efltrtrec1</t>
  </si>
  <si>
    <t>eflbdd2b</t>
  </si>
  <si>
    <t>BDFVBDD1</t>
  </si>
  <si>
    <t>eflphp2</t>
  </si>
  <si>
    <t>humahttp3</t>
  </si>
  <si>
    <t xml:space="preserve"> ody-may1-psvm01</t>
  </si>
  <si>
    <t>humahttp1</t>
  </si>
  <si>
    <t>humahttp2</t>
  </si>
  <si>
    <t>humabdd1</t>
  </si>
  <si>
    <t>humabdd2</t>
  </si>
  <si>
    <t>VID01-MY1</t>
  </si>
  <si>
    <t>VID01-MY3</t>
  </si>
  <si>
    <t>eflsa11</t>
  </si>
  <si>
    <t>eflhttp11</t>
  </si>
  <si>
    <t>efltrtpp1</t>
  </si>
  <si>
    <t>eflsa7</t>
  </si>
  <si>
    <t>eflsa6</t>
  </si>
  <si>
    <t>juri-serv04</t>
  </si>
  <si>
    <t>juri-serv05</t>
  </si>
  <si>
    <t>sgmgr</t>
  </si>
  <si>
    <t>NNMSYSMIC</t>
  </si>
  <si>
    <t>dsi-fw-dsi1</t>
  </si>
  <si>
    <t>isa-may2-psvm01</t>
  </si>
  <si>
    <t>LS-SERVAS2-01</t>
  </si>
  <si>
    <t>its-dev06</t>
  </si>
  <si>
    <t>engine-serv03</t>
  </si>
  <si>
    <t>blake</t>
  </si>
  <si>
    <t>oebserver13</t>
  </si>
  <si>
    <t>oebserver11</t>
  </si>
  <si>
    <t>oebserver12</t>
  </si>
  <si>
    <t>oebserver14</t>
  </si>
  <si>
    <t>oebserver15</t>
  </si>
  <si>
    <t>oebserver7</t>
  </si>
  <si>
    <t>oebserver8</t>
  </si>
  <si>
    <t>oebserver16</t>
  </si>
  <si>
    <t>boba</t>
  </si>
  <si>
    <t>oebserver10</t>
  </si>
  <si>
    <t>oebserver9</t>
  </si>
  <si>
    <t>L156PROD1</t>
  </si>
  <si>
    <t>IDV-LAV1-ASVM04</t>
  </si>
  <si>
    <t>IDV-LAV1-ASVM03</t>
  </si>
  <si>
    <t>EFLSA8</t>
  </si>
  <si>
    <t>ESXC04</t>
  </si>
  <si>
    <t>ESXC05</t>
  </si>
  <si>
    <t>ls-archi-02</t>
  </si>
  <si>
    <t>mcp-ind-pld01</t>
  </si>
  <si>
    <t>SG78DF1010</t>
  </si>
  <si>
    <t>lpe01_sv1</t>
  </si>
  <si>
    <t>SG795F1016</t>
  </si>
  <si>
    <t>lpe01_sv3</t>
  </si>
  <si>
    <t>ft1-may1-pwfs01</t>
  </si>
  <si>
    <t>cfnsvhttpl5</t>
  </si>
  <si>
    <t>cfnsvhttpm4</t>
  </si>
  <si>
    <t>cfnsvhttpm3</t>
  </si>
  <si>
    <t>ft1-may1-pwfs03</t>
  </si>
  <si>
    <t>ft1-may1-pwfs02</t>
  </si>
  <si>
    <t>ft1-may1-pwfs04</t>
  </si>
  <si>
    <t>ft1-may1-pwfs05</t>
  </si>
  <si>
    <t>ft1-may1-pwfp01</t>
  </si>
  <si>
    <t>ls-fr10-01</t>
  </si>
  <si>
    <t>ls-fr10-02</t>
  </si>
  <si>
    <t>eflsa12</t>
  </si>
  <si>
    <t>eflhttp12</t>
  </si>
  <si>
    <t>awa-lav1-rsvm01</t>
  </si>
  <si>
    <t>lav-ftn-pls03</t>
  </si>
  <si>
    <t>dzelexavalidsbox2</t>
  </si>
  <si>
    <t>dzelrepovalidsbox2</t>
  </si>
  <si>
    <t>dzelrepovalidsbox3</t>
  </si>
  <si>
    <t>IDV-LAV1-ASVM05</t>
  </si>
  <si>
    <t>dzelv6exavalidtest</t>
  </si>
  <si>
    <t>dzelexpsbox2</t>
  </si>
  <si>
    <t>SG1NEW</t>
  </si>
  <si>
    <t>VIR05-PP</t>
  </si>
  <si>
    <t>socohttp5</t>
  </si>
  <si>
    <t>TACIBDDL1</t>
  </si>
  <si>
    <t>dzelv6repovalidtest</t>
  </si>
  <si>
    <t>dzelrepotest1a</t>
  </si>
  <si>
    <t>dzelv6repovalid</t>
  </si>
  <si>
    <t>dzelexatest1m</t>
  </si>
  <si>
    <t>ag2rqronostrt3</t>
  </si>
  <si>
    <t>dzelexa1m</t>
  </si>
  <si>
    <t>dzelrepo1a</t>
  </si>
  <si>
    <t>dzelv6exavalid</t>
  </si>
  <si>
    <t>inpi2trtl2</t>
  </si>
  <si>
    <t>ag2rqronostrt1</t>
  </si>
  <si>
    <t>dzelrepo1d</t>
  </si>
  <si>
    <t>dzelrepo1c</t>
  </si>
  <si>
    <t>dzelrepo1b</t>
  </si>
  <si>
    <t>dzelexa1sd</t>
  </si>
  <si>
    <t>dzelexa1sc</t>
  </si>
  <si>
    <t>dzelexa1sb</t>
  </si>
  <si>
    <t>dzelexa1sa</t>
  </si>
  <si>
    <t>inpi2trtl1</t>
  </si>
  <si>
    <t>inpi2mongol3</t>
  </si>
  <si>
    <t>inpi2mongol2</t>
  </si>
  <si>
    <t>inpi2mongol1</t>
  </si>
  <si>
    <t>inpi2solrl3</t>
  </si>
  <si>
    <t>inpi2solrl2</t>
  </si>
  <si>
    <t>deltarmhost1</t>
  </si>
  <si>
    <t>deltarmhost2</t>
  </si>
  <si>
    <t>engine-serv02</t>
  </si>
  <si>
    <t>efltrt1</t>
  </si>
  <si>
    <t>fsb-may1-psst-01</t>
  </si>
  <si>
    <t>testAO_OEB_1585</t>
  </si>
  <si>
    <t>RAD03-MY</t>
  </si>
  <si>
    <t>RAD03-LS</t>
  </si>
  <si>
    <t>LS-JCRLS2-01</t>
  </si>
  <si>
    <t>LS-JCRLM2-01</t>
  </si>
  <si>
    <t>LS-EOCRLS1-01</t>
  </si>
  <si>
    <t>LS-EOCRLM1-01</t>
  </si>
  <si>
    <t>insermbddl1</t>
  </si>
  <si>
    <t>insermbddl2</t>
  </si>
  <si>
    <t>insermhttpl2</t>
  </si>
  <si>
    <t>insermhttpl3</t>
  </si>
  <si>
    <t>insermhttpl1</t>
  </si>
  <si>
    <t>NAS02-SV1</t>
  </si>
  <si>
    <t>muthvhost9</t>
  </si>
  <si>
    <t>nasbibli2</t>
  </si>
  <si>
    <t>l117-bdd2</t>
  </si>
  <si>
    <t>sipod-a</t>
  </si>
  <si>
    <t>sipod-b</t>
  </si>
  <si>
    <t>sipod-s</t>
  </si>
  <si>
    <t>muthvhost10</t>
  </si>
  <si>
    <t>mdksvn1</t>
  </si>
  <si>
    <t>ex_elsproxmox4</t>
  </si>
  <si>
    <t>cofibddl1</t>
  </si>
  <si>
    <t>cofiesxl5</t>
  </si>
  <si>
    <t>cofiesxl6</t>
  </si>
  <si>
    <t>elsproxmox1</t>
  </si>
  <si>
    <t>elsproxmox3</t>
  </si>
  <si>
    <t>elsproxmox2</t>
  </si>
  <si>
    <t>elsproxmox4</t>
  </si>
  <si>
    <t>idv-lav1-psta01</t>
  </si>
  <si>
    <t>sdurepoaccsbox2</t>
  </si>
  <si>
    <t>mutbkptestl5</t>
  </si>
  <si>
    <t>josserver1</t>
  </si>
  <si>
    <t>nasdaf</t>
  </si>
  <si>
    <t>oebbdd7</t>
  </si>
  <si>
    <t>oebbdd8</t>
  </si>
  <si>
    <t>temp_121</t>
  </si>
  <si>
    <t>jcscptl2</t>
  </si>
  <si>
    <t>jcscptl4</t>
  </si>
  <si>
    <t>jcscptl3</t>
  </si>
  <si>
    <t>evo_may1_bdam01</t>
  </si>
  <si>
    <t>jcscptl1</t>
  </si>
  <si>
    <t>jcscptl6</t>
  </si>
  <si>
    <t>jcscptl5</t>
  </si>
  <si>
    <t>cdchv1</t>
  </si>
  <si>
    <t>COFIHV3</t>
  </si>
  <si>
    <t>CDCHV2</t>
  </si>
  <si>
    <t>CNEDHTTP1</t>
  </si>
  <si>
    <t>cnedhttp2</t>
  </si>
  <si>
    <t>cdchv3</t>
  </si>
  <si>
    <t>emchvhost1</t>
  </si>
  <si>
    <t>elbdd1c</t>
  </si>
  <si>
    <t>elbdd1a</t>
  </si>
  <si>
    <t>elbdd1b</t>
  </si>
  <si>
    <t>CNEDBDD1</t>
  </si>
  <si>
    <t>CNEDBDD2</t>
  </si>
  <si>
    <t>emchvhost2</t>
  </si>
  <si>
    <t>Elhttp11</t>
  </si>
  <si>
    <t>elhttp10</t>
  </si>
  <si>
    <t>LAV-AD-HYP01_OLD</t>
  </si>
  <si>
    <t>CZJ223025M</t>
  </si>
  <si>
    <t>CZJ42301GD</t>
  </si>
  <si>
    <t>BDFHV3</t>
  </si>
  <si>
    <t>CZJ42500GY</t>
  </si>
  <si>
    <t>efltrtrec2</t>
  </si>
  <si>
    <t>CZJ42301G6</t>
  </si>
  <si>
    <t>eflexarec2m</t>
  </si>
  <si>
    <t>CZJ42500GZ</t>
  </si>
  <si>
    <t>CZJ44801G1</t>
  </si>
  <si>
    <t>L123_HPG8V2_TMP1</t>
  </si>
  <si>
    <t>CZJ35001BM</t>
  </si>
  <si>
    <t>RD-LABS</t>
  </si>
  <si>
    <t>AG2RQRONOSTRT2</t>
  </si>
  <si>
    <t>CZ244003JM</t>
  </si>
  <si>
    <t>BDFVIMG1</t>
  </si>
  <si>
    <t>CZ244003JD</t>
  </si>
  <si>
    <t>BDFVIMG2</t>
  </si>
  <si>
    <t>CZJ42701XW</t>
  </si>
  <si>
    <t>BDFVBDD3S</t>
  </si>
  <si>
    <t>CZJ42701XV</t>
  </si>
  <si>
    <t>BDFVBDD2</t>
  </si>
  <si>
    <t>CZJ44105V1</t>
  </si>
  <si>
    <t>mdkcamapp1</t>
  </si>
  <si>
    <t>CZ244320KT</t>
  </si>
  <si>
    <t>BDFVIMG3S</t>
  </si>
  <si>
    <t>GB8829WM5X</t>
  </si>
  <si>
    <t>hpro1-sm1</t>
  </si>
  <si>
    <t>GB8949BRRF</t>
  </si>
  <si>
    <t>hpro1-pc1</t>
  </si>
  <si>
    <t>GB8947A902</t>
  </si>
  <si>
    <t>hpro1-pc2</t>
  </si>
  <si>
    <t>GB8829WM60</t>
  </si>
  <si>
    <t>hpro1-rip1</t>
  </si>
  <si>
    <t>GB8829WM63</t>
  </si>
  <si>
    <t>hpro1-rip2</t>
  </si>
  <si>
    <t>GB803340P1</t>
  </si>
  <si>
    <t>hpro1-rip3</t>
  </si>
  <si>
    <t>GB803340NT</t>
  </si>
  <si>
    <t>hpro1-rip4</t>
  </si>
  <si>
    <t>CZJ44801G3</t>
  </si>
  <si>
    <t>emchvhost3</t>
  </si>
  <si>
    <t>NC</t>
  </si>
  <si>
    <t>PROLIANT DL320 G5P</t>
  </si>
  <si>
    <t>PROLIANT DL380 G6</t>
  </si>
  <si>
    <t>PROLIANT DL360P G8</t>
  </si>
  <si>
    <t>PROLIANT DL380 G8</t>
  </si>
  <si>
    <t>PROLIANT DL380P G8</t>
  </si>
  <si>
    <t>PROLIANT ML150 G5</t>
  </si>
  <si>
    <t>PROLIANT ML350 G6</t>
  </si>
  <si>
    <t>Baie HP P4500 G2</t>
  </si>
  <si>
    <t>2014 V7</t>
  </si>
  <si>
    <t>Étiquettes de lignes</t>
  </si>
  <si>
    <t>Total général</t>
  </si>
  <si>
    <t>Sun E280R</t>
  </si>
  <si>
    <t>153-069</t>
  </si>
  <si>
    <t>015-400</t>
  </si>
  <si>
    <t>008-000</t>
  </si>
  <si>
    <t>230-368</t>
  </si>
  <si>
    <t>143-173</t>
  </si>
  <si>
    <t>022-005</t>
  </si>
  <si>
    <t>161/121</t>
  </si>
  <si>
    <t>V440</t>
  </si>
  <si>
    <t>V240</t>
  </si>
  <si>
    <t>E220R</t>
  </si>
  <si>
    <t>V490</t>
  </si>
  <si>
    <t>Ultra 2</t>
  </si>
  <si>
    <t>Sun Blade 1000</t>
  </si>
  <si>
    <t>E450</t>
  </si>
  <si>
    <t>V210</t>
  </si>
  <si>
    <t>E250</t>
  </si>
  <si>
    <t>V20Z</t>
  </si>
  <si>
    <t>V245</t>
  </si>
  <si>
    <t>280R</t>
  </si>
  <si>
    <t>121C0421</t>
  </si>
  <si>
    <t>0408AL003A</t>
  </si>
  <si>
    <t>TN41041045</t>
  </si>
  <si>
    <t>TN44720286</t>
  </si>
  <si>
    <t>0623AL1547</t>
  </si>
  <si>
    <t>TN64450319</t>
  </si>
  <si>
    <t>115S06E5</t>
  </si>
  <si>
    <t>0611AN0318</t>
  </si>
  <si>
    <t>0611AN021B</t>
  </si>
  <si>
    <t>TN45151465</t>
  </si>
  <si>
    <t>726M2027</t>
  </si>
  <si>
    <t>TN54861664</t>
  </si>
  <si>
    <t>136S1268</t>
  </si>
  <si>
    <t>TN64420735</t>
  </si>
  <si>
    <t>TN62440457</t>
  </si>
  <si>
    <t>023M25BO</t>
  </si>
  <si>
    <t>TM52130623</t>
  </si>
  <si>
    <t>TN52530396</t>
  </si>
  <si>
    <t>TM52111397</t>
  </si>
  <si>
    <t>TM52161330</t>
  </si>
  <si>
    <t>TM52571425</t>
  </si>
  <si>
    <t>836M270A</t>
  </si>
  <si>
    <t>XG050355297</t>
  </si>
  <si>
    <t>0723TL51AN</t>
  </si>
  <si>
    <t>12M25E6</t>
  </si>
  <si>
    <t>M53036038</t>
  </si>
  <si>
    <t>41Z043C</t>
  </si>
  <si>
    <t>17AD247A</t>
  </si>
  <si>
    <t>717TL113B</t>
  </si>
  <si>
    <t>723TL51AP</t>
  </si>
  <si>
    <t>CURIE</t>
  </si>
  <si>
    <t>SATURNE</t>
  </si>
  <si>
    <t>BABYLONE</t>
  </si>
  <si>
    <t>PASTEUR</t>
  </si>
  <si>
    <t>DIDOT</t>
  </si>
  <si>
    <t>ISIS</t>
  </si>
  <si>
    <t>CURIE 2</t>
  </si>
  <si>
    <t>SXAOGIP</t>
  </si>
  <si>
    <t>GIP1</t>
  </si>
  <si>
    <t>GIP2</t>
  </si>
  <si>
    <t xml:space="preserve">DEVGIP </t>
  </si>
  <si>
    <t>GANDALF</t>
  </si>
  <si>
    <t xml:space="preserve">SERVCFT </t>
  </si>
  <si>
    <t>POD</t>
  </si>
  <si>
    <t>YQUEM</t>
  </si>
  <si>
    <t>LANSON</t>
  </si>
  <si>
    <t>betasol8</t>
  </si>
  <si>
    <t>castillon2</t>
  </si>
  <si>
    <t>halley3</t>
  </si>
  <si>
    <t>mutshttp1</t>
  </si>
  <si>
    <t>mutshttp2</t>
  </si>
  <si>
    <t>muttesttrt1</t>
  </si>
  <si>
    <t>medoc2</t>
  </si>
  <si>
    <t>magellan (backend)</t>
  </si>
  <si>
    <t>adad</t>
  </si>
  <si>
    <t>Wapiti</t>
  </si>
  <si>
    <t>Xeres</t>
  </si>
  <si>
    <t>Antiopa</t>
  </si>
  <si>
    <t>Uranus</t>
  </si>
  <si>
    <t>Camopi</t>
  </si>
  <si>
    <t>Tomi</t>
  </si>
  <si>
    <t>201411-191</t>
  </si>
  <si>
    <t>oebserver17</t>
  </si>
  <si>
    <t>ind-may1-ddev02</t>
  </si>
  <si>
    <t>CZ24470C2G</t>
  </si>
  <si>
    <t>CZJ44802P7</t>
  </si>
  <si>
    <t>Intel® Xeon® E5-2690</t>
  </si>
  <si>
    <t xml:space="preserve">Intel® Xeon® E5-2640V2 </t>
  </si>
  <si>
    <t>Proliant DL380p G8</t>
  </si>
  <si>
    <t>Proliant DL360p G8</t>
  </si>
  <si>
    <t>L-HEZON</t>
  </si>
  <si>
    <t>2 mois</t>
  </si>
  <si>
    <t>nom</t>
  </si>
  <si>
    <t>N° série</t>
  </si>
  <si>
    <t>CB
interne Jouve</t>
  </si>
  <si>
    <t>ligne
interne Jouve</t>
  </si>
  <si>
    <t>modèle</t>
  </si>
  <si>
    <t>Prix / Mois
5/7 J+1</t>
  </si>
  <si>
    <t>Prix / Mois
5/7 4hrs</t>
  </si>
  <si>
    <t>1341746</t>
  </si>
  <si>
    <t>1350762</t>
  </si>
  <si>
    <t>1350934</t>
  </si>
  <si>
    <t>1351198</t>
  </si>
  <si>
    <t>1351186</t>
  </si>
  <si>
    <t>1352174</t>
  </si>
  <si>
    <t>1353131</t>
  </si>
  <si>
    <t>1318925</t>
  </si>
  <si>
    <t>1352450</t>
  </si>
  <si>
    <t>1352456</t>
  </si>
  <si>
    <t>1342266</t>
  </si>
  <si>
    <t>1341884</t>
  </si>
  <si>
    <t>1353148</t>
  </si>
  <si>
    <t>1355081</t>
  </si>
  <si>
    <t>HP CM8050, équipée d' un bac de grande capacité en entrée (bac-5) et d’une unité de finition en sortie</t>
  </si>
  <si>
    <t>HP CM8050, équipée d’un bac de grande capacité en entrée (bac-5) et d’une unité de finition en sortie</t>
  </si>
  <si>
    <t>Les tarifs proposés s'entendent pour les serveurs sans réassurance Sun et pour les imprimantes hors Kit de Maintenance et consomables</t>
  </si>
  <si>
    <t>(Tous)</t>
  </si>
  <si>
    <t>11 bd Sébastopol</t>
  </si>
  <si>
    <t>SUN 280R</t>
  </si>
  <si>
    <t>Baie D2600</t>
  </si>
  <si>
    <t>SUN E220R</t>
  </si>
  <si>
    <t>SUN E250</t>
  </si>
  <si>
    <t>SUN E450</t>
  </si>
  <si>
    <t>IMP LASERJET CM8050</t>
  </si>
  <si>
    <t>Baie MDS 600</t>
  </si>
  <si>
    <t>Baie MSA 30</t>
  </si>
  <si>
    <t>Baie MSA 50</t>
  </si>
  <si>
    <t>Baie MSA 500</t>
  </si>
  <si>
    <t>DELL Poweredge 1550</t>
  </si>
  <si>
    <t>DELL Poweredge 1600</t>
  </si>
  <si>
    <t>DELL Poweredge SC 1430</t>
  </si>
  <si>
    <t>SUN Ultra 2</t>
  </si>
  <si>
    <t>SUN V20Z</t>
  </si>
  <si>
    <t>SUN V210</t>
  </si>
  <si>
    <t>SUN V240</t>
  </si>
  <si>
    <t>SUN V245</t>
  </si>
  <si>
    <t>SUN V440</t>
  </si>
  <si>
    <t>SUN V490</t>
  </si>
  <si>
    <t>DELL PE1950</t>
  </si>
  <si>
    <t>Baie PV 124T</t>
  </si>
  <si>
    <t>SUN Blade 1000</t>
  </si>
  <si>
    <t>SUN E280R</t>
  </si>
  <si>
    <t>Baie MDS600</t>
  </si>
  <si>
    <t>Imprimante</t>
  </si>
  <si>
    <t>SUN</t>
  </si>
  <si>
    <t>CM8050</t>
  </si>
  <si>
    <t>Tarif à vérifier</t>
  </si>
  <si>
    <t>Matériels</t>
  </si>
  <si>
    <t>Ville</t>
  </si>
  <si>
    <t>CP</t>
  </si>
  <si>
    <t>Garantie</t>
  </si>
  <si>
    <t>Fin de garantie</t>
  </si>
  <si>
    <t>PROLIANT DL360 G3</t>
  </si>
  <si>
    <t>MAYENNE</t>
  </si>
  <si>
    <t>LAVAL</t>
  </si>
  <si>
    <t>PROLIANT DL380 G2</t>
  </si>
  <si>
    <t>PROLIANT DL380 G3</t>
  </si>
  <si>
    <t>PROLIANT DL360 G2</t>
  </si>
  <si>
    <t>PROLIANT DL360 G4</t>
  </si>
  <si>
    <t>PROLIANT DL320 G1</t>
  </si>
  <si>
    <t>PROLIANT DL360 G1</t>
  </si>
  <si>
    <t>PROLIANT ML370 G1</t>
  </si>
  <si>
    <t>PROLIANT DL380 G4</t>
  </si>
  <si>
    <t>lavAL</t>
  </si>
  <si>
    <t>MSA500</t>
  </si>
  <si>
    <t>PROLIANT DL580 G2</t>
  </si>
  <si>
    <t>PROLIANT DL360 G4P</t>
  </si>
  <si>
    <t>PROLIANT DL360 G5</t>
  </si>
  <si>
    <t>PROLIANT DL320 G5</t>
  </si>
  <si>
    <t>PROLIANT DL320 S</t>
  </si>
  <si>
    <t>CESSON SEVIGNE</t>
  </si>
  <si>
    <t>N° Erroné - HG</t>
  </si>
  <si>
    <t>PROLIANT DL380 G1</t>
  </si>
  <si>
    <t>MSA30</t>
  </si>
  <si>
    <t>PROLIANT ML350 G1</t>
  </si>
  <si>
    <t>PROLIANT DL320 G4</t>
  </si>
  <si>
    <t>HP PROLIANT BL ENCLOSURE</t>
  </si>
  <si>
    <t>HP PROLIANT BL20P G2</t>
  </si>
  <si>
    <t>PARIS</t>
  </si>
  <si>
    <t>PROLIANT DL380 G5</t>
  </si>
  <si>
    <t>PROLIANT DL160 G5</t>
  </si>
  <si>
    <t>PROLIANT DL180 G5</t>
  </si>
  <si>
    <t>PROLIANT DL185 G5</t>
  </si>
  <si>
    <t>lAVAL</t>
  </si>
  <si>
    <t>PROLIANT DL360 G6</t>
  </si>
  <si>
    <t>PROLIANT DL180 G6</t>
  </si>
  <si>
    <t>PROLIANT DL360 G4p</t>
  </si>
  <si>
    <t>PROLIANT DL380</t>
  </si>
  <si>
    <t>SARAN</t>
  </si>
  <si>
    <t>PROLIANT DL360</t>
  </si>
  <si>
    <t>PROLIANT ML150</t>
  </si>
  <si>
    <t>PROLIANT ML350 G3</t>
  </si>
  <si>
    <t>PROLIANT DL360 G7</t>
  </si>
  <si>
    <t>PROLIANT DL360 G5P</t>
  </si>
  <si>
    <t>PROLIANT DL320 G6</t>
  </si>
  <si>
    <t>laval</t>
  </si>
  <si>
    <t>Laval</t>
  </si>
  <si>
    <t>laVAL</t>
  </si>
  <si>
    <t>PROLIANT ML370 G5</t>
  </si>
  <si>
    <t>PROLIANT ML150 G3</t>
  </si>
  <si>
    <t xml:space="preserve">ProLiant DL180 G6 </t>
  </si>
  <si>
    <t>PROLIANT ML350 G5</t>
  </si>
  <si>
    <t>DELL PE2850</t>
  </si>
  <si>
    <t>DELL R610</t>
  </si>
  <si>
    <t>ProLiant DL180 G6</t>
  </si>
  <si>
    <t>ProLiant DL380 G3</t>
  </si>
  <si>
    <t>ProLiant ML350 G5</t>
  </si>
  <si>
    <t>LENS</t>
  </si>
  <si>
    <t>ProLiant DL360 G4p</t>
  </si>
  <si>
    <t>ProLiant DL360 G3</t>
  </si>
  <si>
    <t>ProLiant DL360 G4</t>
  </si>
  <si>
    <t>ProLiant DL380 G4</t>
  </si>
  <si>
    <t>ProLiant DL320 G4</t>
  </si>
  <si>
    <t>ProLiant DL360</t>
  </si>
  <si>
    <t>Proliant DL180 G6</t>
  </si>
  <si>
    <t>MERIGNAC</t>
  </si>
  <si>
    <t>PV 124T</t>
  </si>
  <si>
    <t>D2600</t>
  </si>
  <si>
    <t>MDS600</t>
  </si>
  <si>
    <t>Baie de stockage HP P4500 G2</t>
  </si>
  <si>
    <t>Baie P2000 G3</t>
  </si>
  <si>
    <t>Proliant DL360 G4</t>
  </si>
  <si>
    <t>Niveau de service</t>
  </si>
  <si>
    <t>Serveurs</t>
  </si>
  <si>
    <t>4H</t>
  </si>
  <si>
    <t>J+1</t>
  </si>
  <si>
    <t>Autres</t>
  </si>
  <si>
    <t>Montant annuel HT sous garantie</t>
  </si>
  <si>
    <t>Montant annuel HT hors garantie</t>
  </si>
  <si>
    <t>Service</t>
  </si>
  <si>
    <t>24/7 6R</t>
  </si>
  <si>
    <t xml:space="preserve">Catégorie / Niv de service </t>
  </si>
  <si>
    <t>Catégorie A</t>
  </si>
  <si>
    <t>Catégorie B</t>
  </si>
  <si>
    <t>Catégorie C</t>
  </si>
  <si>
    <t>Catégorie</t>
  </si>
  <si>
    <t>4h</t>
  </si>
  <si>
    <t>24/7 4h</t>
  </si>
  <si>
    <t>24/7 DRG6h</t>
  </si>
  <si>
    <t>SLA</t>
  </si>
  <si>
    <t>Uplift</t>
  </si>
  <si>
    <t>Sans Ré Assurance</t>
  </si>
  <si>
    <t>Catégorie A 4H</t>
  </si>
  <si>
    <t>Catégorie A J+1</t>
  </si>
  <si>
    <t>Catégorie B 4H</t>
  </si>
  <si>
    <t>Catégorie B J+1</t>
  </si>
  <si>
    <t>Catégorie C 4H</t>
  </si>
  <si>
    <t>Catégorie C J+1</t>
  </si>
  <si>
    <t>Date :</t>
  </si>
  <si>
    <t>Ref :</t>
  </si>
  <si>
    <t>Start Date :</t>
  </si>
  <si>
    <t>Customer :</t>
  </si>
  <si>
    <t>Groupe Jouve</t>
  </si>
  <si>
    <t>Prepared by :</t>
  </si>
  <si>
    <t>Project :</t>
  </si>
  <si>
    <t>Hw Maintenance</t>
  </si>
  <si>
    <t>Validity :</t>
  </si>
  <si>
    <t>Type</t>
  </si>
  <si>
    <t xml:space="preserve">Rétention Disque </t>
  </si>
  <si>
    <t>Model</t>
  </si>
  <si>
    <t xml:space="preserve">HP DL380p Gen8 </t>
  </si>
  <si>
    <t>HP DL360 G7</t>
  </si>
  <si>
    <t>HP DL360 G6</t>
  </si>
  <si>
    <t>Tarif de Ré Assurance à l'unité (*)</t>
  </si>
  <si>
    <t>(*) Hors coût éventuel de retour au Support</t>
  </si>
  <si>
    <t>HP DL360p Gen8</t>
  </si>
  <si>
    <t>SN/</t>
  </si>
  <si>
    <t>J01LLGP42K</t>
  </si>
  <si>
    <t>J028LGP417</t>
  </si>
  <si>
    <t>J072LGP137</t>
  </si>
  <si>
    <t>J00PLGP42K</t>
  </si>
  <si>
    <t>J02YLGP52F</t>
  </si>
  <si>
    <t>J00PLGP539</t>
  </si>
  <si>
    <t>J0H1LGP12F</t>
  </si>
  <si>
    <t>J0GELGP12F</t>
  </si>
  <si>
    <t>7J34LGP1G02B</t>
  </si>
  <si>
    <t>8221JZG11156</t>
  </si>
  <si>
    <t>8251KJN21086</t>
  </si>
  <si>
    <t>7J2BJNT1K00L</t>
  </si>
  <si>
    <t>8251KJN21084</t>
  </si>
  <si>
    <t>809RLDN337</t>
  </si>
  <si>
    <t>J06VLGP42T</t>
  </si>
  <si>
    <t>J08GLGP42T</t>
  </si>
  <si>
    <t>GBJ44400BW</t>
  </si>
  <si>
    <t>8221JZG11128</t>
  </si>
  <si>
    <t>8251KJN21088</t>
  </si>
  <si>
    <t>J01GLGP13G</t>
  </si>
  <si>
    <t>8003LDN33D</t>
  </si>
  <si>
    <t>GBJ44400MH</t>
  </si>
  <si>
    <t>GBJ44710HV</t>
  </si>
  <si>
    <t>7J34LGP1J00V</t>
  </si>
  <si>
    <t>R202JMN10000</t>
  </si>
  <si>
    <t>7J34LGP1J00S</t>
  </si>
  <si>
    <t>8147FRW11152</t>
  </si>
  <si>
    <t>7J2BJZS1L01Y</t>
  </si>
  <si>
    <t>7J22JZS1J06A</t>
  </si>
  <si>
    <t>R149JMN10001</t>
  </si>
  <si>
    <t>8051FD911065</t>
  </si>
  <si>
    <t>7J22JZS1J06D</t>
  </si>
  <si>
    <t>8208FRW11016</t>
  </si>
  <si>
    <t>7J1BFXK1S01S</t>
  </si>
  <si>
    <t>7J18JRS1EK0J</t>
  </si>
  <si>
    <t>7J35LGP4L002</t>
  </si>
  <si>
    <t>J0G9KYD11F</t>
  </si>
  <si>
    <t>7J22JZS1J074</t>
  </si>
  <si>
    <t>7J35LGP4L006</t>
  </si>
  <si>
    <t>J09KLGP11J</t>
  </si>
  <si>
    <t>J05ZLGP11J</t>
  </si>
  <si>
    <t>D329LDN1H670</t>
  </si>
  <si>
    <t>J09SKYD31J</t>
  </si>
  <si>
    <t>J06LLGP128</t>
  </si>
  <si>
    <t>GBJ519014F</t>
  </si>
  <si>
    <t>J049LGP11J</t>
  </si>
  <si>
    <t>D329LDN1J438</t>
  </si>
  <si>
    <t>J06BLGP128</t>
  </si>
  <si>
    <t>7J37LGP1G007</t>
  </si>
  <si>
    <t>7J33LGP1T01Y</t>
  </si>
  <si>
    <t>J0FXLGP41K</t>
  </si>
  <si>
    <t>J014LGP41F</t>
  </si>
  <si>
    <t>J028LGP41F</t>
  </si>
  <si>
    <t>GBJ51901YE</t>
  </si>
  <si>
    <t>J048LGP832</t>
  </si>
  <si>
    <t>J00HLGP533</t>
  </si>
  <si>
    <t>J02YLGP83J</t>
  </si>
  <si>
    <t>8H02LGP33T</t>
  </si>
  <si>
    <t>GB844812L2</t>
  </si>
  <si>
    <t>J0B9LGP11J</t>
  </si>
  <si>
    <t>J05NLGP128</t>
  </si>
  <si>
    <t>GBJ50701MX</t>
  </si>
  <si>
    <t>GBJ51904L4</t>
  </si>
  <si>
    <t>GB506051V</t>
  </si>
  <si>
    <t>GB844819SK</t>
  </si>
  <si>
    <t>GBJ5090255</t>
  </si>
  <si>
    <t>M00DLYPN4C</t>
  </si>
  <si>
    <t>GBJ51903VN</t>
  </si>
  <si>
    <t>GBJ524042S</t>
  </si>
  <si>
    <t>GBJ5090258</t>
  </si>
  <si>
    <t>GBJ512007A</t>
  </si>
  <si>
    <t>GBJ51200R5</t>
  </si>
  <si>
    <t>GBJ51100TK</t>
  </si>
  <si>
    <t>GBJ512008N</t>
  </si>
  <si>
    <t>GBJ51104J3</t>
  </si>
  <si>
    <t>8019MFT33X</t>
  </si>
  <si>
    <t>804NMFT33W</t>
  </si>
  <si>
    <t>GBJ45301KY</t>
  </si>
  <si>
    <t>GBJ45301GJ</t>
  </si>
  <si>
    <t>J069LGP128</t>
  </si>
  <si>
    <t>GB8536JATT</t>
  </si>
  <si>
    <t>GBJ52303YG</t>
  </si>
  <si>
    <t>GBJ5240368</t>
  </si>
  <si>
    <t>GBJ524036K</t>
  </si>
  <si>
    <t>GBJ52304AX</t>
  </si>
  <si>
    <t>GB8536JASC</t>
  </si>
  <si>
    <t>GBJ53800ZK</t>
  </si>
  <si>
    <t>GBJ53800ZC</t>
  </si>
  <si>
    <t>GBJ53800Z9</t>
  </si>
  <si>
    <t>GBJ5380104</t>
  </si>
  <si>
    <t>GB8542MD07</t>
  </si>
  <si>
    <t>GBJ5370539</t>
  </si>
  <si>
    <t>GBJ53705UB</t>
  </si>
  <si>
    <t>7J33JNT1G01W</t>
  </si>
  <si>
    <t>GB8537K270</t>
  </si>
  <si>
    <t>GB8537K20D</t>
  </si>
  <si>
    <t>GBJ54901BC</t>
  </si>
  <si>
    <t>GBJ54901BE</t>
  </si>
  <si>
    <t>GBJ54901AX</t>
  </si>
  <si>
    <t>GBJ54301M5</t>
  </si>
  <si>
    <t>GBJ54301LZ</t>
  </si>
  <si>
    <t>GBJ54202TR</t>
  </si>
  <si>
    <t>GBJ54301MK</t>
  </si>
  <si>
    <t>GBJ55105KJ</t>
  </si>
  <si>
    <t>GBJ55201XS</t>
  </si>
  <si>
    <t>GBJ5510598</t>
  </si>
  <si>
    <t>GBJ51904KM</t>
  </si>
  <si>
    <t>GBJ539006D</t>
  </si>
  <si>
    <t>GBJ53705UE</t>
  </si>
  <si>
    <t>GBJ53601C1</t>
  </si>
  <si>
    <t>GBJ61005J5</t>
  </si>
  <si>
    <t>GBJ60300F9</t>
  </si>
  <si>
    <t>GBJ54301N3</t>
  </si>
  <si>
    <t>GBJ538011A</t>
  </si>
  <si>
    <t>GBJ61003D5</t>
  </si>
  <si>
    <t>GBJ616008L</t>
  </si>
  <si>
    <t>GBJ616074S</t>
  </si>
  <si>
    <t>GBJ53705U9</t>
  </si>
  <si>
    <t>GBJ53601CJ</t>
  </si>
  <si>
    <t>GBJ61604EC</t>
  </si>
  <si>
    <t>GBJ61504Z4</t>
  </si>
  <si>
    <t>GBJ61001D2</t>
  </si>
  <si>
    <t>GBJ54705X9</t>
  </si>
  <si>
    <t>GBJ61000VH</t>
  </si>
  <si>
    <t>GBJ6150512</t>
  </si>
  <si>
    <t>CZJ62000JX</t>
  </si>
  <si>
    <t>GBJ619036D</t>
  </si>
  <si>
    <t>GBJ6150516</t>
  </si>
  <si>
    <t>GBJ61504TM</t>
  </si>
  <si>
    <t>CZJ619009V</t>
  </si>
  <si>
    <t>GBJ61000VF</t>
  </si>
  <si>
    <t>GBJ61001C6</t>
  </si>
  <si>
    <t>GBJ619036Y</t>
  </si>
  <si>
    <t>GBJ6150511</t>
  </si>
  <si>
    <t>7J37LGP1G00S</t>
  </si>
  <si>
    <t>GBJ54705X7</t>
  </si>
  <si>
    <t>GBJ6150282</t>
  </si>
  <si>
    <t>GBJ615050P</t>
  </si>
  <si>
    <t>CZJ65205YP</t>
  </si>
  <si>
    <t>CZJ64200AV</t>
  </si>
  <si>
    <t>CZJ64906V1</t>
  </si>
  <si>
    <t>CZJ652061J</t>
  </si>
  <si>
    <t>CZJ64303W9</t>
  </si>
  <si>
    <t>CZJ64902L5</t>
  </si>
  <si>
    <t>CZJ650078D</t>
  </si>
  <si>
    <t>CZJ65205C3</t>
  </si>
  <si>
    <t>CZJ64906U8</t>
  </si>
  <si>
    <t>CZJ642085T</t>
  </si>
  <si>
    <t>CZJ70106FY</t>
  </si>
  <si>
    <t>CZJ64200AW</t>
  </si>
  <si>
    <t>CZJ64902KT</t>
  </si>
  <si>
    <t>CZJ6410034</t>
  </si>
  <si>
    <t>CZJ650077U</t>
  </si>
  <si>
    <t>CZJ65007M6</t>
  </si>
  <si>
    <t>CZJ6420A72</t>
  </si>
  <si>
    <t>CZJ635040P</t>
  </si>
  <si>
    <t>CZJ628037C</t>
  </si>
  <si>
    <t>CZJ70302ZK</t>
  </si>
  <si>
    <t>CZJ70502F2</t>
  </si>
  <si>
    <t>CZJ70502F5</t>
  </si>
  <si>
    <t>CZJ70302ZG</t>
  </si>
  <si>
    <t>GB8713AE89</t>
  </si>
  <si>
    <t>R146JMN10000</t>
  </si>
  <si>
    <t>CZJ719020U</t>
  </si>
  <si>
    <t>CZJ72106F3</t>
  </si>
  <si>
    <t>CZJ71708PD</t>
  </si>
  <si>
    <t>CZJ72103GW</t>
  </si>
  <si>
    <t>CZJ72103FY</t>
  </si>
  <si>
    <t>CZJ70103FH</t>
  </si>
  <si>
    <t>GB8724JDTJ</t>
  </si>
  <si>
    <t>CZJ72107AV</t>
  </si>
  <si>
    <t>CZJ72106EX</t>
  </si>
  <si>
    <t>CZJ72105VM</t>
  </si>
  <si>
    <t>CZJ72504AE</t>
  </si>
  <si>
    <t>CZJ735037L</t>
  </si>
  <si>
    <t>CZJ735037X</t>
  </si>
  <si>
    <t>CZJ735037K</t>
  </si>
  <si>
    <t>CZJ735036Y</t>
  </si>
  <si>
    <t>CZJ735037J</t>
  </si>
  <si>
    <t>CZJ735037U</t>
  </si>
  <si>
    <t>CZJ7350370</t>
  </si>
  <si>
    <t>CZJ735036A</t>
  </si>
  <si>
    <t>CZJ7350374</t>
  </si>
  <si>
    <t>CZJ736015K</t>
  </si>
  <si>
    <t>CZJ741045K</t>
  </si>
  <si>
    <t>CZJ741045P</t>
  </si>
  <si>
    <t>CZJ741053Z</t>
  </si>
  <si>
    <t>CZJ74203WA</t>
  </si>
  <si>
    <t>CZ1743006U</t>
  </si>
  <si>
    <t>CZJ74206ZK</t>
  </si>
  <si>
    <t>CZJ742071S</t>
  </si>
  <si>
    <t>CZJ74203VX</t>
  </si>
  <si>
    <t>CZJ7460A2H</t>
  </si>
  <si>
    <t>CZJ7460A2B</t>
  </si>
  <si>
    <t>CZJ741053Y</t>
  </si>
  <si>
    <t>CZJ7510331</t>
  </si>
  <si>
    <t>CZJ751A5R3</t>
  </si>
  <si>
    <t>CZJ751032X</t>
  </si>
  <si>
    <t>CZJ751A93L</t>
  </si>
  <si>
    <t>8063LDN434</t>
  </si>
  <si>
    <t>CZJ65205AZ</t>
  </si>
  <si>
    <t>GBJ52403X7</t>
  </si>
  <si>
    <t>J06GLGP42T</t>
  </si>
  <si>
    <t>J07WLGP42T</t>
  </si>
  <si>
    <t>7J26JZS15070</t>
  </si>
  <si>
    <t>J08NLGP42T</t>
  </si>
  <si>
    <t>7J29JZS1B027</t>
  </si>
  <si>
    <t>CZJ641003A</t>
  </si>
  <si>
    <t>CZJ751A9B0</t>
  </si>
  <si>
    <t>CZJ74206ZZ</t>
  </si>
  <si>
    <t>GBJ53800YD</t>
  </si>
  <si>
    <t>CZJ74203W8</t>
  </si>
  <si>
    <t>CZJ751A9AE</t>
  </si>
  <si>
    <t>GBJ53800Z4</t>
  </si>
  <si>
    <t>CZJ751A9A8</t>
  </si>
  <si>
    <t>CZJ751A9AU</t>
  </si>
  <si>
    <t>CZJ751A9FC</t>
  </si>
  <si>
    <t>CZJ751A94H</t>
  </si>
  <si>
    <t>CZJ751A934</t>
  </si>
  <si>
    <t>CZJ751A9F8</t>
  </si>
  <si>
    <t>CZJ751A939</t>
  </si>
  <si>
    <t>CZJ741045R</t>
  </si>
  <si>
    <t>CZJ751A99D</t>
  </si>
  <si>
    <t>CZJ751A98Y</t>
  </si>
  <si>
    <t>CZJ751A9BJ</t>
  </si>
  <si>
    <t>CZJ751A9EL</t>
  </si>
  <si>
    <t>CZJ751A99F</t>
  </si>
  <si>
    <t>CZJ751A99G</t>
  </si>
  <si>
    <t>CZJ751A8VV</t>
  </si>
  <si>
    <t>CZJ817A6CP</t>
  </si>
  <si>
    <t>CZJ816A84M</t>
  </si>
  <si>
    <t>CZJ751A993</t>
  </si>
  <si>
    <t>CZJ816A84Y</t>
  </si>
  <si>
    <t>CZJ73605P2</t>
  </si>
  <si>
    <t>CZJ741045T</t>
  </si>
  <si>
    <t>GBJ44400EJ</t>
  </si>
  <si>
    <t>J00ALP53J</t>
  </si>
  <si>
    <t>J01TLGP42C</t>
  </si>
  <si>
    <t>J00XLGP42G</t>
  </si>
  <si>
    <t>7J34KYD1E026</t>
  </si>
  <si>
    <t>7J37LGP4F01R</t>
  </si>
  <si>
    <t>7J25JZS1800R</t>
  </si>
  <si>
    <t>8115FRZ11057</t>
  </si>
  <si>
    <t>8208FRW11006</t>
  </si>
  <si>
    <t>7J22JMN2J019</t>
  </si>
  <si>
    <t>Adresse</t>
  </si>
  <si>
    <t>1 Rue du DOCTEUR SAUVE</t>
  </si>
  <si>
    <t>rue Jules Méline</t>
  </si>
  <si>
    <t>12 RUE DES LANDELLES</t>
  </si>
  <si>
    <t>8310KJN21395</t>
  </si>
  <si>
    <t>7J34LGP1G01S</t>
  </si>
  <si>
    <t>J00JLGP539</t>
  </si>
  <si>
    <t>J06JLGP51F</t>
  </si>
  <si>
    <t>800BLJC11V</t>
  </si>
  <si>
    <t>GB8511772E</t>
  </si>
  <si>
    <t>8023LDN73V</t>
  </si>
  <si>
    <t>GBJ524036H</t>
  </si>
  <si>
    <t>GBJ52402CR</t>
  </si>
  <si>
    <t>8146FSB11640</t>
  </si>
  <si>
    <t>8146FSB11031</t>
  </si>
  <si>
    <t>GBJ509025F</t>
  </si>
  <si>
    <t>GBJ51700JZ</t>
  </si>
  <si>
    <t>B34FZ0J</t>
  </si>
  <si>
    <t>7J32JNT1E018</t>
  </si>
  <si>
    <t>GBJ520056S</t>
  </si>
  <si>
    <t>80AWLJC13F</t>
  </si>
  <si>
    <t>805WLDN43F</t>
  </si>
  <si>
    <t>20CYLLMPY3J</t>
  </si>
  <si>
    <t>GB84481A7E</t>
  </si>
  <si>
    <t>GBJ55001LE</t>
  </si>
  <si>
    <t>GB8606XVJY</t>
  </si>
  <si>
    <t>CZJ62500SN</t>
  </si>
  <si>
    <t>CZJ6300050</t>
  </si>
  <si>
    <t>CZJ63101B8</t>
  </si>
  <si>
    <t>CZJ63003XP</t>
  </si>
  <si>
    <t>CZJ62901HF</t>
  </si>
  <si>
    <t>CZJ62901HD</t>
  </si>
  <si>
    <t>CZJ630004Y</t>
  </si>
  <si>
    <t>CZJ62703M3</t>
  </si>
  <si>
    <t>CZJ630004T</t>
  </si>
  <si>
    <t>80FYLJC128</t>
  </si>
  <si>
    <t>800DJTK82R</t>
  </si>
  <si>
    <t>M00WLFRD2R</t>
  </si>
  <si>
    <t>J02NLW952R</t>
  </si>
  <si>
    <t>J02MLW952R</t>
  </si>
  <si>
    <t>J02LLW952R</t>
  </si>
  <si>
    <t>NT68MU0802</t>
  </si>
  <si>
    <t>J02KLW952R</t>
  </si>
  <si>
    <t>CZJ72804CM</t>
  </si>
  <si>
    <t>CZJ74600FV</t>
  </si>
  <si>
    <t>CZJ74700ZD</t>
  </si>
  <si>
    <t>CZJ74700YX</t>
  </si>
  <si>
    <t>CZJ751A8ZR</t>
  </si>
  <si>
    <t>CZ181002JA</t>
  </si>
  <si>
    <t>CZ181002J6</t>
  </si>
  <si>
    <t>CZ181002ND</t>
  </si>
  <si>
    <t>CZ1814022S</t>
  </si>
  <si>
    <t>CZ1814023A</t>
  </si>
  <si>
    <t>CZ18140235</t>
  </si>
  <si>
    <t>CZ1814021X</t>
  </si>
  <si>
    <t>CZ18140232</t>
  </si>
  <si>
    <t>CZ1814022Y</t>
  </si>
  <si>
    <t>CZ1814022X</t>
  </si>
  <si>
    <t>CZ18140228</t>
  </si>
  <si>
    <t>CZ1814022V</t>
  </si>
  <si>
    <t>CZJ751A99C</t>
  </si>
  <si>
    <t>CZJ816A853</t>
  </si>
  <si>
    <t>CZJ813A43X</t>
  </si>
  <si>
    <t>CZJ813A43B</t>
  </si>
  <si>
    <t>CZJ813A43D</t>
  </si>
  <si>
    <t>CZJ813A43K</t>
  </si>
  <si>
    <t>CZJ813A43E</t>
  </si>
  <si>
    <t>CZJ813A43V</t>
  </si>
  <si>
    <t>7J19FXK1T0JA</t>
  </si>
  <si>
    <t>8189LJC134</t>
  </si>
  <si>
    <t>8050FD411175</t>
  </si>
  <si>
    <t>8248KJN21725</t>
  </si>
  <si>
    <t>7J19FXK1L031</t>
  </si>
  <si>
    <t>7J34LGP1G032</t>
  </si>
  <si>
    <t>J03ZKYD129</t>
  </si>
  <si>
    <t>7J33JNT1X060</t>
  </si>
  <si>
    <t>8316KJN21229</t>
  </si>
  <si>
    <t>GBJ5190124</t>
  </si>
  <si>
    <t>GBJ5100127</t>
  </si>
  <si>
    <t>SGI633003T</t>
  </si>
  <si>
    <t>CZJ63400J3</t>
  </si>
  <si>
    <t>CZC64113G2</t>
  </si>
  <si>
    <t>GB8724J4HT</t>
  </si>
  <si>
    <t>CZJ632040X</t>
  </si>
  <si>
    <t>CZJ632040V</t>
  </si>
  <si>
    <t>CZJ71109XU</t>
  </si>
  <si>
    <t>GB8543N32J</t>
  </si>
  <si>
    <t>GBJ536051K</t>
  </si>
  <si>
    <t>GBJ54103PJ</t>
  </si>
  <si>
    <t>CZC64113G3</t>
  </si>
  <si>
    <t>GB8724J4HL</t>
  </si>
  <si>
    <t>CZC64113HW</t>
  </si>
  <si>
    <t>CZC64113J5</t>
  </si>
  <si>
    <t>SGI6330057</t>
  </si>
  <si>
    <t>CZJ817A4RY</t>
  </si>
  <si>
    <t>CZJ817A4RT</t>
  </si>
  <si>
    <t>CZJ813A52U</t>
  </si>
  <si>
    <t>CZJ820A736</t>
  </si>
  <si>
    <t>CZJ827A6VD</t>
  </si>
  <si>
    <t>CZJ812A3FA</t>
  </si>
  <si>
    <t>CZJ827A6UB</t>
  </si>
  <si>
    <t>CZJ827A6X5</t>
  </si>
  <si>
    <t>CZJ825A8X1</t>
  </si>
  <si>
    <t>CZJ829A5G9</t>
  </si>
  <si>
    <t>CZJ827A6WE</t>
  </si>
  <si>
    <t>CZJ825A8RE</t>
  </si>
  <si>
    <t>CZJ826A053</t>
  </si>
  <si>
    <t>CZJ826A06D</t>
  </si>
  <si>
    <t>CZJ826A06U</t>
  </si>
  <si>
    <t>CZJ825A8P2</t>
  </si>
  <si>
    <t>CZJ829A5GY</t>
  </si>
  <si>
    <t>CZJ829A5H3</t>
  </si>
  <si>
    <t>CZJ829A5FX</t>
  </si>
  <si>
    <t>CZJ826A06E</t>
  </si>
  <si>
    <t>3UV733N083</t>
  </si>
  <si>
    <t>CZJ825A0X8</t>
  </si>
  <si>
    <t>CZJ834A62N</t>
  </si>
  <si>
    <t>CZJ839A69T</t>
  </si>
  <si>
    <t>CZJ839A6KL</t>
  </si>
  <si>
    <t>CZJ839A7KE</t>
  </si>
  <si>
    <t>CZJ840A1T2</t>
  </si>
  <si>
    <t>CZJ840A1T6</t>
  </si>
  <si>
    <t>CZJ840A2N8</t>
  </si>
  <si>
    <t>CZJ840A2NT</t>
  </si>
  <si>
    <t>CZC8395ZGQ</t>
  </si>
  <si>
    <t>CZJ840A1UB</t>
  </si>
  <si>
    <t>CZJ840A1TT</t>
  </si>
  <si>
    <t>CZC8395ZTD</t>
  </si>
  <si>
    <t>CZC83936DZ</t>
  </si>
  <si>
    <t>CZJ840A2NP</t>
  </si>
  <si>
    <t>CZJ840A2N2</t>
  </si>
  <si>
    <t>CZJ751A99Z</t>
  </si>
  <si>
    <t>CZJ840A2NU</t>
  </si>
  <si>
    <t>CZJ842A329</t>
  </si>
  <si>
    <t>CZJ842A32N</t>
  </si>
  <si>
    <t>CZJ840A2NC</t>
  </si>
  <si>
    <t>CZJ840A1SY</t>
  </si>
  <si>
    <t>CZJ840A1TL</t>
  </si>
  <si>
    <t>CZJ840A1TM</t>
  </si>
  <si>
    <t>CZJ840A1TP</t>
  </si>
  <si>
    <t>CZJ840A1SS</t>
  </si>
  <si>
    <t>CZJ840A1TG</t>
  </si>
  <si>
    <t>CZJ842A2P8</t>
  </si>
  <si>
    <t>CZJ842A2P7</t>
  </si>
  <si>
    <t>CZJ840A1UG</t>
  </si>
  <si>
    <t>CZC82223FM</t>
  </si>
  <si>
    <t>CZC8211207</t>
  </si>
  <si>
    <t>CZC837325Y</t>
  </si>
  <si>
    <t>CZC837325R</t>
  </si>
  <si>
    <t>CZC8246L69</t>
  </si>
  <si>
    <t>CZC8246KK8</t>
  </si>
  <si>
    <t>CZC8246KYS</t>
  </si>
  <si>
    <t>CZC8246KKB</t>
  </si>
  <si>
    <t>CZJ816A84B</t>
  </si>
  <si>
    <t>CZJ7510326</t>
  </si>
  <si>
    <t>CZJ751A94G</t>
  </si>
  <si>
    <t>CZJ817A4RV</t>
  </si>
  <si>
    <t>CZJ817A4S2</t>
  </si>
  <si>
    <t>CZJ848A46T</t>
  </si>
  <si>
    <t>CZC8511F98</t>
  </si>
  <si>
    <t>CZJ848A46A</t>
  </si>
  <si>
    <t>CZJ848A477</t>
  </si>
  <si>
    <t>CZJ847A7CF</t>
  </si>
  <si>
    <t>CZJ847A7CP</t>
  </si>
  <si>
    <t>CZJ847A7CD</t>
  </si>
  <si>
    <t>CZJ840A1SF</t>
  </si>
  <si>
    <t>CZJ840A1U2</t>
  </si>
  <si>
    <t>CZJ848A474</t>
  </si>
  <si>
    <t>CZJ903A1SY</t>
  </si>
  <si>
    <t>CZJ903A1SW</t>
  </si>
  <si>
    <t>CZC8371Y30</t>
  </si>
  <si>
    <t>CZJ903A201</t>
  </si>
  <si>
    <t>CZJ910A3TG</t>
  </si>
  <si>
    <t>CZJ912A44U</t>
  </si>
  <si>
    <t>CZJ916A7FM</t>
  </si>
  <si>
    <t>CZJ916A7FT</t>
  </si>
  <si>
    <t>CZJ904A488</t>
  </si>
  <si>
    <t>CZJ904A48L</t>
  </si>
  <si>
    <t>CZJ904A49R</t>
  </si>
  <si>
    <t>CZJ904A48J</t>
  </si>
  <si>
    <t>CZC837326L</t>
  </si>
  <si>
    <t>CZ191501C8</t>
  </si>
  <si>
    <t>CZJ904A48X</t>
  </si>
  <si>
    <t>CZJ904A49P</t>
  </si>
  <si>
    <t>CZC9151F18</t>
  </si>
  <si>
    <t>CZJ923010N</t>
  </si>
  <si>
    <t>CZJ923010L</t>
  </si>
  <si>
    <t>CZJ923086A</t>
  </si>
  <si>
    <t>CZJ921038H</t>
  </si>
  <si>
    <t>CZJ92103S3</t>
  </si>
  <si>
    <t>CZJ927076B</t>
  </si>
  <si>
    <t>CZJ9270768</t>
  </si>
  <si>
    <t>CZJ903A206</t>
  </si>
  <si>
    <t>CZJ903A20E</t>
  </si>
  <si>
    <t>1PGKX2J</t>
  </si>
  <si>
    <t>2HZC13J</t>
  </si>
  <si>
    <t>CZJ93101BL</t>
  </si>
  <si>
    <t>CZJ907A1FG</t>
  </si>
  <si>
    <t>CZJ910A3C0</t>
  </si>
  <si>
    <t>CZJ911A0G5</t>
  </si>
  <si>
    <t>CZJ928089R</t>
  </si>
  <si>
    <t>CZJ928088A</t>
  </si>
  <si>
    <t>CZ1931002W</t>
  </si>
  <si>
    <t>CZJ917A2J5</t>
  </si>
  <si>
    <t>CZJ917A2J2</t>
  </si>
  <si>
    <t>CZJ917A2HW</t>
  </si>
  <si>
    <t>CZJ93807W8</t>
  </si>
  <si>
    <t>CZJ93807VE</t>
  </si>
  <si>
    <t>CZJ93806DX</t>
  </si>
  <si>
    <t>CZJ93604HH</t>
  </si>
  <si>
    <t>CZJ65101DZ</t>
  </si>
  <si>
    <t>CZJ751A90V</t>
  </si>
  <si>
    <t>CZJ7510327</t>
  </si>
  <si>
    <t>SCZJ63806T6</t>
  </si>
  <si>
    <t>GBJ54301M6</t>
  </si>
  <si>
    <t>GBJ53705TZ</t>
  </si>
  <si>
    <t>GBJ53705TN</t>
  </si>
  <si>
    <t>80RMLJC137</t>
  </si>
  <si>
    <t>CZJ64108DP</t>
  </si>
  <si>
    <t>CZJ903A1SX</t>
  </si>
  <si>
    <t>CZJ93304T5</t>
  </si>
  <si>
    <t>CZJ93604PB</t>
  </si>
  <si>
    <t>CZJ93603LK</t>
  </si>
  <si>
    <t>CZJ93303K5</t>
  </si>
  <si>
    <t>CZJ931069D</t>
  </si>
  <si>
    <t>CZJ929076X</t>
  </si>
  <si>
    <t>CZJ929077D</t>
  </si>
  <si>
    <t>CZJ92909CU</t>
  </si>
  <si>
    <t>CZJ929079K</t>
  </si>
  <si>
    <t>CZJ9230834</t>
  </si>
  <si>
    <t>CZJ93905ET</t>
  </si>
  <si>
    <t>CZJ93905ES</t>
  </si>
  <si>
    <t>CZJ93304T3</t>
  </si>
  <si>
    <t>CZJ93303L0</t>
  </si>
  <si>
    <t>CZJ933052L</t>
  </si>
  <si>
    <t>CZJ933052P</t>
  </si>
  <si>
    <t>CZJ946066J</t>
  </si>
  <si>
    <t>CZJ946065Z</t>
  </si>
  <si>
    <t>CZJ933052M</t>
  </si>
  <si>
    <t>CZJ946066V</t>
  </si>
  <si>
    <t>CZJ9470430</t>
  </si>
  <si>
    <t>CZJ94606VZ</t>
  </si>
  <si>
    <t>CZJ94707T8</t>
  </si>
  <si>
    <t>CZJ94609NK</t>
  </si>
  <si>
    <t>CZJ94609NB</t>
  </si>
  <si>
    <t>CZJ94707TK</t>
  </si>
  <si>
    <t>CZJ94707U4</t>
  </si>
  <si>
    <t>CZJ94707TW</t>
  </si>
  <si>
    <t>CZJ94609MM</t>
  </si>
  <si>
    <t>CZJ93905EE</t>
  </si>
  <si>
    <t>CZJ947042Z</t>
  </si>
  <si>
    <t>CZJ0060373</t>
  </si>
  <si>
    <t>CZJ00603UU</t>
  </si>
  <si>
    <t>CZJ006036Z</t>
  </si>
  <si>
    <t>CZJ94707T2</t>
  </si>
  <si>
    <t>CZJ0010582</t>
  </si>
  <si>
    <t>CZJ00205JN</t>
  </si>
  <si>
    <t>CZJ00205LT</t>
  </si>
  <si>
    <t>CZJ93806D0</t>
  </si>
  <si>
    <t>D019FNC1K364</t>
  </si>
  <si>
    <t>CZJ0060375</t>
  </si>
  <si>
    <t>CZJ94609NU</t>
  </si>
  <si>
    <t>CZJ94609NR</t>
  </si>
  <si>
    <t>JVE-BNFVIR1-01</t>
  </si>
  <si>
    <t>660/960</t>
  </si>
  <si>
    <t>JVE-BNFLM1-01</t>
  </si>
  <si>
    <t>JVE-BNFLS1-01</t>
  </si>
  <si>
    <t>CZJ950017E</t>
  </si>
  <si>
    <t>CZJ950017K</t>
  </si>
  <si>
    <t>CZJ008019C</t>
  </si>
  <si>
    <t>CZJ94609R9</t>
  </si>
  <si>
    <t>CZJ008019T</t>
  </si>
  <si>
    <t>CZJ01301PB</t>
  </si>
  <si>
    <t>CZJ94606W2</t>
  </si>
  <si>
    <t>CZJ94609P0</t>
  </si>
  <si>
    <t>CZJ00902N1</t>
  </si>
  <si>
    <t>CZJ00902MH</t>
  </si>
  <si>
    <t>CZJ01200F8</t>
  </si>
  <si>
    <t>CZJ01200E1</t>
  </si>
  <si>
    <t>CZJ95104B6</t>
  </si>
  <si>
    <t>CZJ00902MG</t>
  </si>
  <si>
    <t>CZJ01200AX</t>
  </si>
  <si>
    <t>CZJ01102PT</t>
  </si>
  <si>
    <t>CZJ00801BC</t>
  </si>
  <si>
    <t>CZJ00801A8</t>
  </si>
  <si>
    <t>CZJ0110E54</t>
  </si>
  <si>
    <t>CZJ0110EEB</t>
  </si>
  <si>
    <t>CZJ00902MS</t>
  </si>
  <si>
    <t>CZJ00901X3</t>
  </si>
  <si>
    <t>CZJ00901X4</t>
  </si>
  <si>
    <t>CZJ00902MK</t>
  </si>
  <si>
    <t>CZJ00801BG</t>
  </si>
  <si>
    <t>CZJ01200FD</t>
  </si>
  <si>
    <t>CZJ71202VJ</t>
  </si>
  <si>
    <t>CZJ71202V2</t>
  </si>
  <si>
    <t>CZJ72105WA</t>
  </si>
  <si>
    <t>CZJ71202V9</t>
  </si>
  <si>
    <t>CZJ74206ZV</t>
  </si>
  <si>
    <t>CZJ820A19A</t>
  </si>
  <si>
    <t>CZJ917A2LY</t>
  </si>
  <si>
    <t>CZJ01200FL</t>
  </si>
  <si>
    <t>CZJ01301TY</t>
  </si>
  <si>
    <t>CZJ01303RG</t>
  </si>
  <si>
    <t>CZJ01807Q3</t>
  </si>
  <si>
    <t>CZJ01807R1</t>
  </si>
  <si>
    <t>CZJ01702LV</t>
  </si>
  <si>
    <t>CZJ01701R8</t>
  </si>
  <si>
    <t>CZJ01807NF</t>
  </si>
  <si>
    <t>CZJ01807R7</t>
  </si>
  <si>
    <t>CZJ01807NG</t>
  </si>
  <si>
    <t>CZJ01807QD</t>
  </si>
  <si>
    <t>J038LGP534</t>
  </si>
  <si>
    <t>CZJ01301TD</t>
  </si>
  <si>
    <t>CZJ01301T3</t>
  </si>
  <si>
    <t>CZJ01301RY</t>
  </si>
  <si>
    <t>CZJ00902MT</t>
  </si>
  <si>
    <t>CZJ01301TU</t>
  </si>
  <si>
    <t>CZJ015071L</t>
  </si>
  <si>
    <t>CZJ0320781</t>
  </si>
  <si>
    <t>GB8541M31V</t>
  </si>
  <si>
    <t>1342 rue de Montaran</t>
  </si>
  <si>
    <t>GBJ61000M9</t>
  </si>
  <si>
    <t>GBJ61000M2</t>
  </si>
  <si>
    <t>GBJ61000M5</t>
  </si>
  <si>
    <t>GB8552V94L</t>
  </si>
  <si>
    <t>GB8602W6W3</t>
  </si>
  <si>
    <t>GBJ54104S</t>
  </si>
  <si>
    <t>CZJ64102X1</t>
  </si>
  <si>
    <t>CZJ628037A</t>
  </si>
  <si>
    <t>CZC7475HM5</t>
  </si>
  <si>
    <t>J00CLK692F</t>
  </si>
  <si>
    <t>93, av. Denis Papin</t>
  </si>
  <si>
    <t>8007LJC12V</t>
  </si>
  <si>
    <t>CZJ032077S</t>
  </si>
  <si>
    <t>CZJ032077F</t>
  </si>
  <si>
    <t>CZJ032077D</t>
  </si>
  <si>
    <t>CZJ02604F8</t>
  </si>
  <si>
    <t>CZJ03706BD</t>
  </si>
  <si>
    <t>CZJ0320FY6</t>
  </si>
  <si>
    <t>CZJ0320776</t>
  </si>
  <si>
    <t>CZJ044079C</t>
  </si>
  <si>
    <t>CZJ04407FV</t>
  </si>
  <si>
    <t>CZJ04407DF</t>
  </si>
  <si>
    <t>CZJ0430CSV</t>
  </si>
  <si>
    <t>CZJ043CSZ</t>
  </si>
  <si>
    <t>CZJ0390WLN</t>
  </si>
  <si>
    <t>CZJ04407G1</t>
  </si>
  <si>
    <t>CZJ0440795</t>
  </si>
  <si>
    <t>CZJ044078J</t>
  </si>
  <si>
    <t>CZJ04407FQ</t>
  </si>
  <si>
    <t>CZJ0380HJL</t>
  </si>
  <si>
    <t>CZJ0400BTW</t>
  </si>
  <si>
    <t>CZJ0430CSX</t>
  </si>
  <si>
    <t>CZJ0430CSR</t>
  </si>
  <si>
    <t>CZJ04407G7</t>
  </si>
  <si>
    <t>CZJ0430CST</t>
  </si>
  <si>
    <t>CZJ0430CSW</t>
  </si>
  <si>
    <t>CZJ0400BTC</t>
  </si>
  <si>
    <t>CZJ0430CSS</t>
  </si>
  <si>
    <t>CZJ026024Z</t>
  </si>
  <si>
    <t>CZJ0260241</t>
  </si>
  <si>
    <t>CZJ03706Q9</t>
  </si>
  <si>
    <t>CZJ03706HT</t>
  </si>
  <si>
    <t>CZJ04508GL</t>
  </si>
  <si>
    <t>CZJ0460VJD</t>
  </si>
  <si>
    <t>CZJ0460VCW</t>
  </si>
  <si>
    <t>CZJ03900LC</t>
  </si>
  <si>
    <t>CZJ0460VJL</t>
  </si>
  <si>
    <t>CZJ72904XS</t>
  </si>
  <si>
    <t>CZJ94802XS</t>
  </si>
  <si>
    <t>CZJ94802Y6</t>
  </si>
  <si>
    <t>CZ191201UT</t>
  </si>
  <si>
    <t>CZJ0100918</t>
  </si>
  <si>
    <t>CZJ010090Z</t>
  </si>
  <si>
    <t>GB8919R8HP</t>
  </si>
  <si>
    <t>GB8919R8JN</t>
  </si>
  <si>
    <t>CZ100301L6</t>
  </si>
  <si>
    <t>CZJ0390WM1</t>
  </si>
  <si>
    <t>CZJ03900L9</t>
  </si>
  <si>
    <t>CZJ0460VFM</t>
  </si>
  <si>
    <t>CZJ0460VHC</t>
  </si>
  <si>
    <t>CZJ725049D</t>
  </si>
  <si>
    <t>CZJ72805AC</t>
  </si>
  <si>
    <t>CZJ725056X</t>
  </si>
  <si>
    <t>CZJ7250486</t>
  </si>
  <si>
    <t>CZJ725056Z</t>
  </si>
  <si>
    <t>CZJ7250485</t>
  </si>
  <si>
    <t>CZJ725057E</t>
  </si>
  <si>
    <t>CZJ725056U</t>
  </si>
  <si>
    <t>CZJ73200TM</t>
  </si>
  <si>
    <t>CZJ820A2H1</t>
  </si>
  <si>
    <t>CZJ917A2M9</t>
  </si>
  <si>
    <t>CZ100100U6</t>
  </si>
  <si>
    <t>CZJ72805AM</t>
  </si>
  <si>
    <t>CZJ72805AA</t>
  </si>
  <si>
    <t>CZJ72805AB</t>
  </si>
  <si>
    <t>CZJ72805CF</t>
  </si>
  <si>
    <t>CZJ917A2JL</t>
  </si>
  <si>
    <t>GB8919R603</t>
  </si>
  <si>
    <t>GB8926VCSB</t>
  </si>
  <si>
    <t>CZJ1017V0H</t>
  </si>
  <si>
    <t>CZJ103014Q</t>
  </si>
  <si>
    <t>CZJ0460VF3</t>
  </si>
  <si>
    <t>CZJ0460VF7</t>
  </si>
  <si>
    <t>CZJ0460VF9</t>
  </si>
  <si>
    <t>CZJ10300YF</t>
  </si>
  <si>
    <t>CZJ107089F</t>
  </si>
  <si>
    <t>CZJ1070897</t>
  </si>
  <si>
    <t>Rue Jules Méline</t>
  </si>
  <si>
    <t>CZJ103013V</t>
  </si>
  <si>
    <t>CZJ10300YS</t>
  </si>
  <si>
    <t>CZJ103013J</t>
  </si>
  <si>
    <t>CZJ10300YZ</t>
  </si>
  <si>
    <t>CZJ0430CSZ</t>
  </si>
  <si>
    <t>CZJ0460VFJ</t>
  </si>
  <si>
    <t>CZJ107085F</t>
  </si>
  <si>
    <t>CZJ107086Q</t>
  </si>
  <si>
    <t>CZJ10808GF</t>
  </si>
  <si>
    <t>CZJ10808G7</t>
  </si>
  <si>
    <t>CZJ10808GQ</t>
  </si>
  <si>
    <t>CZJ10808GN</t>
  </si>
  <si>
    <t>CZJ1080BYB</t>
  </si>
  <si>
    <t>CZJ10808GM</t>
  </si>
  <si>
    <t>CZJ10808GX</t>
  </si>
  <si>
    <t>CZJ10808GH</t>
  </si>
  <si>
    <t>CZJ1070846</t>
  </si>
  <si>
    <t>CZJ1070899</t>
  </si>
  <si>
    <t>CZJ03900LB</t>
  </si>
  <si>
    <t>CZJ107085S</t>
  </si>
  <si>
    <t>CZJ0481CTZ</t>
  </si>
  <si>
    <t>CZJ103013H</t>
  </si>
  <si>
    <t>CZJ103010Y</t>
  </si>
  <si>
    <t>CZJ103014J</t>
  </si>
  <si>
    <t>CZJ105054C</t>
  </si>
  <si>
    <t>CZJ1050514</t>
  </si>
  <si>
    <t>CZJ10504Y1</t>
  </si>
  <si>
    <t>CZJ10504YZ</t>
  </si>
  <si>
    <t>CZJ1050549</t>
  </si>
  <si>
    <t>CZJ1050520</t>
  </si>
  <si>
    <t>CZJ10504YR</t>
  </si>
  <si>
    <t>CZJ105052M</t>
  </si>
  <si>
    <t>CZJ0460VG1</t>
  </si>
  <si>
    <t>CZJ0460JMW</t>
  </si>
  <si>
    <t>CZJ71108XE</t>
  </si>
  <si>
    <t>CZJ0421XVS</t>
  </si>
  <si>
    <t>CZJ10804RS</t>
  </si>
  <si>
    <t>CZJ10804N6</t>
  </si>
  <si>
    <t>CZJ10906WC</t>
  </si>
  <si>
    <t>CZJ109094Z</t>
  </si>
  <si>
    <t>CZJ10804QB</t>
  </si>
  <si>
    <t>CZJ11205G9</t>
  </si>
  <si>
    <t>CZJ1090JS1</t>
  </si>
  <si>
    <t>CZJ1070854</t>
  </si>
  <si>
    <t>CZJ103074R</t>
  </si>
  <si>
    <t>CZJ0460VF5</t>
  </si>
  <si>
    <t>CZJ1060HDV</t>
  </si>
  <si>
    <t>CZJ105051N</t>
  </si>
  <si>
    <t>CZJ105053B</t>
  </si>
  <si>
    <t>CZJ11400J7</t>
  </si>
  <si>
    <t>CZJ11400JY</t>
  </si>
  <si>
    <t>CZJ10804NS</t>
  </si>
  <si>
    <t>CZJ1080C3Q</t>
  </si>
  <si>
    <t>CZJ1080BYY</t>
  </si>
  <si>
    <t>CZJ1080C3P</t>
  </si>
  <si>
    <t>CZJ1080BZ4</t>
  </si>
  <si>
    <t>CZJ1080BTZ</t>
  </si>
  <si>
    <t>CZJ0460VGG</t>
  </si>
  <si>
    <t>CZJ10804NY</t>
  </si>
  <si>
    <t>CZJ0460VH5</t>
  </si>
  <si>
    <t>CZJ1080C25</t>
  </si>
  <si>
    <t>CZJ105052S</t>
  </si>
  <si>
    <t>CZJ11400HD</t>
  </si>
  <si>
    <t>CZJ10804R5</t>
  </si>
  <si>
    <t>CZJ11400K2</t>
  </si>
  <si>
    <t>CZJ1140CHG</t>
  </si>
  <si>
    <t>CZJ10804PL</t>
  </si>
  <si>
    <t>CZJ1140CH9</t>
  </si>
  <si>
    <t>CZ211901JS</t>
  </si>
  <si>
    <t>CZJ113081N</t>
  </si>
  <si>
    <t>CZJ1130827</t>
  </si>
  <si>
    <t>CZJ1130824</t>
  </si>
  <si>
    <t>CZJ1140QZ7</t>
  </si>
  <si>
    <t>CZJ1080C4T</t>
  </si>
  <si>
    <t>CZJ1140QX9</t>
  </si>
  <si>
    <t>CZJ1140QX8</t>
  </si>
  <si>
    <t>CZJ11206VQ</t>
  </si>
  <si>
    <t>GB8726KSRS</t>
  </si>
  <si>
    <t>GB8723HBNY</t>
  </si>
  <si>
    <t>BLQ4GQ1</t>
  </si>
  <si>
    <t xml:space="preserve">BLQ3GQ1 </t>
  </si>
  <si>
    <t>CZJ93905E3</t>
  </si>
  <si>
    <t>CZJ00800CY</t>
  </si>
  <si>
    <t>CZJ11206X4</t>
  </si>
  <si>
    <t>CZJ11206X5</t>
  </si>
  <si>
    <t>CZJ11206V4</t>
  </si>
  <si>
    <t>CZJ11206ZH</t>
  </si>
  <si>
    <t>CZJ1080BZ3</t>
  </si>
  <si>
    <t>CZJ1080BT7</t>
  </si>
  <si>
    <t>CZJ133152R</t>
  </si>
  <si>
    <t>CZJ13404QL</t>
  </si>
  <si>
    <t>CZJ13404NS</t>
  </si>
  <si>
    <t>CZJ13404QB</t>
  </si>
  <si>
    <t>CZJ134055C</t>
  </si>
  <si>
    <t>CZJ13404Q8</t>
  </si>
  <si>
    <t>CZJ13404NQ</t>
  </si>
  <si>
    <t>CZJ1331530</t>
  </si>
  <si>
    <t>CZJ13405RY</t>
  </si>
  <si>
    <t>CZJ134055F</t>
  </si>
  <si>
    <t>BDFHV4</t>
  </si>
  <si>
    <t>CZJ43301FZ</t>
  </si>
  <si>
    <t>dzelrepotest2a</t>
  </si>
  <si>
    <t>CZJ44801G0</t>
  </si>
  <si>
    <t>Intel® Xeon® E5-2640V2 (2 GHz, 8 coeurs, 20 Mo cache, 95W) avec 2*8Go R-DIMM - DDR3L - 1600MHz / PC3-12800 - CL11, P420i/1Go FBWC cage, 1 alimentation 80 PLUS Platinum CA 100-240 460 W 2 DD 146Go SAS-DP 2.5" SFF 15k avec support pour HP SmartDrive + 1 alimentation 460W + 6 * 8 Go soit au total 64 Go.+ 4 DD * 300Go 15K</t>
  </si>
  <si>
    <t>Intel® Xeon® E5-2640V2 (2 GHz, 8 coeurs, 20 Mo cache, 95W) avec 2*8Go R-DIMM - DDR3L - 1600MHz / PC3-12800 - CL11, P420i/1Go FBWC cage, 1 alimentation 80 PLUS Platinum CA 100-240 460 W 2 DD 146Go SAS-DP 2.5" SFF 15k avec support pour HP SmartDrive + 1 alimentation 460W + 6 * 8 Go soit au total 64 Go. + 4 DD * 300Go 15K</t>
  </si>
  <si>
    <t>CZJ1080FN4</t>
  </si>
  <si>
    <t>CZJ1340CBM</t>
  </si>
  <si>
    <t>CZJ1340CCH</t>
  </si>
  <si>
    <t>CZJ92100XT</t>
  </si>
  <si>
    <t>CZJ1340CD6</t>
  </si>
  <si>
    <t>CZJ1340CCZ</t>
  </si>
  <si>
    <t>CZJ1340CCB</t>
  </si>
  <si>
    <t>CZJ12604RH</t>
  </si>
  <si>
    <t>CZJ1340C9S</t>
  </si>
  <si>
    <t>CZJ1340CC4</t>
  </si>
  <si>
    <t>CZJ1340CCK</t>
  </si>
  <si>
    <t>CZJ1340C9K</t>
  </si>
  <si>
    <t>CZJ1340CC3</t>
  </si>
  <si>
    <t>5TVNT1J</t>
  </si>
  <si>
    <t>D2BCV1J</t>
  </si>
  <si>
    <t>F7H461J</t>
  </si>
  <si>
    <t>G7H461J</t>
  </si>
  <si>
    <t>CZJ7250493</t>
  </si>
  <si>
    <t>CZJ1340C9J</t>
  </si>
  <si>
    <t>CZJ1340CCL</t>
  </si>
  <si>
    <t>CZJ13706W5</t>
  </si>
  <si>
    <t>CZJ13706Y8</t>
  </si>
  <si>
    <t>CZJ13706WR</t>
  </si>
  <si>
    <t>CZJ13706TM</t>
  </si>
  <si>
    <t>CZJ13706W2</t>
  </si>
  <si>
    <t>CZJ13706W6</t>
  </si>
  <si>
    <t>CZJ13706ZY</t>
  </si>
  <si>
    <t>CZJ13706ZZ</t>
  </si>
  <si>
    <t>CZJ13706XB</t>
  </si>
  <si>
    <t>CZJ13706WX</t>
  </si>
  <si>
    <t>CZJ1340CCP</t>
  </si>
  <si>
    <t>CZJ1350948</t>
  </si>
  <si>
    <t>CZJ1410T19</t>
  </si>
  <si>
    <t>CZJ1410T0W</t>
  </si>
  <si>
    <t>CZJ1410T1H</t>
  </si>
  <si>
    <t>CZJ1410SZH</t>
  </si>
  <si>
    <t>CZJ1410T0M</t>
  </si>
  <si>
    <t>CZJ1410T0P</t>
  </si>
  <si>
    <t>CZJ1410T0Q</t>
  </si>
  <si>
    <t>CZJ1410T0S</t>
  </si>
  <si>
    <t>CZJ1340C9Z</t>
  </si>
  <si>
    <t>CZJ135094C</t>
  </si>
  <si>
    <t>F89F25J</t>
  </si>
  <si>
    <t>G89F25J</t>
  </si>
  <si>
    <t>GB8919R8JF</t>
  </si>
  <si>
    <t>CZJ813A43F</t>
  </si>
  <si>
    <t>CZJ952020Z</t>
  </si>
  <si>
    <t>CZJ952020N</t>
  </si>
  <si>
    <t>CZJ813A43C</t>
  </si>
  <si>
    <t>7J34KYD1E020</t>
  </si>
  <si>
    <t>CZ1940047G</t>
  </si>
  <si>
    <t>CZJ93805ES</t>
  </si>
  <si>
    <t>CZJ942048M</t>
  </si>
  <si>
    <t>CZ185100FR</t>
  </si>
  <si>
    <t>CZJ827A6UE</t>
  </si>
  <si>
    <t>CZJ7150880</t>
  </si>
  <si>
    <t>CZJ817A4RX</t>
  </si>
  <si>
    <t>CZJ751A922</t>
  </si>
  <si>
    <t>CZC82116LY</t>
  </si>
  <si>
    <t>CZC8195TPQ</t>
  </si>
  <si>
    <t>CZJ820A72S</t>
  </si>
  <si>
    <t>CZ100301K6</t>
  </si>
  <si>
    <t>CZ1001020F</t>
  </si>
  <si>
    <t>CZ10010201</t>
  </si>
  <si>
    <t>CZ100101ZU</t>
  </si>
  <si>
    <t>CZ100301JW</t>
  </si>
  <si>
    <t>CZJ94002AX</t>
  </si>
  <si>
    <t>3UV0943KHL</t>
  </si>
  <si>
    <t>CZJ92100XW</t>
  </si>
  <si>
    <t>CZJ0400HKW</t>
  </si>
  <si>
    <t>CZJ03911ZN</t>
  </si>
  <si>
    <t>CZJ93905EN</t>
  </si>
  <si>
    <t>CZ1001020L</t>
  </si>
  <si>
    <t>GB8919R8HY</t>
  </si>
  <si>
    <t>CZJ95005HW</t>
  </si>
  <si>
    <t>CZ100700JS</t>
  </si>
  <si>
    <t>CZJ95305RJ</t>
  </si>
  <si>
    <t>CZ100301K4</t>
  </si>
  <si>
    <t>CZ10010208</t>
  </si>
  <si>
    <t>CZ100700JU</t>
  </si>
  <si>
    <t>CZ100301KT</t>
  </si>
  <si>
    <t>CZ100301K5</t>
  </si>
  <si>
    <t>CZ1001020X</t>
  </si>
  <si>
    <t>CZ100301K9</t>
  </si>
  <si>
    <t>CZ1001020Y</t>
  </si>
  <si>
    <t>CZ100301K8</t>
  </si>
  <si>
    <t>CZ1001020W</t>
  </si>
  <si>
    <t>CZ10010212</t>
  </si>
  <si>
    <t>CZ100101ZT</t>
  </si>
  <si>
    <t>CZ100301L1</t>
  </si>
  <si>
    <t>CZ1001020Z</t>
  </si>
  <si>
    <t>CZ100100UP</t>
  </si>
  <si>
    <t>CZ100100VJ</t>
  </si>
  <si>
    <t>CZ10010209</t>
  </si>
  <si>
    <t>CZ1001020A</t>
  </si>
  <si>
    <t>CZ1001020U</t>
  </si>
  <si>
    <t>CZ100301KP</t>
  </si>
  <si>
    <t>CZ100301JX</t>
  </si>
  <si>
    <t>GB8919R8JK</t>
  </si>
  <si>
    <t>CZ190100XK</t>
  </si>
  <si>
    <t>30 Rue du GARD</t>
  </si>
  <si>
    <t>CZ19010126</t>
  </si>
  <si>
    <t>CZJ93806N5</t>
  </si>
  <si>
    <t>CZJ638079R</t>
  </si>
  <si>
    <t>CZ1901007N</t>
  </si>
  <si>
    <t>CZ1901100XN</t>
  </si>
  <si>
    <t>CZ190100XM</t>
  </si>
  <si>
    <t>CZ190100X8</t>
  </si>
  <si>
    <t>CZ190100X9</t>
  </si>
  <si>
    <t>CZ190100XE</t>
  </si>
  <si>
    <t>CZ190100XL</t>
  </si>
  <si>
    <t>CZ190100X5</t>
  </si>
  <si>
    <t>CZ1901005S</t>
  </si>
  <si>
    <t>J0A0LGP42R</t>
  </si>
  <si>
    <t>CZJ00507AB</t>
  </si>
  <si>
    <t>CZJ00500RU</t>
  </si>
  <si>
    <t>CZJ912A418</t>
  </si>
  <si>
    <t>GB8919R7CD</t>
  </si>
  <si>
    <t>CZJ847A7CE</t>
  </si>
  <si>
    <t>CZJ847A7CJ</t>
  </si>
  <si>
    <t>CZJ847A83T</t>
  </si>
  <si>
    <t>CZJ847A83N</t>
  </si>
  <si>
    <t>J00ZLGP42F</t>
  </si>
  <si>
    <t>GBJ53800LV</t>
  </si>
  <si>
    <t>GBJ54204JW</t>
  </si>
  <si>
    <t>GBJ607053M</t>
  </si>
  <si>
    <t>GBJ61601L1</t>
  </si>
  <si>
    <t>CZJ62503XL</t>
  </si>
  <si>
    <t>CZJ620011X</t>
  </si>
  <si>
    <t>CZJ638070F</t>
  </si>
  <si>
    <t>CZJ63806VV</t>
  </si>
  <si>
    <t>CZJ914A8CF</t>
  </si>
  <si>
    <t>CZJ914A8DA</t>
  </si>
  <si>
    <t>GBJ50501M0</t>
  </si>
  <si>
    <t>GBJ427001E</t>
  </si>
  <si>
    <t>GBJ427001G</t>
  </si>
  <si>
    <t>GBJ51302L0</t>
  </si>
  <si>
    <t>GBJ53800HN</t>
  </si>
  <si>
    <t>GBJ53800MG</t>
  </si>
  <si>
    <t>CZJ63103PC</t>
  </si>
  <si>
    <t>CZJ62504CS</t>
  </si>
  <si>
    <t>CZJ95104AN</t>
  </si>
  <si>
    <t>CZJ93103LJ</t>
  </si>
  <si>
    <t>CZJ95101HX</t>
  </si>
  <si>
    <t>GB8919R7HF</t>
  </si>
  <si>
    <t>GB8919R7B9</t>
  </si>
  <si>
    <t>CZJ85108N0</t>
  </si>
  <si>
    <t>CZJ85104HR</t>
  </si>
  <si>
    <t>CZJ85108MX</t>
  </si>
  <si>
    <t>CZJ85108MP</t>
  </si>
  <si>
    <t>CZJ85108MT</t>
  </si>
  <si>
    <t>CZJ851A7NK</t>
  </si>
  <si>
    <t>CZJ851A6BT</t>
  </si>
  <si>
    <t>CZJ851A7NR</t>
  </si>
  <si>
    <t>CZJ851A7NN</t>
  </si>
  <si>
    <t>CZ190100XG</t>
  </si>
  <si>
    <t>CZ1901100XC</t>
  </si>
  <si>
    <t>CZJ912A3AR</t>
  </si>
  <si>
    <t>GB8919R7AY</t>
  </si>
  <si>
    <t>GB8919R8HJ</t>
  </si>
  <si>
    <t>GB8919R8HM</t>
  </si>
  <si>
    <t>GB8919R8J9</t>
  </si>
  <si>
    <t>GB8919R8HB</t>
  </si>
  <si>
    <t>CZ1901007K</t>
  </si>
  <si>
    <t>CZ184201MR</t>
  </si>
  <si>
    <t>CZC8500SQ2</t>
  </si>
  <si>
    <t>CZC849714W</t>
  </si>
  <si>
    <t>CZC849714R</t>
  </si>
  <si>
    <t>CZC849715W</t>
  </si>
  <si>
    <t>CZJ931A73V</t>
  </si>
  <si>
    <t>CZJ93603L1</t>
  </si>
  <si>
    <t>GB8919R79J</t>
  </si>
  <si>
    <t>CZJ901A36T</t>
  </si>
  <si>
    <t>CZJ901A37A</t>
  </si>
  <si>
    <t>CZ183901FB</t>
  </si>
  <si>
    <t>CZJ902A5R9</t>
  </si>
  <si>
    <t>CZJ902A3EC</t>
  </si>
  <si>
    <t>CZJ902A3ED</t>
  </si>
  <si>
    <t>GB8919R7AB</t>
  </si>
  <si>
    <t>CZJ902A5RA</t>
  </si>
  <si>
    <t>CZ184400T2</t>
  </si>
  <si>
    <t>CZJ901A36S</t>
  </si>
  <si>
    <t>CZJ901A36P</t>
  </si>
  <si>
    <t>CZJ901A37B</t>
  </si>
  <si>
    <t>CZJ901A36W</t>
  </si>
  <si>
    <t>CZJ902A3EA</t>
  </si>
  <si>
    <t>CZ190100XA</t>
  </si>
  <si>
    <t>CZ190100XJ</t>
  </si>
  <si>
    <t>CZ184400T8</t>
  </si>
  <si>
    <t>CZ19010129</t>
  </si>
  <si>
    <t>SR63MU8504</t>
  </si>
  <si>
    <t>CZJ851A6BW</t>
  </si>
  <si>
    <t>CZ190100XH</t>
  </si>
  <si>
    <t>CZ190100XD</t>
  </si>
  <si>
    <t>CZJ851A7NP</t>
  </si>
  <si>
    <t>CZJ912A3BR</t>
  </si>
  <si>
    <t>CZJ847A7CM</t>
  </si>
  <si>
    <t>CZJ847A7CK</t>
  </si>
  <si>
    <t>CZJ847A83M</t>
  </si>
  <si>
    <t>CZJ901A36V</t>
  </si>
  <si>
    <t>CZJ901A36K</t>
  </si>
  <si>
    <t>CZJ903A1T0</t>
  </si>
  <si>
    <t>CZJ901A373</t>
  </si>
  <si>
    <t>CZJ901A37C</t>
  </si>
  <si>
    <t>CZJ901A36R</t>
  </si>
  <si>
    <t>CZJ901A36J</t>
  </si>
  <si>
    <t>CZJ901A379</t>
  </si>
  <si>
    <t>CZJ901A36X</t>
  </si>
  <si>
    <t>CZJ901A36N</t>
  </si>
  <si>
    <t>CZJ901A376</t>
  </si>
  <si>
    <t>CZJ851A6C6</t>
  </si>
  <si>
    <t>CZJ901A370</t>
  </si>
  <si>
    <t>CZJ851A6C5</t>
  </si>
  <si>
    <t>CZJ851A7NG</t>
  </si>
  <si>
    <t>CZJ851A7NH</t>
  </si>
  <si>
    <t>CZJ851A6C4</t>
  </si>
  <si>
    <t>CZJ851A58N</t>
  </si>
  <si>
    <t>CZJ851A6BJ</t>
  </si>
  <si>
    <t>CZJ851A56L</t>
  </si>
  <si>
    <t>CZJ851A57A</t>
  </si>
  <si>
    <t>CZJ931A75F</t>
  </si>
  <si>
    <t>CZJ93806D2</t>
  </si>
  <si>
    <t>CZJ931A758</t>
  </si>
  <si>
    <t>CZJ938032S</t>
  </si>
  <si>
    <t>CZ19010081</t>
  </si>
  <si>
    <t>CZ190100X6</t>
  </si>
  <si>
    <t>CZ1901007L</t>
  </si>
  <si>
    <t>CZ190100XB</t>
  </si>
  <si>
    <t>CZJ851A562</t>
  </si>
  <si>
    <t>CZJ851A7NS</t>
  </si>
  <si>
    <t>CZJ851A6BN</t>
  </si>
  <si>
    <t>CZJ851A6BF</t>
  </si>
  <si>
    <t>CZJ708007M</t>
  </si>
  <si>
    <t>GB8919R8JC</t>
  </si>
  <si>
    <t>GB8919R8JT</t>
  </si>
  <si>
    <t>G5CJ70J</t>
  </si>
  <si>
    <t>GBJ4471PLT</t>
  </si>
  <si>
    <t>CZJ702009W</t>
  </si>
  <si>
    <t>CZJ652058V</t>
  </si>
  <si>
    <t>CZJ652059P</t>
  </si>
  <si>
    <t>CZJ7080072</t>
  </si>
  <si>
    <t>CZJ65205A0</t>
  </si>
  <si>
    <t>CZJ64901R1</t>
  </si>
  <si>
    <t>CZJ652059T</t>
  </si>
  <si>
    <t>CZJ72206ME</t>
  </si>
  <si>
    <t>CZJ1140QY8</t>
  </si>
  <si>
    <t>CZJ709037M</t>
  </si>
  <si>
    <t>37TPD4J</t>
  </si>
  <si>
    <t>CZJ708006E</t>
  </si>
  <si>
    <t>CZJ735037N</t>
  </si>
  <si>
    <t>CZJ702009R</t>
  </si>
  <si>
    <t>GBJ54901DX</t>
  </si>
  <si>
    <t>CZJ902A3E8</t>
  </si>
  <si>
    <t>CZJ826A0H9</t>
  </si>
  <si>
    <t>CZJ93100WP</t>
  </si>
  <si>
    <t>CZJ927035L</t>
  </si>
  <si>
    <t>CZJ92801N0</t>
  </si>
  <si>
    <t>CZJ93100WM</t>
  </si>
  <si>
    <t>CZJ928088L</t>
  </si>
  <si>
    <t>CZJ927036J</t>
  </si>
  <si>
    <t>CZJ927036P</t>
  </si>
  <si>
    <t>CZJ93007VE</t>
  </si>
  <si>
    <t>GB8919R42T</t>
  </si>
  <si>
    <t>CZJ0440FPG</t>
  </si>
  <si>
    <t>GB8919R0DX</t>
  </si>
  <si>
    <t>GB8919R7DX</t>
  </si>
  <si>
    <t>GBJ53402K0</t>
  </si>
  <si>
    <t>WV0BMP4840</t>
  </si>
  <si>
    <t>CZJ0440FPC</t>
  </si>
  <si>
    <t>818CLJC134</t>
  </si>
  <si>
    <t>CZJ628033S</t>
  </si>
  <si>
    <t>CZJ628033M</t>
  </si>
  <si>
    <t>GB8919R7J3</t>
  </si>
  <si>
    <t>GB8919R7D5</t>
  </si>
  <si>
    <t>GB8919R7JX</t>
  </si>
  <si>
    <t>GBJ52002GF</t>
  </si>
  <si>
    <t>CZJ834A63B</t>
  </si>
  <si>
    <t>GB8919R8HL</t>
  </si>
  <si>
    <t>GB8919R8H5</t>
  </si>
  <si>
    <t>GB8919R7BH</t>
  </si>
  <si>
    <t>GB8919R7JJ</t>
  </si>
  <si>
    <t>GB8919R78F</t>
  </si>
  <si>
    <t>GB8919R7KP</t>
  </si>
  <si>
    <t>CZJ91706M7</t>
  </si>
  <si>
    <t>GBJ60203ST</t>
  </si>
  <si>
    <t>GB8919R7JP</t>
  </si>
  <si>
    <t>GB8919R7AR</t>
  </si>
  <si>
    <t>GB8919R388</t>
  </si>
  <si>
    <t>GBJ60203SN</t>
  </si>
  <si>
    <t>GBJ50102X8</t>
  </si>
  <si>
    <t>GB8919R7K7</t>
  </si>
  <si>
    <t>J08CLGP423</t>
  </si>
  <si>
    <t>GB8919R7FM</t>
  </si>
  <si>
    <t>GB8919R7FY</t>
  </si>
  <si>
    <t>GB8919R7EV</t>
  </si>
  <si>
    <t>CZJ01200FK</t>
  </si>
  <si>
    <t>CZJ703108FZ</t>
  </si>
  <si>
    <t>CQTMS4J</t>
  </si>
  <si>
    <t>1YJFS4J</t>
  </si>
  <si>
    <t>CZJ12604S1</t>
  </si>
  <si>
    <t>CZJ1340CCQ</t>
  </si>
  <si>
    <t>CZ183901FC</t>
  </si>
  <si>
    <t>CZJ13800FS</t>
  </si>
  <si>
    <t>CZJ13800FT</t>
  </si>
  <si>
    <t>CZJ1340CC2</t>
  </si>
  <si>
    <t>CZJ1380RL6</t>
  </si>
  <si>
    <t>CZJ1380RLG</t>
  </si>
  <si>
    <t>CZJ1380RLD</t>
  </si>
  <si>
    <t>CZJ13800G2</t>
  </si>
  <si>
    <t>CZJ1411356</t>
  </si>
  <si>
    <t>CZJ1380RLJ</t>
  </si>
  <si>
    <t>CZJ71304NV</t>
  </si>
  <si>
    <t>CZE815001R</t>
  </si>
  <si>
    <t>CZJ1080BTD</t>
  </si>
  <si>
    <t>CZJ1080BST</t>
  </si>
  <si>
    <t>GB8919R7JE</t>
  </si>
  <si>
    <t>CZJ1380RM4</t>
  </si>
  <si>
    <t>CZJ13800HQ</t>
  </si>
  <si>
    <t>CZJ13706Y7</t>
  </si>
  <si>
    <t>CZJ64102CJ</t>
  </si>
  <si>
    <t>CZ10070312</t>
  </si>
  <si>
    <t>GB8919R8H6</t>
  </si>
  <si>
    <t>GB8919R7ST</t>
  </si>
  <si>
    <t>GB8919R33S</t>
  </si>
  <si>
    <t>GB8919R348</t>
  </si>
  <si>
    <t>GB8919R8J1</t>
  </si>
  <si>
    <t>GB8919R8JJ</t>
  </si>
  <si>
    <t>GB8919R8J7</t>
  </si>
  <si>
    <t>GB8919R8J5</t>
  </si>
  <si>
    <t>CZJ840A1S9</t>
  </si>
  <si>
    <t>CZJ70800YB</t>
  </si>
  <si>
    <t>CZJ71202T3</t>
  </si>
  <si>
    <t>CZJ7250712</t>
  </si>
  <si>
    <t>CZJ708041C</t>
  </si>
  <si>
    <t>CZJ63807JN</t>
  </si>
  <si>
    <t>CZ191201JA</t>
  </si>
  <si>
    <t>CZJ94707TB</t>
  </si>
  <si>
    <t>CZJ64901RK</t>
  </si>
  <si>
    <t>CZ182301VY</t>
  </si>
  <si>
    <t>CZ191201J7</t>
  </si>
  <si>
    <t>CZ190201N9</t>
  </si>
  <si>
    <t>CZ190201NA</t>
  </si>
  <si>
    <t>CZ190201NB</t>
  </si>
  <si>
    <t>CZ190102NM</t>
  </si>
  <si>
    <t>CZJ902A7U0</t>
  </si>
  <si>
    <t>CZJ64102D5</t>
  </si>
  <si>
    <t>CZJ0320256</t>
  </si>
  <si>
    <t>GBJ613016R</t>
  </si>
  <si>
    <t>CZJ7250703</t>
  </si>
  <si>
    <t>5PR285J</t>
  </si>
  <si>
    <t>CZJ137042G</t>
  </si>
  <si>
    <t>CZJ64901RV</t>
  </si>
  <si>
    <t>CZJ64901MY</t>
  </si>
  <si>
    <t>CZJ64901SB</t>
  </si>
  <si>
    <t>CZJ1410SZV</t>
  </si>
  <si>
    <t>6PR285J</t>
  </si>
  <si>
    <t>CZJ1380RLL</t>
  </si>
  <si>
    <t>CZJ1380RLW</t>
  </si>
  <si>
    <t>CZJ1340NSC</t>
  </si>
  <si>
    <t>CZJ13800BP</t>
  </si>
  <si>
    <t>CZJ13800C4</t>
  </si>
  <si>
    <t>CZJ13800FH</t>
  </si>
  <si>
    <t>CZJ13800C5</t>
  </si>
  <si>
    <t>CZJ13800BX</t>
  </si>
  <si>
    <t>CZJ13800HJ</t>
  </si>
  <si>
    <t>CZJ13800HD</t>
  </si>
  <si>
    <t>CZJ13800BT</t>
  </si>
  <si>
    <t>CZJ13800CH</t>
  </si>
  <si>
    <t>CZJ13800HH</t>
  </si>
  <si>
    <t>CZJ13800D6</t>
  </si>
  <si>
    <t>CZJ13800CD</t>
  </si>
  <si>
    <t>CZJ13800CJ</t>
  </si>
  <si>
    <t>CZJ13800CV</t>
  </si>
  <si>
    <t>CZJ13800HK</t>
  </si>
  <si>
    <t>CZJ135095Z</t>
  </si>
  <si>
    <t>CZJ1350956</t>
  </si>
  <si>
    <t>CZJ13800BG</t>
  </si>
  <si>
    <t>589395J</t>
  </si>
  <si>
    <t>GB8919PYWY</t>
  </si>
  <si>
    <t>CZJ21515KT</t>
  </si>
  <si>
    <t>CZJ21515K7</t>
  </si>
  <si>
    <t>CZJ21515MV</t>
  </si>
  <si>
    <t>CZJ21515MG</t>
  </si>
  <si>
    <t>CZJ21515JH</t>
  </si>
  <si>
    <t>CZJ21515JW</t>
  </si>
  <si>
    <t>CZJ21515NC</t>
  </si>
  <si>
    <t>CZJ21515KG</t>
  </si>
  <si>
    <t>CZJ21515KJ</t>
  </si>
  <si>
    <t>CZJ2120K10</t>
  </si>
  <si>
    <t>CZJ212101D</t>
  </si>
  <si>
    <t>CZJ21515MW</t>
  </si>
  <si>
    <t>CZJ21515LF</t>
  </si>
  <si>
    <t>CZJ21515KL</t>
  </si>
  <si>
    <t>CZJ21515LJ</t>
  </si>
  <si>
    <t>CZJ21515L2</t>
  </si>
  <si>
    <t>CZJ21515KM</t>
  </si>
  <si>
    <t>CZJ21515JZ</t>
  </si>
  <si>
    <t>CZJ21515LC</t>
  </si>
  <si>
    <t>CZJ21515KQ</t>
  </si>
  <si>
    <t>CZJ21515LG</t>
  </si>
  <si>
    <t>CZJ21515LB</t>
  </si>
  <si>
    <t>CZJ2121TKW</t>
  </si>
  <si>
    <t>CZJ13800FC</t>
  </si>
  <si>
    <t>CZJ001080S</t>
  </si>
  <si>
    <t>989395J</t>
  </si>
  <si>
    <t>889395J</t>
  </si>
  <si>
    <t>B89395J</t>
  </si>
  <si>
    <t>689395J</t>
  </si>
  <si>
    <t>CZJ1500HZQ</t>
  </si>
  <si>
    <t>1WXKC3J</t>
  </si>
  <si>
    <t>30 rue Ariane</t>
  </si>
  <si>
    <t>3WXKC3J</t>
  </si>
  <si>
    <t>3XC26D1</t>
  </si>
  <si>
    <t>6S8HY3J</t>
  </si>
  <si>
    <t>BZYKC3J</t>
  </si>
  <si>
    <t>CZYKC3J</t>
  </si>
  <si>
    <t>DFSQ35J</t>
  </si>
  <si>
    <t>FFSQ35J</t>
  </si>
  <si>
    <t>HL96C3J</t>
  </si>
  <si>
    <t>JVXKC3J</t>
  </si>
  <si>
    <t>CZJ2121TLC</t>
  </si>
  <si>
    <t>CZJ21801PV</t>
  </si>
  <si>
    <t>CZJ21906KC</t>
  </si>
  <si>
    <t>CZ22190KYB</t>
  </si>
  <si>
    <t>CZJ21906KT</t>
  </si>
  <si>
    <t>CZJ21302N9</t>
  </si>
  <si>
    <t>CZJ2121TKY</t>
  </si>
  <si>
    <t>CZJ1400GD3</t>
  </si>
  <si>
    <t>789395J</t>
  </si>
  <si>
    <t>CZJ2121TKR</t>
  </si>
  <si>
    <t>CZJ21801PF</t>
  </si>
  <si>
    <t>CZJ21801P9</t>
  </si>
  <si>
    <t>CZJ21801PK</t>
  </si>
  <si>
    <t>CZJ21801PD</t>
  </si>
  <si>
    <t>CZJ21801PC</t>
  </si>
  <si>
    <t>CZJ21801PM</t>
  </si>
  <si>
    <t>CZJ21801PG</t>
  </si>
  <si>
    <t>CZJ218072T</t>
  </si>
  <si>
    <t>CZJ2180732</t>
  </si>
  <si>
    <t>CZJ218089D</t>
  </si>
  <si>
    <t>CZJ218089C</t>
  </si>
  <si>
    <t>CZJ218089H</t>
  </si>
  <si>
    <t>CZJ218089J</t>
  </si>
  <si>
    <t>CZJ218072Z</t>
  </si>
  <si>
    <t>CZJ218072Y</t>
  </si>
  <si>
    <t>CZJ2180737</t>
  </si>
  <si>
    <t>CZJ219088B</t>
  </si>
  <si>
    <t>CZJ2220K9Q</t>
  </si>
  <si>
    <t>CZJ2190883</t>
  </si>
  <si>
    <t>CZJ2190888</t>
  </si>
  <si>
    <t>CZJ21905YY</t>
  </si>
  <si>
    <t>CZJ2190884</t>
  </si>
  <si>
    <t>CZJ2190889</t>
  </si>
  <si>
    <t>CZJ2190887</t>
  </si>
  <si>
    <t>CZJ93103L7</t>
  </si>
  <si>
    <t>CZJ13706XG</t>
  </si>
  <si>
    <t>CZJ2180734</t>
  </si>
  <si>
    <t>BJ1YB5J</t>
  </si>
  <si>
    <t>CZJ2160GG0</t>
  </si>
  <si>
    <t>CZJ213069D</t>
  </si>
  <si>
    <t>DJ1YB5J</t>
  </si>
  <si>
    <t>CZJ2111FLD</t>
  </si>
  <si>
    <t>CZJ2180731</t>
  </si>
  <si>
    <t>CZJ2301S62</t>
  </si>
  <si>
    <t>CZJ2301S64</t>
  </si>
  <si>
    <t>CZJ2301S5Z</t>
  </si>
  <si>
    <t>CZJ2301S5X</t>
  </si>
  <si>
    <t>CZ1007030X</t>
  </si>
  <si>
    <t>CZ100301KA</t>
  </si>
  <si>
    <t>CZJ903A1T1</t>
  </si>
  <si>
    <t>1QMRC5J</t>
  </si>
  <si>
    <t>9J1YB5J</t>
  </si>
  <si>
    <t>CZJ224011Z</t>
  </si>
  <si>
    <t>CZJ224011Y</t>
  </si>
  <si>
    <t>G035J4J</t>
  </si>
  <si>
    <t>CZJ22606HS</t>
  </si>
  <si>
    <t>CZJ22606HM</t>
  </si>
  <si>
    <t>CZJ2390R2G</t>
  </si>
  <si>
    <t>CZJ2390R15</t>
  </si>
  <si>
    <t>CZJ2370HRT</t>
  </si>
  <si>
    <t>CZJ2370HRZ</t>
  </si>
  <si>
    <t>CZJ2310LHV</t>
  </si>
  <si>
    <t>CZJ2390R1F</t>
  </si>
  <si>
    <t>CZJ2370HS1</t>
  </si>
  <si>
    <t>CZJ2370HS4</t>
  </si>
  <si>
    <t>CZJ2370HRV</t>
  </si>
  <si>
    <t>JJZRD5J</t>
  </si>
  <si>
    <t>1KZRD5J</t>
  </si>
  <si>
    <t>CZJ2470K3K</t>
  </si>
  <si>
    <t>CZJ2390R2R</t>
  </si>
  <si>
    <t>CZJ2390R18</t>
  </si>
  <si>
    <t>CZJ2370HRY</t>
  </si>
  <si>
    <t>CZJ2421W0R</t>
  </si>
  <si>
    <t>75RJH5J</t>
  </si>
  <si>
    <t>95RJH5J</t>
  </si>
  <si>
    <t>5C7125P29K</t>
  </si>
  <si>
    <t>CZ3222KC9D</t>
  </si>
  <si>
    <t>B5RJH5J</t>
  </si>
  <si>
    <t>C5RJH5J</t>
  </si>
  <si>
    <t>65RJH5J</t>
  </si>
  <si>
    <t xml:space="preserve"> 85RJH5J</t>
  </si>
  <si>
    <t>CZJ24604DJ</t>
  </si>
  <si>
    <t>CZJ2470K3F</t>
  </si>
  <si>
    <t>CZJ24604DH</t>
  </si>
  <si>
    <t>CZJ24604DS</t>
  </si>
  <si>
    <t>CZJ24604DR</t>
  </si>
  <si>
    <t>CZJ24604FJ</t>
  </si>
  <si>
    <t>CZJ24604FK</t>
  </si>
  <si>
    <t>CZJ24604DM</t>
  </si>
  <si>
    <t>CZJ2491S70</t>
  </si>
  <si>
    <t>CZJ2491S9C</t>
  </si>
  <si>
    <t>CZJ24906P3</t>
  </si>
  <si>
    <t>CZJ24906NZ</t>
  </si>
  <si>
    <t>3T1YB5J</t>
  </si>
  <si>
    <t>CZJ2470K4Q</t>
  </si>
  <si>
    <t>CZJ24604DL</t>
  </si>
  <si>
    <t>CZJ2470K4V</t>
  </si>
  <si>
    <t>CZJ2500L22</t>
  </si>
  <si>
    <t>CZJ2470K4R</t>
  </si>
  <si>
    <t>CZJ24604DX</t>
  </si>
  <si>
    <t>CZJ2500L20</t>
  </si>
  <si>
    <t>C7FMH5J</t>
  </si>
  <si>
    <t>B7FMH5J</t>
  </si>
  <si>
    <t>4D2YH5J</t>
  </si>
  <si>
    <t>B6CYMW1</t>
  </si>
  <si>
    <t>CJ1YB5J</t>
  </si>
  <si>
    <t>CZJ2500L1S</t>
  </si>
  <si>
    <t>CZJ2500L27</t>
  </si>
  <si>
    <t>CZJ2500L1T</t>
  </si>
  <si>
    <t>CZJ10808G4</t>
  </si>
  <si>
    <t>CZJ2500L1G</t>
  </si>
  <si>
    <t>CZJ1490MT2</t>
  </si>
  <si>
    <t>CZJ1490MQ7</t>
  </si>
  <si>
    <t>CZJ1490MRP</t>
  </si>
  <si>
    <t>CZJ1490MQ2</t>
  </si>
  <si>
    <t>3D2YH5J</t>
  </si>
  <si>
    <t>CZJ301038M</t>
  </si>
  <si>
    <t>CZJ301038N</t>
  </si>
  <si>
    <t>5C7233P1TG</t>
  </si>
  <si>
    <t>CZJ30300YT</t>
  </si>
  <si>
    <t>CZJ30300YZ</t>
  </si>
  <si>
    <t>CZJ30300YS</t>
  </si>
  <si>
    <t>CZJ301038T</t>
  </si>
  <si>
    <t>CZJ301038Z</t>
  </si>
  <si>
    <t>CZJ3010391</t>
  </si>
  <si>
    <t>CZJ00800D0</t>
  </si>
  <si>
    <t>CZJ00800CZ</t>
  </si>
  <si>
    <t>HR90NW1</t>
  </si>
  <si>
    <t>27CYMW1</t>
  </si>
  <si>
    <t>5D2YH5J</t>
  </si>
  <si>
    <t>CZJ30300Z4</t>
  </si>
  <si>
    <t>CZJ30300Z2</t>
  </si>
  <si>
    <t>CZJ31306ZW</t>
  </si>
  <si>
    <t>CZJ30300YR</t>
  </si>
  <si>
    <t>5S90NW1</t>
  </si>
  <si>
    <t>CZJ30300Z3</t>
  </si>
  <si>
    <t>CZJ313070R</t>
  </si>
  <si>
    <t>CZJ3130706</t>
  </si>
  <si>
    <t>GBJ54104LV</t>
  </si>
  <si>
    <t>CZJ834A642</t>
  </si>
  <si>
    <t>CZJ933043R</t>
  </si>
  <si>
    <t>2S6304B237</t>
  </si>
  <si>
    <t>2S6243D202</t>
  </si>
  <si>
    <t>CZJ31308VS</t>
  </si>
  <si>
    <t>CZJ010091W</t>
  </si>
  <si>
    <t>CZJ31308W2</t>
  </si>
  <si>
    <t>CZJ812AANM</t>
  </si>
  <si>
    <t>2J4M94J</t>
  </si>
  <si>
    <t>CZJ751A957</t>
  </si>
  <si>
    <t>CZJ31308WM</t>
  </si>
  <si>
    <t>CZJ31308WF</t>
  </si>
  <si>
    <t>CZJ3130715</t>
  </si>
  <si>
    <t>CZJ31309CP</t>
  </si>
  <si>
    <t>CZJ3060CJK</t>
  </si>
  <si>
    <t>CZJ3210WRF</t>
  </si>
  <si>
    <t>CZJ320099C</t>
  </si>
  <si>
    <t>CZJ3130999</t>
  </si>
  <si>
    <t>GB8919R8H9</t>
  </si>
  <si>
    <t>CZJ3220209</t>
  </si>
  <si>
    <t>CZJ3210WR7</t>
  </si>
  <si>
    <t>CZJ71607F7</t>
  </si>
  <si>
    <t>CZJ31309B3</t>
  </si>
  <si>
    <t>CZJ31309CZ</t>
  </si>
  <si>
    <t>CZJ313099L</t>
  </si>
  <si>
    <t>JGVD6X1</t>
  </si>
  <si>
    <t>47CYMW1</t>
  </si>
  <si>
    <t>CZJ13706XR</t>
  </si>
  <si>
    <t>CZJ13706XQ</t>
  </si>
  <si>
    <t>CZC94803K1</t>
  </si>
  <si>
    <t>CZ10010215</t>
  </si>
  <si>
    <t>CZJ3280K3Q</t>
  </si>
  <si>
    <t>CZJ31308W0</t>
  </si>
  <si>
    <t>CZJ30300YY</t>
  </si>
  <si>
    <t>CZJ31308VN</t>
  </si>
  <si>
    <t>CZJ3280K3X</t>
  </si>
  <si>
    <t>CZJ3280K3V</t>
  </si>
  <si>
    <t>CZJ3280K3R</t>
  </si>
  <si>
    <t>CZJ3280K3P</t>
  </si>
  <si>
    <t>CZJ3280K3W</t>
  </si>
  <si>
    <t>CZJ32704HB</t>
  </si>
  <si>
    <t>CZJ32704JF</t>
  </si>
  <si>
    <t>7CT6WX1</t>
  </si>
  <si>
    <t>6CT6WX1</t>
  </si>
  <si>
    <t>CZJ32603WJ</t>
  </si>
  <si>
    <t>CZJ32603WD</t>
  </si>
  <si>
    <t>CZJ0460VHQ</t>
  </si>
  <si>
    <t>CZJ1410T14</t>
  </si>
  <si>
    <t>CZJ32704HQ</t>
  </si>
  <si>
    <t>CZJ32704J9</t>
  </si>
  <si>
    <t>CZJ33007QY</t>
  </si>
  <si>
    <t>CZJ32704JS</t>
  </si>
  <si>
    <t>CZJ32908CB</t>
  </si>
  <si>
    <t>CZJ33007QW</t>
  </si>
  <si>
    <r>
      <t>3UV7</t>
    </r>
    <r>
      <rPr>
        <b/>
        <sz val="11"/>
        <rFont val="Calibri"/>
        <family val="2"/>
      </rPr>
      <t>6</t>
    </r>
    <r>
      <rPr>
        <b/>
        <sz val="11"/>
        <color indexed="10"/>
        <rFont val="Calibri"/>
        <family val="2"/>
      </rPr>
      <t>8N09C</t>
    </r>
  </si>
  <si>
    <t>3UV728N09C</t>
  </si>
  <si>
    <r>
      <t>CZJ62901</t>
    </r>
    <r>
      <rPr>
        <b/>
        <sz val="11"/>
        <rFont val="Calibri"/>
        <family val="2"/>
      </rPr>
      <t>1</t>
    </r>
    <r>
      <rPr>
        <b/>
        <sz val="11"/>
        <color indexed="10"/>
        <rFont val="Calibri"/>
        <family val="2"/>
      </rPr>
      <t>HD</t>
    </r>
  </si>
  <si>
    <r>
      <t>CZJ6400</t>
    </r>
    <r>
      <rPr>
        <b/>
        <sz val="11"/>
        <rFont val="Calibri"/>
        <family val="2"/>
      </rPr>
      <t>0</t>
    </r>
    <r>
      <rPr>
        <b/>
        <sz val="11"/>
        <color indexed="10"/>
        <rFont val="Calibri"/>
        <family val="2"/>
      </rPr>
      <t>6RN</t>
    </r>
  </si>
  <si>
    <t>CZJ64006RN</t>
  </si>
  <si>
    <r>
      <t>CZJ6400</t>
    </r>
    <r>
      <rPr>
        <b/>
        <sz val="11"/>
        <rFont val="Calibri"/>
        <family val="2"/>
      </rPr>
      <t>0</t>
    </r>
    <r>
      <rPr>
        <b/>
        <sz val="11"/>
        <color indexed="10"/>
        <rFont val="Calibri"/>
        <family val="2"/>
      </rPr>
      <t>6RT</t>
    </r>
  </si>
  <si>
    <t>CZJ64006RT</t>
  </si>
  <si>
    <r>
      <t>CZJ64906U</t>
    </r>
    <r>
      <rPr>
        <b/>
        <sz val="11"/>
        <rFont val="Calibri"/>
        <family val="2"/>
      </rPr>
      <t>7</t>
    </r>
  </si>
  <si>
    <t>CZJ64906UY</t>
  </si>
  <si>
    <t>SOCOHTTP3</t>
  </si>
  <si>
    <r>
      <t>CZJ64906V</t>
    </r>
    <r>
      <rPr>
        <b/>
        <sz val="11"/>
        <rFont val="Calibri"/>
        <family val="2"/>
      </rPr>
      <t>S</t>
    </r>
  </si>
  <si>
    <t>CZJ64906V5</t>
  </si>
  <si>
    <r>
      <t>CZJ71202V</t>
    </r>
    <r>
      <rPr>
        <b/>
        <sz val="11"/>
        <rFont val="Calibri"/>
        <family val="2"/>
      </rPr>
      <t>S</t>
    </r>
  </si>
  <si>
    <r>
      <t>GB8724JD</t>
    </r>
    <r>
      <rPr>
        <b/>
        <sz val="11"/>
        <rFont val="Calibri"/>
        <family val="2"/>
      </rPr>
      <t>5</t>
    </r>
    <r>
      <rPr>
        <b/>
        <sz val="11"/>
        <color indexed="10"/>
        <rFont val="Calibri"/>
        <family val="2"/>
      </rPr>
      <t>2</t>
    </r>
  </si>
  <si>
    <t>GB8724JDS2</t>
  </si>
  <si>
    <r>
      <rPr>
        <b/>
        <sz val="11"/>
        <rFont val="Calibri"/>
        <family val="2"/>
      </rPr>
      <t>S</t>
    </r>
    <r>
      <rPr>
        <b/>
        <sz val="11"/>
        <color indexed="10"/>
        <rFont val="Calibri"/>
        <family val="2"/>
      </rPr>
      <t>CZ190100XF</t>
    </r>
  </si>
  <si>
    <t>CZ190100XF</t>
  </si>
  <si>
    <r>
      <rPr>
        <b/>
        <sz val="11"/>
        <rFont val="Calibri"/>
        <family val="2"/>
      </rPr>
      <t>S</t>
    </r>
    <r>
      <rPr>
        <b/>
        <sz val="11"/>
        <color indexed="10"/>
        <rFont val="Calibri"/>
        <family val="2"/>
      </rPr>
      <t>CZC82116LW</t>
    </r>
  </si>
  <si>
    <t>CZC82116LW</t>
  </si>
  <si>
    <r>
      <t>CZJ04</t>
    </r>
    <r>
      <rPr>
        <b/>
        <sz val="11"/>
        <rFont val="Calibri"/>
        <family val="2"/>
      </rPr>
      <t>3C</t>
    </r>
    <r>
      <rPr>
        <b/>
        <sz val="11"/>
        <color indexed="10"/>
        <rFont val="Calibri"/>
        <family val="2"/>
      </rPr>
      <t>SZ</t>
    </r>
  </si>
  <si>
    <r>
      <t>CZJ107084</t>
    </r>
    <r>
      <rPr>
        <b/>
        <sz val="11"/>
        <rFont val="Calibri"/>
        <family val="2"/>
      </rPr>
      <t>2</t>
    </r>
  </si>
  <si>
    <t>CZJ107084Z</t>
  </si>
  <si>
    <r>
      <t>CZJ10808</t>
    </r>
    <r>
      <rPr>
        <b/>
        <sz val="11"/>
        <rFont val="Calibri"/>
        <family val="2"/>
      </rPr>
      <t>6</t>
    </r>
    <r>
      <rPr>
        <b/>
        <sz val="11"/>
        <color indexed="10"/>
        <rFont val="Calibri"/>
        <family val="2"/>
      </rPr>
      <t>4</t>
    </r>
  </si>
  <si>
    <r>
      <t>CZJ71109W</t>
    </r>
    <r>
      <rPr>
        <b/>
        <sz val="11"/>
        <rFont val="Calibri"/>
        <family val="2"/>
      </rPr>
      <t>N</t>
    </r>
  </si>
  <si>
    <t>CZJ71109WM</t>
  </si>
  <si>
    <r>
      <rPr>
        <b/>
        <sz val="11"/>
        <rFont val="Calibri"/>
        <family val="2"/>
      </rPr>
      <t>S</t>
    </r>
    <r>
      <rPr>
        <b/>
        <sz val="11"/>
        <color indexed="10"/>
        <rFont val="Calibri"/>
        <family val="2"/>
      </rPr>
      <t>CZ19010128</t>
    </r>
  </si>
  <si>
    <t>CZ19010128</t>
  </si>
  <si>
    <r>
      <t>CZJ10808</t>
    </r>
    <r>
      <rPr>
        <b/>
        <sz val="11"/>
        <rFont val="Calibri"/>
        <family val="2"/>
      </rPr>
      <t>6</t>
    </r>
    <r>
      <rPr>
        <b/>
        <sz val="11"/>
        <color indexed="10"/>
        <rFont val="Calibri"/>
        <family val="2"/>
      </rPr>
      <t>G</t>
    </r>
  </si>
  <si>
    <t>CZJ912A3BX</t>
  </si>
  <si>
    <t>CZJ10808GG</t>
  </si>
  <si>
    <t>GBJ506051V</t>
  </si>
  <si>
    <t>GBJ5190127</t>
  </si>
  <si>
    <t>OEBTABS1</t>
  </si>
  <si>
    <t>ProLiant DL360p G8</t>
  </si>
  <si>
    <t>CZJ3060CHR</t>
  </si>
  <si>
    <t>CZJ0320FY5</t>
  </si>
  <si>
    <t>ProLiant DL360 G6</t>
  </si>
  <si>
    <t>GRAPHISOFT</t>
  </si>
  <si>
    <t>ProLiant ML350 G3</t>
  </si>
  <si>
    <t>J00CLK892F</t>
  </si>
  <si>
    <t>DCSJB1</t>
  </si>
  <si>
    <t>ProLiant DL320 G5p</t>
  </si>
  <si>
    <t>CZ182301LD</t>
  </si>
  <si>
    <t>comanche2</t>
  </si>
  <si>
    <t>CZJ944032V</t>
  </si>
  <si>
    <t>kaneda</t>
  </si>
  <si>
    <t>ProLiant DL360 G5</t>
  </si>
  <si>
    <t>CZJ840A1TB</t>
  </si>
  <si>
    <t>CZJ003081Y</t>
  </si>
  <si>
    <t>geo-lav1-pdsp01</t>
  </si>
  <si>
    <t>733ZL4J</t>
  </si>
  <si>
    <t>PowerEdge R610</t>
  </si>
  <si>
    <t>oracgu01</t>
  </si>
  <si>
    <t>020/000</t>
  </si>
  <si>
    <t>oracgu02</t>
  </si>
  <si>
    <t>633ZL4J</t>
  </si>
  <si>
    <t>CZ100301K3</t>
  </si>
  <si>
    <t>ProLiant DL320 G6</t>
  </si>
  <si>
    <t>aipodfs</t>
  </si>
  <si>
    <t>CZJ64208DF</t>
  </si>
  <si>
    <t>flux-pdf</t>
  </si>
  <si>
    <t>ISA-MAY2-PSVM02</t>
  </si>
  <si>
    <t>ProLiant DL380 G6</t>
  </si>
  <si>
    <t>CZ20091MGH</t>
  </si>
  <si>
    <t>L220ESKOBS</t>
  </si>
  <si>
    <t>CZJ851A56S</t>
  </si>
  <si>
    <t>LUSCHER-1</t>
  </si>
  <si>
    <t>PowerEdge 1600SC</t>
  </si>
  <si>
    <t>D34FZ0J</t>
  </si>
  <si>
    <t>akira</t>
  </si>
  <si>
    <t>CZJ840A1U0</t>
  </si>
  <si>
    <t>CZJ12604R0</t>
  </si>
  <si>
    <t>ProLiant DL360 G7</t>
  </si>
  <si>
    <t>boromir</t>
  </si>
  <si>
    <t>emcpprod</t>
  </si>
  <si>
    <t>CZJ946066C</t>
  </si>
  <si>
    <t>l142test1</t>
  </si>
  <si>
    <t>2S6338D153</t>
  </si>
  <si>
    <t>humasan1</t>
  </si>
  <si>
    <t>humasan2</t>
  </si>
  <si>
    <t>2S6338D159</t>
  </si>
  <si>
    <t>VTL3HDD2</t>
  </si>
  <si>
    <t>2S6441D048</t>
  </si>
  <si>
    <t>Baie MSA2040</t>
  </si>
  <si>
    <t>2S6447D206</t>
  </si>
  <si>
    <t>CZJ33007QX</t>
  </si>
  <si>
    <t>CZJ33007R0</t>
  </si>
  <si>
    <t>CZJ32908CQ</t>
  </si>
  <si>
    <t>CZJ33007QT</t>
  </si>
  <si>
    <t>GBJ51103LC</t>
  </si>
  <si>
    <t>CZJ3320KJM</t>
  </si>
  <si>
    <t>CZJ30300YQ</t>
  </si>
  <si>
    <t>G9M6WX1</t>
  </si>
  <si>
    <t>CZJ32706HR</t>
  </si>
  <si>
    <t>CZJ32706HP</t>
  </si>
  <si>
    <t>B9M6WX1</t>
  </si>
  <si>
    <t>CZJ32706HL</t>
  </si>
  <si>
    <t>CZJ33401Q1</t>
  </si>
  <si>
    <t>CZJ334015H</t>
  </si>
  <si>
    <t>CZJ3422JYH</t>
  </si>
  <si>
    <t>CZJ3290FPN</t>
  </si>
  <si>
    <t>CZJ34003HR</t>
  </si>
  <si>
    <t>CZJ34003HH</t>
  </si>
  <si>
    <t>CZJ3422KBP</t>
  </si>
  <si>
    <t>CZJ3422KBN</t>
  </si>
  <si>
    <t>CZJ3290FPK</t>
  </si>
  <si>
    <t>CZJ3290FNB</t>
  </si>
  <si>
    <t>CZJ3290FPQ</t>
  </si>
  <si>
    <t>CZJ3290FPB</t>
  </si>
  <si>
    <t>CZJ3290FPM</t>
  </si>
  <si>
    <t>CZJ3290FPL</t>
  </si>
  <si>
    <t>CZJ3290FPJ</t>
  </si>
  <si>
    <t>CZJ3422KBM</t>
  </si>
  <si>
    <t>CZJ34700L1</t>
  </si>
  <si>
    <t>CZJ34700KZ</t>
  </si>
  <si>
    <t>CZJ34700KY</t>
  </si>
  <si>
    <t>CZJ34700L2</t>
  </si>
  <si>
    <t>CZJ347096F</t>
  </si>
  <si>
    <t>CZJ347096R</t>
  </si>
  <si>
    <t>CZJ34003J0</t>
  </si>
  <si>
    <t>CZJ34003J2</t>
  </si>
  <si>
    <t>CZJ812A5T8</t>
  </si>
  <si>
    <t>CZJ34003J4</t>
  </si>
  <si>
    <t>CZJ34003HB</t>
  </si>
  <si>
    <t>CZJ35001C5</t>
  </si>
  <si>
    <t>CZJ3510B24</t>
  </si>
  <si>
    <t>CZJ3510B23</t>
  </si>
  <si>
    <t>CZJ4030P4L</t>
  </si>
  <si>
    <t>CZJ4030P3Z</t>
  </si>
  <si>
    <t>CZJ4030P45</t>
  </si>
  <si>
    <t>CZJ4030P3W</t>
  </si>
  <si>
    <t>CZJ351028B</t>
  </si>
  <si>
    <t>CZJ351028T</t>
  </si>
  <si>
    <t>CZJ351028M</t>
  </si>
  <si>
    <t>CZJ351028C</t>
  </si>
  <si>
    <t>CZJ351028J</t>
  </si>
  <si>
    <t>CZ2347155S</t>
  </si>
  <si>
    <t>2S6351B309</t>
  </si>
  <si>
    <t>2S6348C073</t>
  </si>
  <si>
    <t>2S6351B310</t>
  </si>
  <si>
    <t>2S6351B306</t>
  </si>
  <si>
    <t>2S6348D114</t>
  </si>
  <si>
    <t>2S6348D041</t>
  </si>
  <si>
    <t>CZJ35001BL</t>
  </si>
  <si>
    <t>CZJ7510323</t>
  </si>
  <si>
    <t>CZJ70704HR</t>
  </si>
  <si>
    <t>JM6DM4J</t>
  </si>
  <si>
    <t>GM6DM4J</t>
  </si>
  <si>
    <t>HM6DM4J</t>
  </si>
  <si>
    <t>CZJ94509AB</t>
  </si>
  <si>
    <t>CZJ94509A5</t>
  </si>
  <si>
    <t>CZJ945099Y</t>
  </si>
  <si>
    <t>CZJ351096M</t>
  </si>
  <si>
    <t>CZJ3510B2B</t>
  </si>
  <si>
    <t>CZJ3510B22</t>
  </si>
  <si>
    <t>CZJ413055H</t>
  </si>
  <si>
    <t>CZJ413055K</t>
  </si>
  <si>
    <t>CZJ413055J</t>
  </si>
  <si>
    <t>CZJ413055G</t>
  </si>
  <si>
    <t>CZJ409046S</t>
  </si>
  <si>
    <t>CZJ34809CN</t>
  </si>
  <si>
    <t>CZJ34809C7</t>
  </si>
  <si>
    <t>CZJ34809CJ</t>
  </si>
  <si>
    <t>CZJ34809CB</t>
  </si>
  <si>
    <t>CZJ34809CM</t>
  </si>
  <si>
    <t>CZJ0460VJH</t>
  </si>
  <si>
    <t>CZJ40802BX</t>
  </si>
  <si>
    <t>CZC827586N</t>
  </si>
  <si>
    <t>CZ24120GYV</t>
  </si>
  <si>
    <t>CZ24120GYX</t>
  </si>
  <si>
    <t>CZJ4030P4C</t>
  </si>
  <si>
    <t>CZJ4030P40</t>
  </si>
  <si>
    <t>7XJ2KY1</t>
  </si>
  <si>
    <t>GYJ2KY1</t>
  </si>
  <si>
    <t>CZJ41600GG</t>
  </si>
  <si>
    <t>CZJ41603DD</t>
  </si>
  <si>
    <t>CZJ41501NM</t>
  </si>
  <si>
    <t>CZJ4030P4N</t>
  </si>
  <si>
    <t>CZJ41600GB</t>
  </si>
  <si>
    <t>CZJ4090320</t>
  </si>
  <si>
    <t>CZJ42303FL</t>
  </si>
  <si>
    <t>CZJ42303FM</t>
  </si>
  <si>
    <t>CZJ41504H1</t>
  </si>
  <si>
    <t>CZJ41600GK</t>
  </si>
  <si>
    <t>CZJ41604PF</t>
  </si>
  <si>
    <t>CZJ42201KP</t>
  </si>
  <si>
    <t>CZJ42001YK</t>
  </si>
  <si>
    <t>CZJ35001C7</t>
  </si>
  <si>
    <t>CZJ32900PQ</t>
  </si>
  <si>
    <t>CZJ32900R7</t>
  </si>
  <si>
    <t>CZJ41600GD</t>
  </si>
  <si>
    <t>CZJ41600GF</t>
  </si>
  <si>
    <t>CZJ42201DN</t>
  </si>
  <si>
    <t>CZJ4160263</t>
  </si>
  <si>
    <t>CZJ42001FY</t>
  </si>
  <si>
    <t>Analytique</t>
  </si>
  <si>
    <t>123/274</t>
  </si>
  <si>
    <t>Hostnane</t>
  </si>
  <si>
    <t>cfnsvfwm1</t>
  </si>
  <si>
    <t>colombard</t>
  </si>
  <si>
    <t>SGMANAGER</t>
  </si>
  <si>
    <t>cfnsvfwl3</t>
  </si>
  <si>
    <t>mireval</t>
  </si>
  <si>
    <t>GTI4</t>
  </si>
  <si>
    <t>muscat</t>
  </si>
  <si>
    <t>opentsa1</t>
  </si>
  <si>
    <t>MYINO2</t>
  </si>
  <si>
    <t>MYCLUSTER1</t>
  </si>
  <si>
    <t>LIRAC</t>
  </si>
  <si>
    <t>betalhttp1</t>
  </si>
  <si>
    <t>HG</t>
  </si>
  <si>
    <t>SG</t>
  </si>
  <si>
    <t xml:space="preserve"> </t>
  </si>
  <si>
    <t>Grille tarif
annuel</t>
  </si>
  <si>
    <t>mutlhttp1</t>
  </si>
  <si>
    <t>OEBMYSQL2</t>
  </si>
  <si>
    <t>OEBBDOC1</t>
  </si>
  <si>
    <t>PUBDNS1</t>
  </si>
  <si>
    <t>MYCLUSTER2</t>
  </si>
  <si>
    <t>ftp1</t>
  </si>
  <si>
    <t>SOCOTEC2</t>
  </si>
  <si>
    <t>rnltbddl1</t>
  </si>
  <si>
    <t>TFLHTTP1</t>
  </si>
  <si>
    <t>MYINO1</t>
  </si>
  <si>
    <t>bibli-web (new)</t>
  </si>
  <si>
    <t>URCAMAIL</t>
  </si>
  <si>
    <t>alphadoc</t>
  </si>
  <si>
    <t>bgp2</t>
  </si>
  <si>
    <t>MAGELLAN_TEST</t>
  </si>
  <si>
    <t>cfnsvfwm2</t>
  </si>
  <si>
    <t>gpatrt1</t>
  </si>
  <si>
    <t>MUSCADET</t>
  </si>
  <si>
    <t>ALSACE</t>
  </si>
  <si>
    <t>ARRUFIAC</t>
  </si>
  <si>
    <t>MUTORA2</t>
  </si>
  <si>
    <t>RPFWI1</t>
  </si>
  <si>
    <t>chasselas</t>
  </si>
  <si>
    <t>urcasa1</t>
  </si>
  <si>
    <t>PINOT</t>
  </si>
  <si>
    <t>MUTORA1</t>
  </si>
  <si>
    <t>marsanne</t>
  </si>
  <si>
    <t>sauterne</t>
  </si>
  <si>
    <t>ex-chasselas</t>
  </si>
  <si>
    <t>KNIPPERLE</t>
  </si>
  <si>
    <t>ELSHTTP6Q</t>
  </si>
  <si>
    <t>GUTEDEL</t>
  </si>
  <si>
    <t>STATTRT1</t>
  </si>
  <si>
    <t>graves</t>
  </si>
  <si>
    <t>elshtest</t>
  </si>
  <si>
    <t>PPROHTTP1</t>
  </si>
  <si>
    <t>elsmysqltest</t>
  </si>
  <si>
    <t>mutbkpdb1</t>
  </si>
  <si>
    <t>MANSIN</t>
  </si>
  <si>
    <t>Archimed</t>
  </si>
  <si>
    <t>161/021</t>
  </si>
  <si>
    <t>baie-AWARC-D2600</t>
  </si>
  <si>
    <t>lav-bnf-baie011</t>
  </si>
  <si>
    <t>papou</t>
  </si>
  <si>
    <t>zoulou</t>
  </si>
  <si>
    <t>lav-ccc-bdd1</t>
  </si>
  <si>
    <t>lav-ccc-cop1</t>
  </si>
  <si>
    <t>230/400</t>
  </si>
  <si>
    <t>dzelwhttp1</t>
  </si>
  <si>
    <t>itsmoninfoctrl1</t>
  </si>
  <si>
    <t>l141-esx-m1</t>
  </si>
  <si>
    <t>143/173</t>
  </si>
  <si>
    <t>Tissot</t>
  </si>
  <si>
    <t>121/163</t>
  </si>
  <si>
    <t>Rouzet</t>
  </si>
  <si>
    <t>dzelwhttp2</t>
  </si>
  <si>
    <t>l121-tmp1</t>
  </si>
  <si>
    <t>DSI-MAY1-PSVM01</t>
  </si>
  <si>
    <t>dzelgaia1</t>
  </si>
  <si>
    <t>dzelgaia2</t>
  </si>
  <si>
    <t>dzelwhttp3</t>
  </si>
  <si>
    <t>dzelwhttp4</t>
  </si>
  <si>
    <t>dzelwhttp5</t>
  </si>
  <si>
    <t>CGU-MAY1-PAPP01</t>
  </si>
  <si>
    <t>CGU-MAY1-DAPP01</t>
  </si>
  <si>
    <t>139/022</t>
  </si>
  <si>
    <t>muthvhost6</t>
  </si>
  <si>
    <t>ODY-MAY4-PCAV01</t>
  </si>
  <si>
    <t>Test dell</t>
  </si>
  <si>
    <t>LS-SYGESST-01</t>
  </si>
  <si>
    <t>150/150</t>
  </si>
  <si>
    <t>pletohttp1</t>
  </si>
  <si>
    <t>MAY-TEL-HYP01</t>
  </si>
  <si>
    <t>HERA</t>
  </si>
  <si>
    <t>116/024</t>
  </si>
  <si>
    <t>ody-may4-pgeo01</t>
  </si>
  <si>
    <t>zeus</t>
  </si>
  <si>
    <t>JZ2HW4J</t>
  </si>
  <si>
    <t>110/102</t>
  </si>
  <si>
    <t>L117-svm2</t>
  </si>
  <si>
    <t>SRV-VRS3-33</t>
  </si>
  <si>
    <t>SRV-PDF1-33</t>
  </si>
  <si>
    <t>108/020</t>
  </si>
  <si>
    <t>MSA 50</t>
  </si>
  <si>
    <t>ARRAY03</t>
  </si>
  <si>
    <t>ARRAY02</t>
  </si>
  <si>
    <t>MSA 500</t>
  </si>
  <si>
    <t>pattrtgti1DD</t>
  </si>
  <si>
    <t>123/374</t>
  </si>
  <si>
    <t>lav-bnf-baie02</t>
  </si>
  <si>
    <t>MSA 30</t>
  </si>
  <si>
    <t>HPBAIEMSA30</t>
  </si>
  <si>
    <t>115/090</t>
  </si>
  <si>
    <t>VTL3</t>
  </si>
  <si>
    <t>VTL3HDD1 (extension)</t>
  </si>
  <si>
    <t>L121VTLBKPL1</t>
  </si>
  <si>
    <t>AG2RBKPDD1</t>
  </si>
  <si>
    <t>L123VTLBKPL2</t>
  </si>
  <si>
    <t>L123VTLBKPL3</t>
  </si>
  <si>
    <t>L121VTLBKPDDL1</t>
  </si>
  <si>
    <t>L123VTLBKPDDL3</t>
  </si>
  <si>
    <t>COFISANL1</t>
  </si>
  <si>
    <t>COFISANL2</t>
  </si>
  <si>
    <t>COFISANM1</t>
  </si>
  <si>
    <t>COFISANM2</t>
  </si>
  <si>
    <t>ODY-MAY4-PICR02</t>
  </si>
  <si>
    <t>ody-may4-pwfp02</t>
  </si>
  <si>
    <t>ODY-MAY4-PLAD04</t>
  </si>
  <si>
    <t>ody-may4-pwfp01</t>
  </si>
  <si>
    <t>ODY-MAY4-PLAD03</t>
  </si>
  <si>
    <t>ODY-MAY4-PICR01</t>
  </si>
  <si>
    <t>ODY-MAY4-PLAD02</t>
  </si>
  <si>
    <t>ODY-MAY4-PLAD01</t>
  </si>
  <si>
    <t>eflexa1m</t>
  </si>
  <si>
    <t>eflexa1sb</t>
  </si>
  <si>
    <t>eflexa1sa</t>
  </si>
  <si>
    <t>eflexarec1m</t>
  </si>
  <si>
    <t>152/106</t>
  </si>
  <si>
    <t>se-esx03-my1</t>
  </si>
  <si>
    <t>muthvhost8</t>
  </si>
  <si>
    <t>eflexapp1m</t>
  </si>
  <si>
    <t>eflexa1sc</t>
  </si>
  <si>
    <t>muthvhost7</t>
  </si>
  <si>
    <t>DELL-L123-TMP2</t>
  </si>
  <si>
    <t>mfebdd4</t>
  </si>
  <si>
    <t>mutbkptest2</t>
  </si>
  <si>
    <t>mutbkp1_new</t>
  </si>
  <si>
    <t>GLPI</t>
  </si>
  <si>
    <t>daf-lav1-psvm01</t>
  </si>
  <si>
    <t>DELL R620</t>
  </si>
  <si>
    <t>FZJ2KY1</t>
  </si>
  <si>
    <t>F0K2KY1</t>
  </si>
  <si>
    <t>HD72302</t>
  </si>
  <si>
    <t>B977302</t>
  </si>
  <si>
    <t>mutbkptest6</t>
  </si>
  <si>
    <t>STI-MAY1-PSVM01</t>
  </si>
  <si>
    <t>mutbkptest7</t>
  </si>
  <si>
    <t>Cloud</t>
  </si>
  <si>
    <t>pessac</t>
  </si>
  <si>
    <t>L123WSECU</t>
  </si>
  <si>
    <t>PRIVDNS1</t>
  </si>
  <si>
    <t>PATIMG1</t>
  </si>
  <si>
    <t>webftpl1</t>
  </si>
  <si>
    <t>regulator-laval</t>
  </si>
  <si>
    <t>PRIVDNS2</t>
  </si>
  <si>
    <t>mutwhttp1</t>
  </si>
  <si>
    <t>DGIHTTP1</t>
  </si>
  <si>
    <t>ZIA</t>
  </si>
  <si>
    <t>gtohttp1</t>
  </si>
  <si>
    <t>REGULATOR</t>
  </si>
  <si>
    <t>elsbdda1</t>
  </si>
  <si>
    <t>elsbdda2</t>
  </si>
  <si>
    <t>mutbdda2</t>
  </si>
  <si>
    <t>mutbdda1</t>
  </si>
  <si>
    <t>DGIHTTP2</t>
  </si>
  <si>
    <t>BROUILLY2</t>
  </si>
  <si>
    <t>sqlsvr4</t>
  </si>
  <si>
    <t>ELSTRTTEST1</t>
  </si>
  <si>
    <t>patgti2</t>
  </si>
  <si>
    <t>patgti3</t>
  </si>
  <si>
    <t>ex_patsoap2</t>
  </si>
  <si>
    <t>SOCOSA1</t>
  </si>
  <si>
    <t>lav-dsi-syslog1</t>
  </si>
  <si>
    <t>apribdd1</t>
  </si>
  <si>
    <t>fwintra1</t>
  </si>
  <si>
    <t>MERIGNAC-FW1</t>
  </si>
  <si>
    <t>FW2-PFSENSE</t>
  </si>
  <si>
    <t>OEBTRTCD1</t>
  </si>
  <si>
    <t>ELSHTTP3</t>
  </si>
  <si>
    <t>bdfmuthttp1</t>
  </si>
  <si>
    <t>l123depot</t>
  </si>
  <si>
    <t>L123logs</t>
  </si>
  <si>
    <t>PATARCH1</t>
  </si>
  <si>
    <t>svnhttp1</t>
  </si>
  <si>
    <t>ELSHTTP4</t>
  </si>
  <si>
    <t>bdfmuthttp2</t>
  </si>
  <si>
    <t>mutltrtl1</t>
  </si>
  <si>
    <t>pahttp2</t>
  </si>
  <si>
    <t>dalwbddtest</t>
  </si>
  <si>
    <t>l123deploy</t>
  </si>
  <si>
    <t>casshttp1</t>
  </si>
  <si>
    <t>FDSBDD3</t>
  </si>
  <si>
    <t>l123trtvnc1</t>
  </si>
  <si>
    <t>CHU-ARCHI</t>
  </si>
  <si>
    <t>MASSHTTP1</t>
  </si>
  <si>
    <t>elshttp8</t>
  </si>
  <si>
    <t>elsbdd1</t>
  </si>
  <si>
    <t>alphadev</t>
  </si>
  <si>
    <t>sglogmgr</t>
  </si>
  <si>
    <t>bdfmutbdd3q</t>
  </si>
  <si>
    <t>DALBDDTEST</t>
  </si>
  <si>
    <t>elshttp9</t>
  </si>
  <si>
    <t>svnhttp2</t>
  </si>
  <si>
    <t>mpihttp2</t>
  </si>
  <si>
    <t>MASSHTTP2</t>
  </si>
  <si>
    <t>MUTBKP1_OLD</t>
  </si>
  <si>
    <t>oebproxhttp3</t>
  </si>
  <si>
    <t>CZJ441018H</t>
  </si>
  <si>
    <t>dzelrepovalidtest2</t>
  </si>
  <si>
    <t>Intel® Xeon® E5-2640V2 (2 GHz, 8 coeurs, 20 Mo cache, 95W) avec 4*8Go R-DIMM - DDR3L - 1600MHz / PC3-12800 - CL11, P420i/1Go FBWC cage, 1 alimentation 80 PLUS Platinum CA 100-240 460 W 2 DD 146Go SAS-DP 2.5" SFF 15k avec support pour HP SmartDrive + 1 alimen</t>
  </si>
  <si>
    <t>betalhttp2</t>
  </si>
  <si>
    <t>mfehttp1q</t>
  </si>
  <si>
    <t>STATATOR2</t>
  </si>
  <si>
    <t>mail1</t>
  </si>
  <si>
    <t>fdsbdda2</t>
  </si>
  <si>
    <t>betalhttp3</t>
  </si>
  <si>
    <t>pahttp1</t>
  </si>
  <si>
    <t>mail2</t>
  </si>
  <si>
    <t>l123wsecu_old</t>
  </si>
  <si>
    <t>MUTLTRT1</t>
  </si>
  <si>
    <t>DREESHTTP1</t>
  </si>
  <si>
    <t>DREESBDD1</t>
  </si>
  <si>
    <t>dalltrt1</t>
  </si>
  <si>
    <t>SOCOBDD2</t>
  </si>
  <si>
    <t>MUTBKP2_old</t>
  </si>
  <si>
    <t>selexsa3</t>
  </si>
  <si>
    <t>EMCSA2</t>
  </si>
  <si>
    <t>SPCOHTTP1</t>
  </si>
  <si>
    <t>TACIHTTP1</t>
  </si>
  <si>
    <t>SOCOBDD3</t>
  </si>
  <si>
    <t xml:space="preserve">ELSSA1 </t>
  </si>
  <si>
    <t>ELSSA10</t>
  </si>
  <si>
    <t>mutlhttp1_new</t>
  </si>
  <si>
    <t>EMCSA1</t>
  </si>
  <si>
    <t>SOCOHTTP4</t>
  </si>
  <si>
    <t>itsics3</t>
  </si>
  <si>
    <t>TACIBDD1</t>
  </si>
  <si>
    <t>TACIBDD2</t>
  </si>
  <si>
    <t>PASE1</t>
  </si>
  <si>
    <t>B125HTTP2</t>
  </si>
  <si>
    <t>mutvml1</t>
  </si>
  <si>
    <t>pprohttp2</t>
  </si>
  <si>
    <t>B125HTTP1</t>
  </si>
  <si>
    <t>MUTNAS1</t>
  </si>
  <si>
    <t>htdig1</t>
  </si>
  <si>
    <t>elssatest1</t>
  </si>
  <si>
    <t>elsnas1</t>
  </si>
  <si>
    <t>elbddtest1</t>
  </si>
  <si>
    <t>mutbkpnas1</t>
  </si>
  <si>
    <t>mutsa1</t>
  </si>
  <si>
    <t>mutsa2</t>
  </si>
  <si>
    <t>elsnas2</t>
  </si>
  <si>
    <t>jcihttp2</t>
  </si>
  <si>
    <t>TACIHTTPL1</t>
  </si>
  <si>
    <t>cofictr1</t>
  </si>
  <si>
    <t>omdhttp1</t>
  </si>
  <si>
    <t>elsbdd3</t>
  </si>
  <si>
    <t>TACIHTTPQL1</t>
  </si>
  <si>
    <t>engine-serv08</t>
  </si>
  <si>
    <t>mutsal1</t>
  </si>
  <si>
    <t>hebcolelsm1</t>
  </si>
  <si>
    <t>oebtrtcd6</t>
  </si>
  <si>
    <t>oebbdd4</t>
  </si>
  <si>
    <t>dzelwdc1</t>
  </si>
  <si>
    <t>engine-serv12</t>
  </si>
  <si>
    <t>Emcnas2</t>
  </si>
  <si>
    <t>elssa7</t>
  </si>
  <si>
    <t>elssa5</t>
  </si>
  <si>
    <t>ELSSA4</t>
  </si>
  <si>
    <t>engine-serv11</t>
  </si>
  <si>
    <t>elstrt1</t>
  </si>
  <si>
    <t>cxphttp4</t>
  </si>
  <si>
    <t>elsbddb1</t>
  </si>
  <si>
    <t>elsbddb2</t>
  </si>
  <si>
    <t>infodc2</t>
  </si>
  <si>
    <t>magellantest</t>
  </si>
  <si>
    <t>TACIHTTP2</t>
  </si>
  <si>
    <t>mutwhttp2</t>
  </si>
  <si>
    <t>OEBBDOC2</t>
  </si>
  <si>
    <t>OEBTRAITE</t>
  </si>
  <si>
    <t>FTP2</t>
  </si>
  <si>
    <t>OEBMYSQL1</t>
  </si>
  <si>
    <t>BANYULS</t>
  </si>
  <si>
    <t>Pasa2</t>
  </si>
  <si>
    <t>SARAN-FW1</t>
  </si>
  <si>
    <t>dalwhttp1</t>
  </si>
  <si>
    <t>Pasa1</t>
  </si>
  <si>
    <t>ELSBDD2</t>
  </si>
  <si>
    <t>elstrttest6</t>
  </si>
  <si>
    <t>elssa26</t>
  </si>
  <si>
    <t>pmxmutnode04</t>
  </si>
  <si>
    <t>cxphttp5</t>
  </si>
  <si>
    <t>mydsifw2</t>
  </si>
  <si>
    <t>Elstrttest3</t>
  </si>
  <si>
    <t>cxphttp6</t>
  </si>
  <si>
    <t>mutsal2</t>
  </si>
  <si>
    <t>dzelwdc2</t>
  </si>
  <si>
    <t>elsldap2</t>
  </si>
  <si>
    <t>mutesx1</t>
  </si>
  <si>
    <t>elldap1</t>
  </si>
  <si>
    <t>eflldap1</t>
  </si>
  <si>
    <t>engine-serv13</t>
  </si>
  <si>
    <t>COFIDC3</t>
  </si>
  <si>
    <t>elsbddtest1</t>
  </si>
  <si>
    <t>elssatest4</t>
  </si>
  <si>
    <t>elssaq3</t>
  </si>
  <si>
    <t>pcm</t>
  </si>
  <si>
    <t>mutbkpl4</t>
  </si>
  <si>
    <t>cfnsvmesm1</t>
  </si>
  <si>
    <t>153/069</t>
  </si>
  <si>
    <t>GOTLIEB1350733</t>
  </si>
  <si>
    <t>010/027</t>
  </si>
  <si>
    <t>MAYGEOARCH</t>
  </si>
  <si>
    <t>FREDON2</t>
  </si>
  <si>
    <t>TSEGIP</t>
  </si>
  <si>
    <t>EPO</t>
  </si>
  <si>
    <t>006/000</t>
  </si>
  <si>
    <t>ORHUSJ</t>
  </si>
  <si>
    <t>GREG</t>
  </si>
  <si>
    <t>L121DEP006</t>
  </si>
  <si>
    <t>SG2</t>
  </si>
  <si>
    <t>500/033</t>
  </si>
  <si>
    <t>GLDEV</t>
  </si>
  <si>
    <t>SPARE1</t>
  </si>
  <si>
    <t>RDPGIP</t>
  </si>
  <si>
    <t>NERON</t>
  </si>
  <si>
    <t>SG1BIS</t>
  </si>
  <si>
    <t>SVACCES1</t>
  </si>
  <si>
    <t>015/400</t>
  </si>
  <si>
    <t>WFLCLIENT</t>
  </si>
  <si>
    <t>040/006</t>
  </si>
  <si>
    <t>MAYINTRAPINT</t>
  </si>
  <si>
    <t>HERGE2</t>
  </si>
  <si>
    <t>SPIROU</t>
  </si>
  <si>
    <t>ARBOIS</t>
  </si>
  <si>
    <t>1138TEST2</t>
  </si>
  <si>
    <t>200/430</t>
  </si>
  <si>
    <t>LUSCHER-2-1351206</t>
  </si>
  <si>
    <t>COMMANCHE</t>
  </si>
  <si>
    <t>HURON</t>
  </si>
  <si>
    <t>THORGAL</t>
  </si>
  <si>
    <t>LUMOS</t>
  </si>
  <si>
    <t>020/002</t>
  </si>
  <si>
    <t>ORIGAN</t>
  </si>
  <si>
    <t>BOULE_temp</t>
  </si>
  <si>
    <t>TREVILLE</t>
  </si>
  <si>
    <t>l117-sst14</t>
  </si>
  <si>
    <t>NOVADRESS6</t>
  </si>
  <si>
    <t>cpam1</t>
  </si>
  <si>
    <t>l117-sst16</t>
  </si>
  <si>
    <t>l117-sst17</t>
  </si>
  <si>
    <t>NOVADRESS5</t>
  </si>
  <si>
    <t>JSEALGAZ2</t>
  </si>
  <si>
    <t>l117-sst15</t>
  </si>
  <si>
    <t>ABYMES</t>
  </si>
  <si>
    <t>enclosureblade</t>
  </si>
  <si>
    <t>TSEGIP1</t>
  </si>
  <si>
    <t>TSEGIP2</t>
  </si>
  <si>
    <t>TSEGIP3</t>
  </si>
  <si>
    <t>TSEGIP4</t>
  </si>
  <si>
    <t>TSEGIP1routage</t>
  </si>
  <si>
    <t>TSEGIP2routage</t>
  </si>
  <si>
    <t>frgeo</t>
  </si>
  <si>
    <t>frqronos</t>
  </si>
  <si>
    <t>sipod-7</t>
  </si>
  <si>
    <t>L210RIP2</t>
  </si>
  <si>
    <t>sgi_jos</t>
  </si>
  <si>
    <t>cpam4</t>
  </si>
  <si>
    <t>l117-sst09</t>
  </si>
  <si>
    <t>l117-sst13</t>
  </si>
  <si>
    <t>l117-sst10</t>
  </si>
  <si>
    <t>l117-sst11</t>
  </si>
  <si>
    <t>l117-sst12</t>
  </si>
  <si>
    <t>l117-sst20</t>
  </si>
  <si>
    <t>dumas</t>
  </si>
  <si>
    <t xml:space="preserve"> l117-sst08</t>
  </si>
  <si>
    <t>l117-sst19</t>
  </si>
  <si>
    <t>CPAM3</t>
  </si>
  <si>
    <t>l117-sst18</t>
  </si>
  <si>
    <t>L115TETE1</t>
  </si>
  <si>
    <t>frqronos2</t>
  </si>
  <si>
    <t>dcren1</t>
  </si>
  <si>
    <t>DCROOT2</t>
  </si>
  <si>
    <t>DCREN2</t>
  </si>
  <si>
    <t>DCPAR1</t>
  </si>
  <si>
    <t>DCPAR2</t>
  </si>
  <si>
    <t>THALES</t>
  </si>
  <si>
    <t>ader</t>
  </si>
  <si>
    <t>RANUMI</t>
  </si>
  <si>
    <t>HADES</t>
  </si>
  <si>
    <t>GUTEMBERG</t>
  </si>
  <si>
    <t>BABAGE</t>
  </si>
  <si>
    <t>NOBEL</t>
  </si>
  <si>
    <t>GOSLING</t>
  </si>
  <si>
    <t>SVACCES3</t>
  </si>
  <si>
    <t>COLORADO</t>
  </si>
  <si>
    <t>IPSIDE</t>
  </si>
  <si>
    <t>engine-serv01</t>
  </si>
  <si>
    <t>ATTILA</t>
  </si>
  <si>
    <t>APOLLO</t>
  </si>
  <si>
    <t>GALILEI</t>
  </si>
  <si>
    <t>HOBBES</t>
  </si>
  <si>
    <t>MEZZO</t>
  </si>
  <si>
    <t>STENDHAL</t>
  </si>
  <si>
    <t>OFFENBACH</t>
  </si>
  <si>
    <t>JURI-SERV02</t>
  </si>
  <si>
    <t>GEMINI</t>
  </si>
  <si>
    <t>JURI-SERV01</t>
  </si>
  <si>
    <t>JURI-SERV03</t>
  </si>
  <si>
    <t>EMCPROD</t>
  </si>
  <si>
    <t>IMPERO</t>
  </si>
  <si>
    <t>SAMAY1</t>
  </si>
  <si>
    <t>E2K7MAY1</t>
  </si>
  <si>
    <t>elspivot1</t>
  </si>
  <si>
    <t>mutltrtl1_old</t>
  </si>
  <si>
    <t>elsnl1</t>
  </si>
  <si>
    <t>pmxmutnode02</t>
  </si>
  <si>
    <t>engine-serv10</t>
  </si>
  <si>
    <t>oebtrtcd7</t>
  </si>
  <si>
    <t>Berlioz</t>
  </si>
  <si>
    <t>engine-serv05</t>
  </si>
  <si>
    <t>engine-serv06</t>
  </si>
  <si>
    <t>engine-serv07</t>
  </si>
  <si>
    <t>glpihttp1</t>
  </si>
  <si>
    <t>antshttp1q</t>
  </si>
  <si>
    <t>cfnsvtestm4</t>
  </si>
  <si>
    <t>antsldap1</t>
  </si>
  <si>
    <t>antsldap2</t>
  </si>
  <si>
    <t>elshttp10</t>
  </si>
  <si>
    <t>elshttp11</t>
  </si>
  <si>
    <t>jouvftpl3</t>
  </si>
  <si>
    <t>bdfmuthttp3</t>
  </si>
  <si>
    <t>elsproxy1</t>
  </si>
  <si>
    <t>elsproxy2</t>
  </si>
  <si>
    <t>elsdave1</t>
  </si>
  <si>
    <t>infra.monit.l123</t>
  </si>
  <si>
    <t>elsphp2</t>
  </si>
  <si>
    <t>test-load-balancer</t>
  </si>
  <si>
    <t>dalwhttp6</t>
  </si>
  <si>
    <t>bdfmdbdd3s</t>
  </si>
  <si>
    <t>elssa18</t>
  </si>
  <si>
    <t>lav-dsi-fw1</t>
  </si>
  <si>
    <t>bdfmdhttp6s.bdf.dmz.l123</t>
  </si>
  <si>
    <t>oebbdd3</t>
  </si>
  <si>
    <t>engine-serv09</t>
  </si>
  <si>
    <t>dallhttp1</t>
  </si>
  <si>
    <t>elsgeotest1</t>
  </si>
  <si>
    <t>ricahttp3</t>
  </si>
  <si>
    <t>ricahttp4</t>
  </si>
  <si>
    <t>ricabdd3</t>
  </si>
  <si>
    <t>ricabdd4</t>
  </si>
  <si>
    <t>elssa20</t>
  </si>
  <si>
    <t>antshttp4</t>
  </si>
  <si>
    <t>antsbdd2</t>
  </si>
  <si>
    <t>antsbdd3</t>
  </si>
  <si>
    <t>rev2</t>
  </si>
  <si>
    <t>hebcolm1</t>
  </si>
  <si>
    <t>antshttp2</t>
  </si>
  <si>
    <t>sharebdd1</t>
  </si>
  <si>
    <t>lav-hp-dl185</t>
  </si>
  <si>
    <t>cofipmxq</t>
  </si>
  <si>
    <t>oebtrtcd3</t>
  </si>
  <si>
    <t>oebtrtcd4</t>
  </si>
  <si>
    <t>sharesa1</t>
  </si>
  <si>
    <t>may-tel-store01</t>
  </si>
  <si>
    <t>inpitrt2</t>
  </si>
  <si>
    <t>MONTHTTP1</t>
  </si>
  <si>
    <t>elsldap1</t>
  </si>
  <si>
    <t>mydsifw1</t>
  </si>
  <si>
    <t>cfnsvbkp1</t>
  </si>
  <si>
    <t>elssa36</t>
  </si>
  <si>
    <t>elssa21</t>
  </si>
  <si>
    <t>oebrtbsa1</t>
  </si>
  <si>
    <t>embdd1</t>
  </si>
  <si>
    <t>embdd2</t>
  </si>
  <si>
    <t>Oui</t>
  </si>
  <si>
    <t>Catégorie  4H</t>
  </si>
  <si>
    <t>Date Demande
Bleu = modif
vert = ajout
rouge = suppr</t>
  </si>
  <si>
    <t>TACIHTTPL3</t>
  </si>
  <si>
    <t>TACIHTTPL4</t>
  </si>
  <si>
    <t>TACIHTTPL2</t>
  </si>
  <si>
    <t>COFIDC2</t>
  </si>
  <si>
    <t>COFIDC1</t>
  </si>
  <si>
    <t>bdfmutbdd1</t>
  </si>
  <si>
    <t>TACIBDDL2</t>
  </si>
  <si>
    <t>MONTHTTP2</t>
  </si>
  <si>
    <t>cfnsvtestm3</t>
  </si>
  <si>
    <t>TESLA</t>
  </si>
  <si>
    <t>engine-serv14</t>
  </si>
  <si>
    <t>engine-serv04</t>
  </si>
  <si>
    <t>inpihttp3</t>
  </si>
  <si>
    <t>hemsihttp4</t>
  </si>
  <si>
    <t>emcsa3</t>
  </si>
  <si>
    <t>hemsisa2</t>
  </si>
  <si>
    <t>023/003</t>
  </si>
  <si>
    <t>MORENO</t>
  </si>
  <si>
    <t>oebsa5</t>
  </si>
  <si>
    <t>cftm1</t>
  </si>
  <si>
    <t>l123repo</t>
  </si>
  <si>
    <t>oebbdd1</t>
  </si>
  <si>
    <t>oebsa1</t>
  </si>
  <si>
    <t>oebbdoc3</t>
  </si>
  <si>
    <t>oebbdd2</t>
  </si>
  <si>
    <t>oebsa2</t>
  </si>
  <si>
    <t>oebsa3</t>
  </si>
  <si>
    <t>oebsa4</t>
  </si>
  <si>
    <t>elsmuthttp1</t>
  </si>
  <si>
    <t>calshttp1</t>
  </si>
  <si>
    <t>Luscher-3</t>
  </si>
  <si>
    <t>luscher-4</t>
  </si>
  <si>
    <t>bdfpcbdd1q</t>
  </si>
  <si>
    <t>elsgaia1</t>
  </si>
  <si>
    <t>elsgaia2</t>
  </si>
  <si>
    <t>L123IAL1</t>
  </si>
  <si>
    <t>050/008</t>
  </si>
  <si>
    <t>idv-lav1-asvm01</t>
  </si>
  <si>
    <t>FERMAT</t>
  </si>
  <si>
    <t>GRAHAM</t>
  </si>
  <si>
    <t>elshtest2</t>
  </si>
  <si>
    <t>elsgeotest2</t>
  </si>
  <si>
    <t>selexbdd3</t>
  </si>
  <si>
    <t>elhttp7</t>
  </si>
  <si>
    <t>dallbdocv51old</t>
  </si>
  <si>
    <t>datawayhttp1</t>
  </si>
  <si>
    <t>cftl1</t>
  </si>
  <si>
    <t>EMCBDOC1</t>
  </si>
  <si>
    <t>bdfmutbdd2</t>
  </si>
  <si>
    <t>mangareva</t>
  </si>
  <si>
    <t>CICERO</t>
  </si>
  <si>
    <t>REISER</t>
  </si>
  <si>
    <t>L1123B2BIS</t>
  </si>
  <si>
    <t>CHARCOT</t>
  </si>
  <si>
    <t>Noisette</t>
  </si>
  <si>
    <t>alphadev2</t>
  </si>
  <si>
    <t>bdfpcbdd1s</t>
  </si>
  <si>
    <t>bdfpcbdd2</t>
  </si>
  <si>
    <t>bdfpchttp1q</t>
  </si>
  <si>
    <t>bdfpchttp1s</t>
  </si>
  <si>
    <t>bdfpchttp2</t>
  </si>
  <si>
    <t>bdfpchttp3</t>
  </si>
  <si>
    <t>bdfpchttp4</t>
  </si>
  <si>
    <t>bdfpcimg1</t>
  </si>
  <si>
    <t>bdfpcimg1s</t>
  </si>
  <si>
    <t>bdfpcimg2</t>
  </si>
  <si>
    <t>cfnsvhttpm1</t>
  </si>
  <si>
    <t>RNLTHHPL3</t>
  </si>
  <si>
    <t>RNLTHHPL4</t>
  </si>
  <si>
    <t>ELSNEOLOAD1</t>
  </si>
  <si>
    <t>ELSSAQ4</t>
  </si>
  <si>
    <t>ELSSA51</t>
  </si>
  <si>
    <t>ELSSATEST6</t>
  </si>
  <si>
    <t>ELSSA52</t>
  </si>
  <si>
    <t>CFNSVBDDL3</t>
  </si>
  <si>
    <t>cfnsvhttpm2</t>
  </si>
  <si>
    <t>cfnsvhttpl3</t>
  </si>
  <si>
    <t>cfnsvtrtm1</t>
  </si>
  <si>
    <t>cfnsvtrtm2</t>
  </si>
  <si>
    <t>cfnsvtrtl3</t>
  </si>
  <si>
    <t>cfnsvtrtl4</t>
  </si>
  <si>
    <t>cfnsvtestm1</t>
  </si>
  <si>
    <t>cfnsvtestm2</t>
  </si>
  <si>
    <t>cfnsvbddm1</t>
  </si>
  <si>
    <t>cfnsvbddm2</t>
  </si>
  <si>
    <t>SOCOHTTPEXT1</t>
  </si>
  <si>
    <t>SOCOBDOC3</t>
  </si>
  <si>
    <t>SOCOBDOC4</t>
  </si>
  <si>
    <t>SOCOBDD4</t>
  </si>
  <si>
    <t>SOCOBDD5</t>
  </si>
  <si>
    <t>SOCOHTTP1</t>
  </si>
  <si>
    <t>SOCOHTTP2</t>
  </si>
  <si>
    <t>oebtrtcd5</t>
  </si>
  <si>
    <t>nagios2</t>
  </si>
  <si>
    <t>sharehttp1</t>
  </si>
  <si>
    <t>mutlbddal1</t>
  </si>
  <si>
    <t>oebsa6</t>
  </si>
  <si>
    <t>oebbdd5</t>
  </si>
  <si>
    <t>apristr1</t>
  </si>
  <si>
    <t>aprihttp3</t>
  </si>
  <si>
    <t>aprihttp4</t>
  </si>
  <si>
    <t>aprihttp5_OLD</t>
  </si>
  <si>
    <t>apribdd3</t>
  </si>
  <si>
    <t>apribdd4</t>
  </si>
  <si>
    <t>pprogtil1</t>
  </si>
  <si>
    <t>pprogtil2</t>
  </si>
  <si>
    <t>pprohttpl1</t>
  </si>
  <si>
    <t>pprohttpl2</t>
  </si>
  <si>
    <t>pprohttpl3</t>
  </si>
  <si>
    <t>pprohttpl4</t>
  </si>
  <si>
    <t>mutlbddal2</t>
  </si>
  <si>
    <t>pprogtil3</t>
  </si>
  <si>
    <t>insermhttp1</t>
  </si>
  <si>
    <t>luluhttp1</t>
  </si>
  <si>
    <t>luluhttpl1</t>
  </si>
  <si>
    <t>luluhttpl2</t>
  </si>
  <si>
    <t>insermbdd1</t>
  </si>
  <si>
    <t>lulubdd1</t>
  </si>
  <si>
    <t>lulubdd2</t>
  </si>
  <si>
    <t>luluhttp2</t>
  </si>
  <si>
    <t>urcahttp6</t>
  </si>
  <si>
    <t>ELSVM4</t>
  </si>
  <si>
    <t>L220ESKOAS1</t>
  </si>
  <si>
    <t>l210rip1</t>
  </si>
  <si>
    <t>l220eskobs</t>
  </si>
  <si>
    <t>l220eskost</t>
  </si>
  <si>
    <t>frqronosl121</t>
  </si>
  <si>
    <t>fw1-pfsense</t>
  </si>
  <si>
    <t>frgeospare</t>
  </si>
  <si>
    <t>ELSEXA1</t>
  </si>
  <si>
    <t>elhttp1</t>
  </si>
  <si>
    <t>elhttp2</t>
  </si>
  <si>
    <t>elhttp3</t>
  </si>
  <si>
    <t>jcsppl2</t>
  </si>
  <si>
    <t>jcsppl3</t>
  </si>
  <si>
    <t>pmxmutnode03</t>
  </si>
  <si>
    <t>jcsppl1</t>
  </si>
  <si>
    <t>mutbkpl5</t>
  </si>
  <si>
    <t>NASJCI</t>
  </si>
  <si>
    <t>cfnsvnas1</t>
  </si>
  <si>
    <t>mutlvm1</t>
  </si>
  <si>
    <t>mutlvm2</t>
  </si>
  <si>
    <t>elsvm3</t>
  </si>
  <si>
    <t>elsvm5</t>
  </si>
  <si>
    <t>mutlhttpl1</t>
  </si>
  <si>
    <t>oebbdoc6</t>
  </si>
  <si>
    <t xml:space="preserve">FEDEX-HP </t>
  </si>
  <si>
    <t>MCPGEO</t>
  </si>
  <si>
    <t>MCPGST</t>
  </si>
  <si>
    <t xml:space="preserve">GAULOIS </t>
  </si>
  <si>
    <t xml:space="preserve">RENAULT </t>
  </si>
  <si>
    <t xml:space="preserve">CIRCE </t>
  </si>
  <si>
    <t>PRATT</t>
  </si>
  <si>
    <t>FTPMCP</t>
  </si>
  <si>
    <t>BILALL</t>
  </si>
  <si>
    <t>Twist</t>
  </si>
  <si>
    <t>016/000</t>
  </si>
  <si>
    <t>logels1</t>
  </si>
  <si>
    <t>logiridisesk1</t>
  </si>
  <si>
    <t>MUTLHTTPL2</t>
  </si>
  <si>
    <t>ELHTTP4</t>
  </si>
  <si>
    <t>geo-safig-ce</t>
  </si>
  <si>
    <t>elsbddc1</t>
  </si>
  <si>
    <t>emcsa4</t>
  </si>
  <si>
    <t>othdhttpl2</t>
  </si>
  <si>
    <t>oebhdm4</t>
  </si>
  <si>
    <t>la-apls1-03</t>
  </si>
  <si>
    <t>awarchvl2</t>
  </si>
  <si>
    <t>ftphttp1</t>
  </si>
  <si>
    <t xml:space="preserve">jouvftptrtl2 </t>
  </si>
  <si>
    <t>AWARCHVM1</t>
  </si>
  <si>
    <t>jouvftpl1</t>
  </si>
  <si>
    <t>jouvftpl2</t>
  </si>
  <si>
    <t>MFEHTTP7</t>
  </si>
  <si>
    <t>la-apws1-01</t>
  </si>
  <si>
    <t>certtrtl1</t>
  </si>
  <si>
    <t>la-aplm1-01</t>
  </si>
  <si>
    <t>L123IAW1</t>
  </si>
  <si>
    <t>la-sygesst-fr</t>
  </si>
  <si>
    <t>ITS-DEV01</t>
  </si>
  <si>
    <t>ITS-DEV02</t>
  </si>
  <si>
    <t>ITS-DEV03</t>
  </si>
  <si>
    <t>ITS-DEV04</t>
  </si>
  <si>
    <t>ELHTTP5</t>
  </si>
  <si>
    <t>inseeserv3</t>
  </si>
  <si>
    <t>inseeserv1</t>
  </si>
  <si>
    <t>inseeserv2</t>
  </si>
  <si>
    <t>ELSVM7</t>
  </si>
  <si>
    <t>ELSVM8</t>
  </si>
  <si>
    <t>PPD-AD-HYP0</t>
  </si>
  <si>
    <t>Test_IT_Soft_BPO</t>
  </si>
  <si>
    <t>HISTOGIP</t>
  </si>
  <si>
    <t>ARCHSERV1</t>
  </si>
  <si>
    <t>ARCHSERV2</t>
  </si>
  <si>
    <t>PITCHU</t>
  </si>
  <si>
    <t>AIPOD01</t>
  </si>
  <si>
    <t>AIPOD02</t>
  </si>
  <si>
    <t>AIPROD1</t>
  </si>
  <si>
    <t>AIPROD2</t>
  </si>
  <si>
    <t>AIPODDEVJ2</t>
  </si>
  <si>
    <t>oebvm1q</t>
  </si>
  <si>
    <t>L143TEST2</t>
  </si>
  <si>
    <t>proxmox1</t>
  </si>
  <si>
    <t>proxmox2</t>
  </si>
  <si>
    <t>Thierry DESSAIN</t>
  </si>
  <si>
    <t>ROUMANIE</t>
  </si>
  <si>
    <t>roserv1</t>
  </si>
  <si>
    <t>rogeo</t>
  </si>
  <si>
    <t>roqronos</t>
  </si>
  <si>
    <t>romail</t>
  </si>
  <si>
    <t>INT-CLOUD</t>
  </si>
  <si>
    <t>robucaad1</t>
  </si>
  <si>
    <t>robilall</t>
  </si>
  <si>
    <t>ROspareGEO</t>
  </si>
  <si>
    <t>robucad2</t>
  </si>
  <si>
    <t>ROMEP01</t>
  </si>
  <si>
    <t>ROspareQRONOS</t>
  </si>
  <si>
    <t>romep02</t>
  </si>
  <si>
    <t>poserv1</t>
  </si>
  <si>
    <t>pomail</t>
  </si>
  <si>
    <t>spare3601</t>
  </si>
  <si>
    <t>RENFOG</t>
  </si>
  <si>
    <t>spare360PO</t>
  </si>
  <si>
    <t>posst3</t>
  </si>
  <si>
    <t>spare320PO-3</t>
  </si>
  <si>
    <t>itsmonm1</t>
  </si>
  <si>
    <t>bdfesxl2</t>
  </si>
  <si>
    <t>bdfesxl1</t>
  </si>
  <si>
    <t>bdfesxl6</t>
  </si>
  <si>
    <t>PTFTC_TEST</t>
  </si>
  <si>
    <t>selexpmx1</t>
  </si>
  <si>
    <t>lav_acf_vm1</t>
  </si>
  <si>
    <t>castorbdd1</t>
  </si>
  <si>
    <t>castorbdd2</t>
  </si>
  <si>
    <t>castorhttp1</t>
  </si>
  <si>
    <t>castorhttp2</t>
  </si>
  <si>
    <t>lav_awa_flu01</t>
  </si>
  <si>
    <t>mutlhttp6</t>
  </si>
  <si>
    <t>rev1</t>
  </si>
  <si>
    <t>la-apls1-05</t>
  </si>
  <si>
    <t>ELEXAQ1</t>
  </si>
  <si>
    <t>dreeshvhost2</t>
  </si>
  <si>
    <t>la-apws1-04</t>
  </si>
  <si>
    <t>la-apls1-13</t>
  </si>
  <si>
    <t>dreeshvhost1</t>
  </si>
  <si>
    <t>mutlhttp5</t>
  </si>
  <si>
    <t>dreeshvhost3</t>
  </si>
  <si>
    <t>la-apls1-06</t>
  </si>
  <si>
    <t>elssa28</t>
  </si>
  <si>
    <t>dallbdocv53</t>
  </si>
  <si>
    <t>la-apws1-05</t>
  </si>
  <si>
    <t>bdfesx7</t>
  </si>
  <si>
    <t>ROMEPO3</t>
  </si>
  <si>
    <t>bdfdwora1p</t>
  </si>
  <si>
    <t>MER-AD-HYP01</t>
  </si>
  <si>
    <t>mfehttp1</t>
  </si>
  <si>
    <t>mfebdd1</t>
  </si>
  <si>
    <t>fdsesxl1</t>
  </si>
  <si>
    <t>massmail2.mm.dmz.laval.l123</t>
  </si>
  <si>
    <t>ptftcl1</t>
  </si>
  <si>
    <t>mfeproxmoxl1</t>
  </si>
  <si>
    <t>ptftcm1</t>
  </si>
  <si>
    <t>nc</t>
  </si>
  <si>
    <t>Baie MSA 2040</t>
  </si>
  <si>
    <t>CDCHV5</t>
  </si>
  <si>
    <t>CZJ44802PD</t>
  </si>
  <si>
    <t>14 rue Jules Méline</t>
  </si>
  <si>
    <t>CDCHV6</t>
  </si>
  <si>
    <t>CZJ44802PF</t>
  </si>
  <si>
    <t>bdfmdhttpl7p</t>
  </si>
  <si>
    <t>PROLIANT DL360 G9</t>
  </si>
  <si>
    <t>CZJ50109ZJ</t>
  </si>
  <si>
    <t>bdfmdhttpl8p</t>
  </si>
  <si>
    <t>CZJ50109Z8</t>
  </si>
  <si>
    <t>bdfmdhttpl6p</t>
  </si>
  <si>
    <t>CZJ502024M</t>
  </si>
  <si>
    <t>bdfmdbddl3p</t>
  </si>
  <si>
    <t>CZJ502024P</t>
  </si>
  <si>
    <t>CTT / GE</t>
  </si>
  <si>
    <t>MSA 2040</t>
  </si>
  <si>
    <t>Commentaires GC</t>
  </si>
  <si>
    <t>Retrait au 01-02-2015</t>
  </si>
  <si>
    <t>Retrait au 01-02-2015 sn GBJ5100127</t>
  </si>
  <si>
    <t>Retrait au 01-02-2015 sn GB506051V</t>
  </si>
  <si>
    <t>Retrait au 27-02-2015</t>
  </si>
  <si>
    <t>Contrat SUN non enregistré</t>
  </si>
  <si>
    <t>Retrait au 01-01-2015</t>
  </si>
  <si>
    <t>ok ne figurait pas au contrat</t>
  </si>
  <si>
    <t>OK à la mise en place du contrat</t>
  </si>
  <si>
    <t>ok fait le 30-03-2015</t>
  </si>
  <si>
    <t>A Revoir</t>
  </si>
  <si>
    <t>x</t>
  </si>
  <si>
    <t>CS 20150331/007/01</t>
  </si>
  <si>
    <t>TD OK à jour 10-04</t>
  </si>
  <si>
    <t>TD OK pas de doublon</t>
  </si>
  <si>
    <t>TD correction tarif 10-04-15</t>
  </si>
  <si>
    <t>Total T1</t>
  </si>
  <si>
    <t>Total T2</t>
  </si>
  <si>
    <t>Total T3</t>
  </si>
  <si>
    <t>Total T4</t>
  </si>
  <si>
    <t>Somme de Total T1</t>
  </si>
  <si>
    <t>Somme de Total T2</t>
  </si>
  <si>
    <t>Somme de Total T3</t>
  </si>
  <si>
    <t>Somme de Total T4</t>
  </si>
  <si>
    <t>pygmee</t>
  </si>
  <si>
    <t>PowerEdge 600SC</t>
  </si>
  <si>
    <t>FL3W11J</t>
  </si>
  <si>
    <t>twist-mcp45</t>
  </si>
  <si>
    <t>ProLiant ML150 G2</t>
  </si>
  <si>
    <t>dialog-mcp45</t>
  </si>
  <si>
    <t>GBJ53800ZD</t>
  </si>
  <si>
    <t>ls-jcrls2-03</t>
  </si>
  <si>
    <t>PROLIANT DL360 G8 v2</t>
  </si>
  <si>
    <t>CZJ4420BWY</t>
  </si>
  <si>
    <t>ls-jcrls2-04</t>
  </si>
  <si>
    <t>CZJ4420BX0</t>
  </si>
  <si>
    <t>ls-pws1-01</t>
  </si>
  <si>
    <t>CZJ44005QP</t>
  </si>
  <si>
    <t>161/374</t>
  </si>
  <si>
    <t>se-lav-esx01</t>
  </si>
  <si>
    <t>PROLIANT DL360 G8</t>
  </si>
  <si>
    <t>l123-iris-test</t>
  </si>
  <si>
    <t>AG2RQRONOSTRT4</t>
  </si>
  <si>
    <t>BDFHV5</t>
  </si>
  <si>
    <t>bdfmdhttp10s</t>
  </si>
  <si>
    <t>2 DD de 72Go 10k + 4 DD de 146Go 10k et 4 barrettes de 4Go</t>
  </si>
  <si>
    <t>L123VTLBKPDDM3</t>
  </si>
  <si>
    <t>4 DD de 72Go 10k et 2 barrettes de 2Go + 6 barrettes de 1Go</t>
  </si>
  <si>
    <t>L123VTLBKPM3</t>
  </si>
  <si>
    <t>12*3To (656102-001)</t>
  </si>
  <si>
    <t>engine-serv15</t>
  </si>
  <si>
    <t>its-dev07</t>
  </si>
  <si>
    <t>12 DD de 4To SAS MDL 7.2k 6G 3.5" (Spare : 718302-001) Firmware : 0004</t>
  </si>
  <si>
    <t>L121VTLBKPDDM2</t>
  </si>
  <si>
    <t>2S6441D044</t>
  </si>
  <si>
    <t>L123VTLBKPDDL2</t>
  </si>
  <si>
    <t>2S6441D046</t>
  </si>
  <si>
    <t>L121VTLBKPDDL2</t>
  </si>
  <si>
    <t>2S6441D047</t>
  </si>
  <si>
    <t>L123VTLBKPDDL1</t>
  </si>
  <si>
    <t>2S6447D207</t>
  </si>
  <si>
    <t>SERVBKUP1</t>
  </si>
  <si>
    <t>ProLiant DL380 G5</t>
  </si>
  <si>
    <t>CZC8480H2Y</t>
  </si>
  <si>
    <t>5 DD 146Go (432320-001) + 3 DD 600Go (581311-001)</t>
  </si>
  <si>
    <t>INSEESERVTEST</t>
  </si>
  <si>
    <t>CZ10010207</t>
  </si>
  <si>
    <t>l116-ody-ano01</t>
  </si>
  <si>
    <t>ProLiant DL320 G5</t>
  </si>
  <si>
    <t>CZJ70704ER</t>
  </si>
  <si>
    <t>l116-recette01</t>
  </si>
  <si>
    <t>CZ100301JY</t>
  </si>
  <si>
    <t>115/150</t>
  </si>
  <si>
    <t>L117-SVM1</t>
  </si>
  <si>
    <t>DRN3Q4J</t>
  </si>
  <si>
    <t>mimas</t>
  </si>
  <si>
    <t>CZJ70602MH</t>
  </si>
  <si>
    <t>my-centos56-ind01</t>
  </si>
  <si>
    <t>CZ100301KG</t>
  </si>
  <si>
    <t>ody-may4-psvm01</t>
  </si>
  <si>
    <t>CZJ70704K0</t>
  </si>
  <si>
    <t>ODY-MAY4-PTRT01</t>
  </si>
  <si>
    <t>CZ10010211</t>
  </si>
  <si>
    <t>ODY-MAY4-PTRT02</t>
  </si>
  <si>
    <t>CZ10010205</t>
  </si>
  <si>
    <t>ODY-MAY4-PTRT03</t>
  </si>
  <si>
    <t>CZ1001020C</t>
  </si>
  <si>
    <t>ODY-MAY4-PTRT04</t>
  </si>
  <si>
    <t>CZ1001020J</t>
  </si>
  <si>
    <t>ODY-MAY4-PTRT05</t>
  </si>
  <si>
    <t>CZ10010214</t>
  </si>
  <si>
    <t>ODY-MAY4-PTRT06</t>
  </si>
  <si>
    <t>CZ1001021C</t>
  </si>
  <si>
    <t>ODY-MAY4-PTRT07</t>
  </si>
  <si>
    <t>CZ1001020B</t>
  </si>
  <si>
    <t>ODY-MAY4-PTRT08</t>
  </si>
  <si>
    <t>CZ10010219</t>
  </si>
  <si>
    <t>ody-may4-pwfs01</t>
  </si>
  <si>
    <t>CZ1001020S</t>
  </si>
  <si>
    <t>pld01-sv0</t>
  </si>
  <si>
    <t>CZ10010210</t>
  </si>
  <si>
    <t>CZ100301JU</t>
  </si>
  <si>
    <t>sipod-1</t>
  </si>
  <si>
    <t>CZJ94704PJ</t>
  </si>
  <si>
    <t>sipod-2</t>
  </si>
  <si>
    <t>CZJ94509A4</t>
  </si>
  <si>
    <t>STORAGEWL1</t>
  </si>
  <si>
    <t>HP DL360 G7 Intel® Xeon® X5650 (2,66 GHz - 12 Mo six coeurs DDR3-1333 Turbo Boost HT 95 W) 2P 12 Go Smart Array P410i/1Go flash cage 8 disques SFF 2 alimentation 460 W + 2 disques SAS HP de 300 Go ENT - 6 Gb 15 Ktpm deux ports SFF 2,5" hot-plug universel  + 2 DD de 300 Go SAS 6G DP 10k</t>
  </si>
  <si>
    <t>STORAGEWM1</t>
  </si>
  <si>
    <t>HP DL360 G7 Intel® Xeon® X5650 (2,66 GHz - 12 Mo six coeurs DDR3-1333 Turbo Boost HT 95 W) 2P 12 Go Smart Array P410i/1Go flash cage 8 disques SFF 2 alimentation 460 W + 2 disques SAS HP de 146 Go ENT - 6 Gb 15 Ktpm deux ports SFF 2,5" hot-plug universel + 2 disques SAS HS de 300 Go ENT</t>
  </si>
  <si>
    <t>hvdemol1</t>
  </si>
  <si>
    <t>HP DL360 G7 Intel® Xeon® X5650 (2,66 GHz - 12 Mo six coeurs DDR3-1333 Turbo Boost HT 95 W) 2P 12 Go Smart Array P410i/1Go flash cage 8 disques SFF 2 alimentation 460 W + 2 disques SAS HP de 146 Go ENT - 6 Gb 15 Ktpm deux ports SFF 2,5" hot-plug universel  + 2 disques SAS HS de 300 Go ENT</t>
  </si>
  <si>
    <t>hvdemom1</t>
  </si>
  <si>
    <t>bdfmdhttp9s</t>
  </si>
  <si>
    <t>bi pro Xeon X5550 + 6*2Go RDIMM + 6*4Go RDIMM + 6*146Go SAS 15k + bi-alim 460 W + p410 512Mo avec BBWC</t>
  </si>
  <si>
    <t>bdfmdhttp11s</t>
  </si>
  <si>
    <t>bdfmdbdd5s</t>
  </si>
  <si>
    <t>HP DL360 G7 Intel® Xeon® X5650 (2,66 GHz - 12 Mo six coeurs DDR3-1333 Turbo Boost HT 95 W) 2P 12 Go Smart Array P410i/1Go flash cage 8 disques SFF 2 alimentation 460 W + 2 disques SAS HP de 146 Go ENT - 6 Gb 15 Ktpm deux ports SFF 2,5" hot-plug universel  + 4*600 Go DD</t>
  </si>
  <si>
    <t>PROLIANT ML150 G2</t>
  </si>
  <si>
    <t>maintenance HG des P2000 et P4500 avec - 50%</t>
  </si>
  <si>
    <t>ok fait le 14-04-2015</t>
  </si>
  <si>
    <t>CS 20150414/010/01</t>
  </si>
  <si>
    <t>Retait au 01-01-2015suite doublon en 7/7HE</t>
  </si>
  <si>
    <t xml:space="preserve">modif sn </t>
  </si>
  <si>
    <t>ok fait le 22-04-2015</t>
  </si>
  <si>
    <t>Date de garantie erronée</t>
  </si>
  <si>
    <t>saisie et déjà tarifé SG</t>
  </si>
  <si>
    <t>Pas de modification</t>
  </si>
  <si>
    <t>CS 20150422/016/01</t>
  </si>
  <si>
    <t>jvetradsal1q</t>
  </si>
  <si>
    <t>bi pro Xeon X5550 + 12*4Go RDIMM + 6*8GB RDIMM + 2*146Go SAS 15k + bi-alim 460 W + p410 512Mo avec BBWC</t>
  </si>
  <si>
    <t>152/063</t>
  </si>
  <si>
    <t>se-hyp01-may1</t>
  </si>
  <si>
    <t>Dell PowerEdge R630</t>
  </si>
  <si>
    <t>J44Z752</t>
  </si>
  <si>
    <t>bi pro Intel Xeon E5-2640 v3 (2,6GHz, 20 Mo cache) - 12 * 16 Go RDIMM 2133MT/s, Dual Rank, x 4 - Contrôleur d'accès à distance intégré, iDRAC 8 Enterprise - 2 * 200Go SSD SATA - 6 * 1,2 To SAS 6Gbit/s 10 000t/min 2,5", 13G - PERC H730 (1 Go cache) Carte fille Broadcom 5720 4 ports</t>
  </si>
  <si>
    <t>VIR-SARAN-02</t>
  </si>
  <si>
    <t>MUTHVHOST13</t>
  </si>
  <si>
    <t>MUTHVHOST14</t>
  </si>
  <si>
    <t>jvetradtrtl1q</t>
  </si>
  <si>
    <t>jvetradhttpl1q</t>
  </si>
  <si>
    <t>jvetradqronosl1q</t>
  </si>
  <si>
    <t>jvetrabddl1q</t>
  </si>
  <si>
    <t>jvetradoral1q</t>
  </si>
  <si>
    <t>VTO-MAY1-PBDD01</t>
  </si>
  <si>
    <t>2JKZD52</t>
  </si>
  <si>
    <t>bi pro Intel Xeon E5-2640 v3 (2,6GHz, 8C ), Contrôleur d'accès à distance intégré,iDRAC 8 Enterprise - contrôleur RAID intégré - ROM - alim redondante - Carte fille Broadcom 5720 4 ports 4 x 16 Go RDIMM 2133MT/s, Dual Rank, x4 (PC4-2133P-RBO-10), 2 x 400GB SSD SATA 12Gbps (DP/N: 02H9WV)</t>
  </si>
  <si>
    <t>VTO-MAY1-PBDD02</t>
  </si>
  <si>
    <t>JHKZD52</t>
  </si>
  <si>
    <t>VTO-MAY1-PSVM01</t>
  </si>
  <si>
    <t>FHKZD52</t>
  </si>
  <si>
    <t>Durango</t>
  </si>
  <si>
    <t>mailsen</t>
  </si>
  <si>
    <t>nimbus</t>
  </si>
  <si>
    <t>senjouve1</t>
  </si>
  <si>
    <t>senqronos200</t>
  </si>
  <si>
    <t>senspare</t>
  </si>
  <si>
    <t>sn-esx1-01</t>
  </si>
  <si>
    <t>sn-esx1-02</t>
  </si>
  <si>
    <t>sn-esx1-03</t>
  </si>
  <si>
    <t>sysgest</t>
  </si>
  <si>
    <t>vir-dkr-01</t>
  </si>
  <si>
    <t>vir-dkr-02</t>
  </si>
  <si>
    <t>ProLiant ML350 G4p</t>
  </si>
  <si>
    <t>ProLiant ML370 G4</t>
  </si>
  <si>
    <t>CZ182400RA</t>
  </si>
  <si>
    <t>CZJ75006VK</t>
  </si>
  <si>
    <t>GBJ61903VX</t>
  </si>
  <si>
    <t>CZJ750066T</t>
  </si>
  <si>
    <t>CZJ75006VN</t>
  </si>
  <si>
    <t>CZJ750066Z</t>
  </si>
  <si>
    <t>CZJ34809C2</t>
  </si>
  <si>
    <t>CZJ43301G6</t>
  </si>
  <si>
    <t>CZJ43301GK</t>
  </si>
  <si>
    <t>GB8539KW5X</t>
  </si>
  <si>
    <t>CZJ93604PC</t>
  </si>
  <si>
    <t>CZJ01200EW</t>
  </si>
  <si>
    <t>Route de Ngor 
Zone 15 – Almadies</t>
  </si>
  <si>
    <t>DAKAR</t>
  </si>
  <si>
    <t>P/N : 445434-421
DÉTAIL CONFIGURATION : HP DL320-G5p, 4Go RAM DDR2, un disque dur SATA 160Go processeur X3320 2.5 Gghz - OBSERVATIONS : 160 + 500 Go</t>
  </si>
  <si>
    <t>P/N  : 440189-421
DÉTAIL CONFIGURATION : Processeur 1 * Xeon E5320@1.86GHz -Disques : 2 disques 10k Serial scsi 146GB (432320-001), 2 Go RAM DDR2</t>
  </si>
  <si>
    <t>P/N : 440189-421
DÉTAIL CONFIGURATION : Processeur 1 * Xeon E5320@1.86GHz -Disques : 4 disques 7.2 k Serial ata 250 GB (397553-001) - 4 Go RAM DDR2</t>
  </si>
  <si>
    <t>P/N : 440189-421
DÉTAIL CONFIGURATION : Processeur 1 * Xeon E5320@1.86GHz -Disques : 2 disques 10k Serial scsi 72GB (434916-001), 2 Go RAM DDR2</t>
  </si>
  <si>
    <t>P/N : 677199-421
DÉTAIL CONFIGURATION : Processeur 2 * Xeon E5-26300@2.30 GHz -Disques : 3 disques 15k SAS 146 GB (653950) + 5 disques 15k SAS 300 BB - Ram : 64 Go DDR3 - 1333Mhz / PC3-10600 - CL9</t>
  </si>
  <si>
    <t xml:space="preserve">P/N : 733738-421
DÉTAIL CONFIGURATION : Processeur 2 * Xeon E5-2640V2@2GHz -Disques : 2 disques 15k SAS 146 GB (653950) + 6 disques 15k SAS 300 BB - Ram : 64 Go DDR3L 1600 MHz / PC3-12800 - CLl1 </t>
  </si>
  <si>
    <t>P/N : 733738-421 - Processeur 2 * Xeon E5-2640V2@2GHz -Disques : 2 disques 15k SAS 146 GB (653950) + 6 disques 15k SAS 300 BB - Ram : 64 Go DDR3L 1600 MHz / PC3-12800 - CLl1</t>
  </si>
  <si>
    <t>P/N : 331889-421
DÉTAIL CONFIGURATION : Processeur 2 * Xeon 3.4 GHz -Disques : 2 disques 10k ultra 320 scsi 72.8G - Ram : 4 Go DDR2</t>
  </si>
  <si>
    <t>P/N : 504633-421
DÉTAIL CONFIGURATION : Processeur 2 * Xeon X5550@2.67GHz -Disques : 2 disques 10k sas 146GB (418399-001) - Ram : 12 Go - DDR3</t>
  </si>
  <si>
    <t>P/N : 504633-421
DÉTAIL CONFIGURATION : Processeur2 * Xeon X5550@2.67GHz -Disques : 2 disques 10k sas (507284-001) 300 GB- Ram : 12 Go -DDR3</t>
  </si>
  <si>
    <t>En attente cotation sous-traitant</t>
  </si>
  <si>
    <t>BDFHV6</t>
  </si>
  <si>
    <t>BDFHV7</t>
  </si>
  <si>
    <t>BDFHV8</t>
  </si>
  <si>
    <t>BDFHV9</t>
  </si>
  <si>
    <t>4FF9G52</t>
  </si>
  <si>
    <t>2DF9G52</t>
  </si>
  <si>
    <t>HDF9G52</t>
  </si>
  <si>
    <t>CFF9G52</t>
  </si>
  <si>
    <t>Serveur biproc E5-2630v3 - cage 10 slots DD - 8*32Go Ram - 2*300Go SAS 15k (P/N: 04GN49) - carte RAID 2Go cache + 2*300Go SAS 15k (P/N: 0V39M5)  + 2*600Go SAS 15k (P/N: 0RFPPT)</t>
  </si>
  <si>
    <t>Serveur biproc E5-2630v3 - cage 10 slots DD - 8*32Go Ram - 2*300Go SAS 15k (P/N: 04GN49) - carte RAID 2Go cache) + 2*300Go SAS 15k (P/N: 0V39M5) + 2*600Go SAS 15k (P/N: 0RFPPT)</t>
  </si>
  <si>
    <t xml:space="preserve">Serveur biproc E5-2630v3 - cage 10 slots DD - 8*32Go Ram - 2*300Go SAS 15k (P/N: 04GN49) - carte RAID 2Go cache) + 4*300Go SAS 15k (P/N: 0V39M5) </t>
  </si>
  <si>
    <t>GBJ54104AS</t>
  </si>
  <si>
    <t>DOUBLON</t>
  </si>
  <si>
    <r>
      <t>CZJ62901</t>
    </r>
    <r>
      <rPr>
        <b/>
        <sz val="11"/>
        <rFont val="Calibri"/>
        <family val="2"/>
      </rPr>
      <t>1</t>
    </r>
    <r>
      <rPr>
        <b/>
        <sz val="11"/>
        <color indexed="10"/>
        <rFont val="Calibri"/>
        <family val="2"/>
      </rPr>
      <t>HD (N° erroné)</t>
    </r>
  </si>
  <si>
    <r>
      <rPr>
        <b/>
        <sz val="11"/>
        <color rgb="FFFF0000"/>
        <rFont val="Calibri"/>
        <family val="2"/>
      </rPr>
      <t>CZJ103013</t>
    </r>
    <r>
      <rPr>
        <b/>
        <sz val="11"/>
        <rFont val="Calibri"/>
        <family val="2"/>
      </rPr>
      <t xml:space="preserve">6 </t>
    </r>
    <r>
      <rPr>
        <b/>
        <sz val="11"/>
        <color rgb="FFFF0000"/>
        <rFont val="Calibri"/>
        <family val="2"/>
      </rPr>
      <t>(N° erroné)</t>
    </r>
  </si>
  <si>
    <t>CZJ103013G</t>
  </si>
  <si>
    <t>HVD-TSTMP-HYP01</t>
  </si>
  <si>
    <t>HVD-TSTLP-STR01</t>
  </si>
  <si>
    <t>HVD-TSTLP-HYP01</t>
  </si>
  <si>
    <t>HVD-TSTMP-STR01</t>
  </si>
  <si>
    <t>se-sar-esx01</t>
  </si>
  <si>
    <t>C5WJQ52</t>
  </si>
  <si>
    <t>se-sar-esx02</t>
  </si>
  <si>
    <t>46WJQ52</t>
  </si>
  <si>
    <t>se-sar-esx03</t>
  </si>
  <si>
    <t>86WJQ52</t>
  </si>
  <si>
    <t>hmu-hoflp-hyp01</t>
  </si>
  <si>
    <t>hmu-hofmp-hyp01</t>
  </si>
  <si>
    <t>73GN762</t>
  </si>
  <si>
    <t>G1GN762</t>
  </si>
  <si>
    <t>DK9VD52</t>
  </si>
  <si>
    <t>VTO-LEN1-PBDD01</t>
  </si>
  <si>
    <t>2 x Intel(R) Xeon(R) CPU E5-2637 v3 @ 3.50GHz (4 C) , Contrôleur d'accès à distance intégré,iDRAC 8 Enterprise - contrôleur RAID PERC H730 Mini (Intégré) - ROM - alim redondante - Carte fille Broadcom 5720 4 ports - Ecriture intensive - Raids , 4 x 16 Go RDIMM 2133MT/s, Dual Rank, x4 (PC4-2133P-RBO-10)coulissants , 2 x 400GB SSD SAS 12Gbps</t>
  </si>
  <si>
    <t>VTO-LEN1-PBDD02</t>
  </si>
  <si>
    <t>6K9VD52</t>
  </si>
  <si>
    <t>VTO-LEN1-PSVM01</t>
  </si>
  <si>
    <t>4K9VD52</t>
  </si>
  <si>
    <t>VTO-LEN1-RSVM01</t>
  </si>
  <si>
    <t>FD9VD52</t>
  </si>
  <si>
    <t>2 x  Intel(R) Xeon(R) CPU E5-2637 v3 @ 3.50GHz (4 C) Contrôleur d'accès à distance intégré,iDRAC 8 Enterprise - contrôleur RAID PERC H730 Mini (Intégré) - ROM - alim redondante - Carte fille Broadcom 5720 4 ports - Ecriture intensive - Raids coulissants , 4 x 16 Go RDIMM 2133MT/s, Dual Rank, x4 (PC4-2133P-RBO-10) , 2 x 400GB SSD SAS 12Gbps</t>
  </si>
  <si>
    <t>2 x  Intel(R) Xeon(R) CPU E5-2637 v3 @ 3.50GHz (4 C) , Contrôleur d'accès à distance intégré,iDRAC 8 Enterprise - contrôleur RAID PERC H730 Mini (Intégré) , - ROM - alim redondante - Carte fille Broadcom 5720 4 ports - Ecriture intensive - Raids coulissants , 4 x 16 Go RDIMM 2133MT/s, Dual Rank, x4 (PC4-2133P-RBO-10) , 2 x 400GB SSD SAS 12Gbps</t>
  </si>
  <si>
    <t>2 x  Intel(R) Xeon(R) CPU E5-2637 v3 @ 3.50GHz (4 C) , Contrôleur d'accès à distance intégré,iDRAC 8 Enterprise - contrôleur RAID PERC H730 Mini (Intégré) , - ROM - alim redondante - Carte fille Broadcom 5720 4 ports - Ecriture MIXTE - Raids coulissants , 4 x 16 Go RDIMM 2133MT/s, Dual Rank, x4 (PC4-2133P-RBO-10) , 2 x 400GB SSD SATA 6Gbps</t>
  </si>
  <si>
    <t>Nombre de Type</t>
  </si>
  <si>
    <t>Catégorie D</t>
  </si>
  <si>
    <t>P6-520</t>
  </si>
  <si>
    <t>Blade</t>
  </si>
  <si>
    <t>8205-E6B</t>
  </si>
  <si>
    <t>8202-E4B</t>
  </si>
  <si>
    <t>CZJ73300B0</t>
  </si>
  <si>
    <t>CZJ73300 : mauvais numéro de série</t>
  </si>
  <si>
    <t>J00ALGP53J</t>
  </si>
  <si>
    <t>J00ALP53J : mauvais numéro de série</t>
  </si>
  <si>
    <t>rec37</t>
  </si>
  <si>
    <t>CZJ70805VT</t>
  </si>
  <si>
    <t>ML350-1</t>
  </si>
  <si>
    <t>CZJ8290048</t>
  </si>
  <si>
    <t>NA</t>
  </si>
  <si>
    <t>Quai François Mauriac</t>
  </si>
  <si>
    <t>PARIS cedex 13</t>
  </si>
  <si>
    <t>JVE-BNFNIVIR1-01</t>
  </si>
  <si>
    <t>121/274</t>
  </si>
  <si>
    <t>MAY-SDIS-HYP01</t>
  </si>
  <si>
    <t>(Intel Xeon E5-2630 Six-Core 64-bit processor - 2.30GHz (Sandy Bridge-EP, 15MB Level-3 cache, Intel QuickPath Interconnect (QPI) speed 7.2 GT/s, 95W Thermal Design Power (TDP), FCLGA 2011 socket) - P420i - bialim - RAM 32Go (8*4Go) + 4*300Go SAS 15Ktm</t>
  </si>
  <si>
    <t>bdf-intlp-bdd-02</t>
  </si>
  <si>
    <t>PowerEdge R630</t>
  </si>
  <si>
    <t>9P8NS62</t>
  </si>
  <si>
    <t>serveur biproc E5-2630v3 2.4Ghz 8 coeurs  - cage 10 slots DD + carte RAID PERC H730 1Go cache) + RAM: 4*8Go = 32Go Ram + 2*300Go SAS 15k DP/N: 9SW066-150 + 2*400Go SATA SSD DP/N: 0K3TKG</t>
  </si>
  <si>
    <t>bdf-intlp-bdd-01</t>
  </si>
  <si>
    <t>9P6MS62</t>
  </si>
  <si>
    <t>CIF-RECLP-HYP01</t>
  </si>
  <si>
    <t>PowerEdge R620</t>
  </si>
  <si>
    <t>Intel® Xeon® E5-2630 (2,30 GHz, 6C, 15 M cache, 7,2GT/s QPI, Turbo, 95W, DDR3-1333MHz) 2P 48 Go (12x4Go) Perc H710p contrôleur RAID intégré + 4 DD 600Go 15 ktm + 2*146Go 15Ktm</t>
  </si>
  <si>
    <t>IDV-MAY1-ASVM01</t>
  </si>
  <si>
    <t>ProLiant DL360 G9</t>
  </si>
  <si>
    <t>CZJ533016V</t>
  </si>
  <si>
    <t>HP ProLiant DL360 Gen9-2*Xeon E5-2630v3 (2.4 GHz, 20Mo, 8 coeurs) - RAM 2*16 Go - SAS - hot-swap 2.5" - P440ar/2Gb 12G - 2*Alim 500 W (CA 100-240 V - 564 VA) 4*300Go 15ktm 12G sas 180.21 2*16Go=32Go + 20*8Go=160Go soit 192 Go</t>
  </si>
  <si>
    <t>Retrait au 01/07/2015</t>
  </si>
  <si>
    <t>Erreur déjà sorti au 01/06/2015</t>
  </si>
  <si>
    <t>Retrait au 17/09/2015</t>
  </si>
  <si>
    <t>OK fait le 22-09-2015</t>
  </si>
  <si>
    <t>CS 20150922-009-01</t>
  </si>
  <si>
    <t>O</t>
  </si>
  <si>
    <t>N</t>
  </si>
  <si>
    <t>Total 
2016</t>
  </si>
  <si>
    <t xml:space="preserve">Nombre </t>
  </si>
  <si>
    <t>Doublon ligne 471</t>
  </si>
  <si>
    <t>HMU-PRDMP-HYP01</t>
  </si>
  <si>
    <t>DJHTM62</t>
  </si>
  <si>
    <t>Doublon ligne 498</t>
  </si>
  <si>
    <t>CIF-PRDLP-HYP01</t>
  </si>
  <si>
    <t>6JLFF62</t>
  </si>
  <si>
    <t>bdf-prdlp-bdd02</t>
  </si>
  <si>
    <t>6Z5NL82</t>
  </si>
  <si>
    <t>bdf-prdlp-bdd01</t>
  </si>
  <si>
    <t>6Z6RL82</t>
  </si>
  <si>
    <t>BDF-PRDLP-HYP01</t>
  </si>
  <si>
    <t>7W0LL82</t>
  </si>
  <si>
    <t>BDF-PRDLP-HYP02</t>
  </si>
  <si>
    <t>7W0NL82</t>
  </si>
  <si>
    <t>CDC-PRDLP-HYP01</t>
  </si>
  <si>
    <t>6JJTG62</t>
  </si>
  <si>
    <t>132/374</t>
  </si>
  <si>
    <t>CDC-PRDLP-HYP02</t>
  </si>
  <si>
    <t>6JZTG62</t>
  </si>
  <si>
    <t>CIF-PRDLP-HYP02</t>
  </si>
  <si>
    <t>HP Proliant DL360 G9</t>
  </si>
  <si>
    <t>CZJ53006LR</t>
  </si>
  <si>
    <t>DRS-PRDLP-HYP01</t>
  </si>
  <si>
    <t>CX8DF62</t>
  </si>
  <si>
    <t>DRS-PRDLP-HYP02</t>
  </si>
  <si>
    <t>CX8RS62</t>
  </si>
  <si>
    <t>HMU-PRDLP-HYP01</t>
  </si>
  <si>
    <t>DJHTS62</t>
  </si>
  <si>
    <t>hmu-prdlp-qro01</t>
  </si>
  <si>
    <t>DJHKF62</t>
  </si>
  <si>
    <t>MUT-PRDLP-HYP01</t>
  </si>
  <si>
    <t>6JZXG62</t>
  </si>
  <si>
    <t>mut-prdlp-hyp02</t>
  </si>
  <si>
    <t>3KKQL82</t>
  </si>
  <si>
    <t>bdf-prdmp-bdd01</t>
  </si>
  <si>
    <t>6Z5JL82</t>
  </si>
  <si>
    <t>bdf-prdmp-bdd02</t>
  </si>
  <si>
    <t>6Z3RL82</t>
  </si>
  <si>
    <t>bdf-prdmp-hyp01</t>
  </si>
  <si>
    <t>7W0KL82</t>
  </si>
  <si>
    <t>bdf-prdmp-hyp02</t>
  </si>
  <si>
    <t>7W0PL82</t>
  </si>
  <si>
    <t>BDF-PRDMP-HYP02</t>
  </si>
  <si>
    <t>bdf-prdmp-hyp03</t>
  </si>
  <si>
    <t>7W0ML82</t>
  </si>
  <si>
    <t>DRS-PRDMP-HYP01</t>
  </si>
  <si>
    <t>CX8NS62</t>
  </si>
  <si>
    <t>Proliant DL360 G9</t>
  </si>
  <si>
    <t>Contrat
O/N</t>
  </si>
  <si>
    <t>aout 16</t>
  </si>
  <si>
    <t>Total
2016</t>
  </si>
  <si>
    <t>Yes</t>
  </si>
  <si>
    <t>HUM-PRDMP-HYP02</t>
  </si>
  <si>
    <t>FZPNL82</t>
  </si>
  <si>
    <t>Catégori A 4H</t>
  </si>
  <si>
    <t>eflbdd4a</t>
  </si>
  <si>
    <t>CZJ53006LQ</t>
  </si>
  <si>
    <t>Catgorie A 4H</t>
  </si>
  <si>
    <t>eflbdd4b</t>
  </si>
  <si>
    <t>CZJ5420FHN</t>
  </si>
  <si>
    <t>eflbdd4c</t>
  </si>
  <si>
    <t>CZJ5420FHC</t>
  </si>
  <si>
    <t>hum-prdmp-hyp01</t>
  </si>
  <si>
    <t>FZNNL82</t>
  </si>
  <si>
    <t xml:space="preserve">4H </t>
  </si>
  <si>
    <t>isa-may2-parc01</t>
  </si>
  <si>
    <t>l210rip2</t>
  </si>
  <si>
    <t>servbKUP2</t>
  </si>
  <si>
    <t>121/</t>
  </si>
  <si>
    <t>Dell PowerEdge 1850</t>
  </si>
  <si>
    <t>Proliant DL360 G5</t>
  </si>
  <si>
    <t>Proliant DL320 G6</t>
  </si>
  <si>
    <t>Somme de Total
2016</t>
  </si>
  <si>
    <t>153/163</t>
  </si>
  <si>
    <t>Proliant 320 G5</t>
  </si>
  <si>
    <t>Proliant 320 G5p</t>
  </si>
  <si>
    <t>tarkin</t>
  </si>
  <si>
    <t>Proliant DL320 G5</t>
  </si>
  <si>
    <t>BKP-PRDLP-DIR04</t>
  </si>
  <si>
    <t>14, rue jules Méline</t>
  </si>
  <si>
    <t>CIF-PRDMP-HYP04</t>
  </si>
  <si>
    <t>4M5N992</t>
  </si>
  <si>
    <t>1, Rue du DOCTEUR SAUVE</t>
  </si>
  <si>
    <t>CIF-PRDMP-HYP03</t>
  </si>
  <si>
    <t>4M6L992</t>
  </si>
  <si>
    <t>Yann GUEMARD</t>
  </si>
  <si>
    <t>152/069</t>
  </si>
  <si>
    <t>Proliant DL380 G3</t>
  </si>
  <si>
    <t>bkp-prdlp-str04</t>
  </si>
  <si>
    <t>Autres J+1</t>
  </si>
  <si>
    <t>Autres 4H</t>
  </si>
  <si>
    <t>Autres 24/7 6R</t>
  </si>
  <si>
    <t>DELL Poweredge 1950</t>
  </si>
  <si>
    <t>DELL Poweredge 1850</t>
  </si>
  <si>
    <t>DELL Poweredge R610</t>
  </si>
  <si>
    <t>DELL Poweredge 750</t>
  </si>
  <si>
    <t>DELL Poweredge 2950</t>
  </si>
  <si>
    <t>DELL Poweredge R410</t>
  </si>
  <si>
    <t>DELL Poweredge R620</t>
  </si>
  <si>
    <t>DELL Poweredge 600SC</t>
  </si>
  <si>
    <t>DELL Poweredge R630</t>
  </si>
  <si>
    <t>idv-lav1-asvm06</t>
  </si>
  <si>
    <t>CZJ549060H</t>
  </si>
  <si>
    <t>BDF-PRDLP-HYP04</t>
  </si>
  <si>
    <t xml:space="preserve">bdf-prdmp-hyp04 </t>
  </si>
  <si>
    <t xml:space="preserve">bdf-prdlp-hyp03 </t>
  </si>
  <si>
    <t xml:space="preserve">dzelexa2sd </t>
  </si>
  <si>
    <t>hmu-prdlp-qro04</t>
  </si>
  <si>
    <t>80XBCC2</t>
  </si>
  <si>
    <t>hmu-prdmp-qro01</t>
  </si>
  <si>
    <t>81L8CC2</t>
  </si>
  <si>
    <t>hmu-prdlp-qro03</t>
  </si>
  <si>
    <t>81MCCC2</t>
  </si>
  <si>
    <t>LS-ESXR630-01</t>
  </si>
  <si>
    <t>H1B9Z72</t>
  </si>
  <si>
    <t>LS-ESXR630-02</t>
  </si>
  <si>
    <t>H1BDF62</t>
  </si>
  <si>
    <t xml:space="preserve">isa-may2-roto01 </t>
  </si>
  <si>
    <t>DRK1VB2</t>
  </si>
  <si>
    <t xml:space="preserve">cra-lav1-pwfp01 </t>
  </si>
  <si>
    <t>D8JFCC2</t>
  </si>
  <si>
    <t>cra-may1-pwfp01</t>
  </si>
  <si>
    <t>D8HBCC2</t>
  </si>
  <si>
    <t>dzelrepo2a</t>
  </si>
  <si>
    <t>1Y3HWC2</t>
  </si>
  <si>
    <t>dzelrepo2b</t>
  </si>
  <si>
    <t>1XT6WC2</t>
  </si>
  <si>
    <t>dzelrepo2c</t>
  </si>
  <si>
    <t>1Y6DWC2</t>
  </si>
  <si>
    <t>dzelrepo2d</t>
  </si>
  <si>
    <t>1XW9WC2</t>
  </si>
  <si>
    <t>dzelrepovalid2</t>
  </si>
  <si>
    <t>1Y5DWC2</t>
  </si>
  <si>
    <t>hmu-prdlp-hyp02</t>
  </si>
  <si>
    <t>CZJ5490H99</t>
  </si>
  <si>
    <t>hmu-prdlp-qro02</t>
  </si>
  <si>
    <t>CZJ5490H98</t>
  </si>
  <si>
    <t>hmu-prdmp-qro02</t>
  </si>
  <si>
    <t>9KW9CC2</t>
  </si>
  <si>
    <t>se-vir-sun01</t>
  </si>
  <si>
    <t>GHF58C2</t>
  </si>
  <si>
    <t>PROLIANTDL360 G9</t>
  </si>
  <si>
    <t>PROLIANT  DL360 G6</t>
  </si>
  <si>
    <t>Ré assurance logiciel HP</t>
  </si>
  <si>
    <t xml:space="preserve">01/06/16 au 01/06/17 </t>
  </si>
  <si>
    <t>TN5250396</t>
  </si>
  <si>
    <t>115806E5,</t>
  </si>
  <si>
    <t>115806E5</t>
  </si>
  <si>
    <t>CZJ6090DL5</t>
  </si>
  <si>
    <t>IDV-MAY1-ASVM02</t>
  </si>
  <si>
    <t xml:space="preserve">bkp-prdlp-rel07 </t>
  </si>
  <si>
    <t>mut-prdmp-hyp01</t>
  </si>
  <si>
    <t>HD1L992</t>
  </si>
  <si>
    <t xml:space="preserve">bkp-baiem-ext3l123 </t>
  </si>
  <si>
    <t>Dell SC100</t>
  </si>
  <si>
    <t>F73JDD2</t>
  </si>
  <si>
    <t>12*4To 7.2Ktm SAS 6G (DPN: 0DRMYH)</t>
  </si>
  <si>
    <t xml:space="preserve">bkp-baiem-ext2l123 </t>
  </si>
  <si>
    <t>F8HFDD2</t>
  </si>
  <si>
    <t xml:space="preserve">bkp-baiem-ext1l123 </t>
  </si>
  <si>
    <t>F6SHDD2</t>
  </si>
  <si>
    <t>bkp-baiem-ctrll123</t>
  </si>
  <si>
    <t>Dell SCv2000 FC</t>
  </si>
  <si>
    <t>F6THDD2</t>
  </si>
  <si>
    <t xml:space="preserve">bkp-baiel-ext3l123 </t>
  </si>
  <si>
    <t>F6Q8DD2</t>
  </si>
  <si>
    <t xml:space="preserve">bkp-baiel-ext2l123 </t>
  </si>
  <si>
    <t>F8H8DD2</t>
  </si>
  <si>
    <t xml:space="preserve">bkp-baiel-ext1l123 </t>
  </si>
  <si>
    <t>F8HBDD2</t>
  </si>
  <si>
    <t>bkp-baiel-ctrll123</t>
  </si>
  <si>
    <t>F6RFDD2</t>
  </si>
  <si>
    <t>Routage dell</t>
  </si>
  <si>
    <t>Gestion appels sous garantie</t>
  </si>
  <si>
    <t>CZJ628024U</t>
  </si>
  <si>
    <t>bdf-prdlp-hyp06</t>
  </si>
  <si>
    <t>HD1NL82</t>
  </si>
  <si>
    <t>bdf-prdlp-hyp07</t>
  </si>
  <si>
    <t>HD1P992</t>
  </si>
  <si>
    <t>bdf-prdmp-hyp05</t>
  </si>
  <si>
    <t>63TQGD2</t>
  </si>
  <si>
    <t>bdf-prdmp-hyp06</t>
  </si>
  <si>
    <t>63RVGD2</t>
  </si>
  <si>
    <t>del-l123-tmp01</t>
  </si>
  <si>
    <t>HD1PS62</t>
  </si>
  <si>
    <t>L116-recette02</t>
  </si>
  <si>
    <t>CZ100101ZV</t>
  </si>
  <si>
    <t>bdf-prdlp-hyp08</t>
  </si>
  <si>
    <t>bdf-prdlp-hyp09</t>
  </si>
  <si>
    <t>65H0HD2</t>
  </si>
  <si>
    <t>bdf-mdilp-bdd01</t>
  </si>
  <si>
    <t>65C0HD2</t>
  </si>
  <si>
    <t>bdf-prdlp-hyp10</t>
  </si>
  <si>
    <t>65JWGD2</t>
  </si>
  <si>
    <t>bdf-prdlp-hyp11</t>
  </si>
  <si>
    <t>65DVGD2</t>
  </si>
  <si>
    <t>bdf-mdilp-bdd02</t>
  </si>
  <si>
    <t>63WVGD2</t>
  </si>
  <si>
    <t>bdf-mdplp-bdd01</t>
  </si>
  <si>
    <t>63TXGD2</t>
  </si>
  <si>
    <t>bdf-mdplp-bdd02</t>
  </si>
  <si>
    <t>65FSGD2</t>
  </si>
  <si>
    <t>bdf-mdpmp-bdd01</t>
  </si>
  <si>
    <t>63VRGD2</t>
  </si>
  <si>
    <t>bdf-mdpmp-bdd02</t>
  </si>
  <si>
    <t>63XSGD2</t>
  </si>
  <si>
    <t>bdf-prdlp-hyp12</t>
  </si>
  <si>
    <t>2QT39F2</t>
  </si>
  <si>
    <t>bdf-prdlp-hyp13</t>
  </si>
  <si>
    <t>2QTY8F2</t>
  </si>
  <si>
    <t>bdf-prdlp-hyp14</t>
  </si>
  <si>
    <t>2QSY8F2</t>
  </si>
  <si>
    <t>bdf-prdlp-hyp15</t>
  </si>
  <si>
    <t>2QS49F2</t>
  </si>
  <si>
    <t>bdf-prdmp-hyp07</t>
  </si>
  <si>
    <t>2QS29F2</t>
  </si>
  <si>
    <t>bdf-prdmp-hyp08</t>
  </si>
  <si>
    <t>2QT09F2</t>
  </si>
  <si>
    <t xml:space="preserve">engine-serv30 </t>
  </si>
  <si>
    <t>engine-serv31</t>
  </si>
  <si>
    <t>engine-serv32</t>
  </si>
  <si>
    <t>engine-serv33</t>
  </si>
  <si>
    <t>012M25E6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</si>
</sst>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164" formatCode="_-* #,##0.00\ [$€-1]_-;\-* #,##0.00\ [$€-1]_-;_-* &quot;-&quot;??\ [$€-1]_-"/>
    <numFmt numFmtId="165" formatCode="#,##0.00\ [$€-40C]"/>
    <numFmt numFmtId="166" formatCode="dd/mm/yy;@"/>
    <numFmt numFmtId="167" formatCode="#,##0.00\ &quot;€&quot;"/>
    <numFmt numFmtId="168" formatCode="000"/>
  </numFmts>
  <fonts count="9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40"/>
      <name val="Calibri"/>
      <family val="2"/>
    </font>
    <font>
      <sz val="12"/>
      <color indexed="8"/>
      <name val="Calibri"/>
      <family val="2"/>
    </font>
    <font>
      <sz val="11"/>
      <color indexed="16"/>
      <name val="Calibri"/>
      <family val="2"/>
    </font>
    <font>
      <sz val="8"/>
      <name val="Calibri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theme="5" tint="9.9978637043366805E-2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b/>
      <sz val="11"/>
      <color theme="5" tint="9.9978637043366805E-2"/>
      <name val="Calibri"/>
      <family val="2"/>
    </font>
    <font>
      <sz val="12"/>
      <color theme="5" tint="9.9978637043366805E-2"/>
      <name val="Calibri"/>
      <family val="2"/>
    </font>
    <font>
      <sz val="10"/>
      <color theme="5" tint="9.9978637043366805E-2"/>
      <name val="Arial"/>
      <family val="2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8000"/>
      <name val="Calibri"/>
      <family val="2"/>
    </font>
    <font>
      <sz val="11"/>
      <color rgb="FF008000"/>
      <name val="Calibri"/>
      <family val="2"/>
    </font>
    <font>
      <b/>
      <sz val="11"/>
      <color rgb="FF00B0F0"/>
      <name val="Calibri"/>
      <family val="2"/>
    </font>
    <font>
      <i/>
      <sz val="11"/>
      <name val="Calibri"/>
      <family val="2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008000"/>
      <name val="Calibri"/>
      <family val="2"/>
      <scheme val="minor"/>
    </font>
    <font>
      <b/>
      <sz val="8"/>
      <color rgb="FF008000"/>
      <name val="Verdana"/>
      <family val="2"/>
    </font>
    <font>
      <b/>
      <sz val="8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002060"/>
      <name val="Calibri"/>
      <family val="2"/>
    </font>
    <font>
      <b/>
      <sz val="12"/>
      <color rgb="FF008000"/>
      <name val="Calibri"/>
      <family val="2"/>
      <scheme val="minor"/>
    </font>
    <font>
      <sz val="1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69696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25">
    <xf numFmtId="0" fontId="0" fillId="0" borderId="0"/>
    <xf numFmtId="0" fontId="50" fillId="12" borderId="0" applyNumberFormat="0" applyBorder="0" applyAlignment="0" applyProtection="0"/>
    <xf numFmtId="0" fontId="50" fillId="13" borderId="0" applyNumberFormat="0" applyBorder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6" borderId="0" applyNumberFormat="0" applyBorder="0" applyAlignment="0" applyProtection="0"/>
    <xf numFmtId="0" fontId="50" fillId="17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0" borderId="0" applyNumberFormat="0" applyBorder="0" applyAlignment="0" applyProtection="0"/>
    <xf numFmtId="0" fontId="50" fillId="21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1" fillId="24" borderId="0" applyNumberFormat="0" applyBorder="0" applyAlignment="0" applyProtection="0"/>
    <xf numFmtId="0" fontId="51" fillId="25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28" borderId="0" applyNumberFormat="0" applyBorder="0" applyAlignment="0" applyProtection="0"/>
    <xf numFmtId="0" fontId="51" fillId="29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2" borderId="0" applyNumberFormat="0" applyBorder="0" applyAlignment="0" applyProtection="0"/>
    <xf numFmtId="0" fontId="51" fillId="33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2" fillId="0" borderId="0" applyNumberFormat="0" applyFill="0" applyBorder="0" applyAlignment="0" applyProtection="0"/>
    <xf numFmtId="0" fontId="53" fillId="36" borderId="24" applyNumberFormat="0" applyAlignment="0" applyProtection="0"/>
    <xf numFmtId="0" fontId="54" fillId="0" borderId="25" applyNumberFormat="0" applyFill="0" applyAlignment="0" applyProtection="0"/>
    <xf numFmtId="0" fontId="16" fillId="37" borderId="26" applyNumberFormat="0" applyFont="0" applyAlignment="0" applyProtection="0"/>
    <xf numFmtId="0" fontId="55" fillId="38" borderId="24" applyNumberFormat="0" applyAlignment="0" applyProtection="0"/>
    <xf numFmtId="164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0" fontId="56" fillId="39" borderId="0" applyNumberFormat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44" fontId="41" fillId="0" borderId="0" applyFont="0" applyFill="0" applyBorder="0" applyAlignment="0" applyProtection="0"/>
    <xf numFmtId="0" fontId="59" fillId="40" borderId="0" applyNumberFormat="0" applyBorder="0" applyAlignment="0" applyProtection="0"/>
    <xf numFmtId="0" fontId="26" fillId="0" borderId="0"/>
    <xf numFmtId="0" fontId="35" fillId="0" borderId="0"/>
    <xf numFmtId="0" fontId="26" fillId="0" borderId="0"/>
    <xf numFmtId="0" fontId="26" fillId="0" borderId="0"/>
    <xf numFmtId="0" fontId="60" fillId="0" borderId="0"/>
    <xf numFmtId="0" fontId="60" fillId="0" borderId="0"/>
    <xf numFmtId="0" fontId="50" fillId="0" borderId="0"/>
    <xf numFmtId="0" fontId="27" fillId="0" borderId="0"/>
    <xf numFmtId="0" fontId="27" fillId="0" borderId="0"/>
    <xf numFmtId="0" fontId="35" fillId="0" borderId="0"/>
    <xf numFmtId="0" fontId="26" fillId="0" borderId="0"/>
    <xf numFmtId="0" fontId="61" fillId="41" borderId="0" applyNumberFormat="0" applyBorder="0" applyAlignment="0" applyProtection="0"/>
    <xf numFmtId="0" fontId="62" fillId="36" borderId="27" applyNumberFormat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28" applyNumberFormat="0" applyFill="0" applyAlignment="0" applyProtection="0"/>
    <xf numFmtId="0" fontId="66" fillId="0" borderId="29" applyNumberFormat="0" applyFill="0" applyAlignment="0" applyProtection="0"/>
    <xf numFmtId="0" fontId="67" fillId="0" borderId="30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31" applyNumberFormat="0" applyFill="0" applyAlignment="0" applyProtection="0"/>
    <xf numFmtId="0" fontId="69" fillId="42" borderId="32" applyNumberFormat="0" applyAlignment="0" applyProtection="0"/>
    <xf numFmtId="0" fontId="15" fillId="12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9" borderId="0" applyNumberFormat="0" applyBorder="0" applyAlignment="0" applyProtection="0"/>
    <xf numFmtId="0" fontId="15" fillId="14" borderId="0" applyNumberFormat="0" applyBorder="0" applyAlignment="0" applyProtection="0"/>
    <xf numFmtId="0" fontId="15" fillId="20" borderId="0" applyNumberFormat="0" applyBorder="0" applyAlignment="0" applyProtection="0"/>
    <xf numFmtId="0" fontId="15" fillId="15" borderId="0" applyNumberFormat="0" applyBorder="0" applyAlignment="0" applyProtection="0"/>
    <xf numFmtId="0" fontId="15" fillId="21" borderId="0" applyNumberFormat="0" applyBorder="0" applyAlignment="0" applyProtection="0"/>
    <xf numFmtId="0" fontId="15" fillId="16" borderId="0" applyNumberFormat="0" applyBorder="0" applyAlignment="0" applyProtection="0"/>
    <xf numFmtId="0" fontId="15" fillId="22" borderId="0" applyNumberFormat="0" applyBorder="0" applyAlignment="0" applyProtection="0"/>
    <xf numFmtId="0" fontId="15" fillId="17" borderId="0" applyNumberFormat="0" applyBorder="0" applyAlignment="0" applyProtection="0"/>
    <xf numFmtId="0" fontId="15" fillId="23" borderId="0" applyNumberFormat="0" applyBorder="0" applyAlignment="0" applyProtection="0"/>
    <xf numFmtId="0" fontId="15" fillId="0" borderId="0"/>
    <xf numFmtId="0" fontId="15" fillId="37" borderId="26" applyNumberFormat="0" applyFont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0" borderId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9" borderId="0" applyNumberFormat="0" applyBorder="0" applyAlignment="0" applyProtection="0"/>
    <xf numFmtId="0" fontId="14" fillId="14" borderId="0" applyNumberFormat="0" applyBorder="0" applyAlignment="0" applyProtection="0"/>
    <xf numFmtId="0" fontId="14" fillId="20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4" fillId="16" borderId="0" applyNumberFormat="0" applyBorder="0" applyAlignment="0" applyProtection="0"/>
    <xf numFmtId="0" fontId="14" fillId="22" borderId="0" applyNumberFormat="0" applyBorder="0" applyAlignment="0" applyProtection="0"/>
    <xf numFmtId="0" fontId="14" fillId="17" borderId="0" applyNumberFormat="0" applyBorder="0" applyAlignment="0" applyProtection="0"/>
    <xf numFmtId="0" fontId="14" fillId="23" borderId="0" applyNumberFormat="0" applyBorder="0" applyAlignment="0" applyProtection="0"/>
    <xf numFmtId="0" fontId="14" fillId="0" borderId="0"/>
    <xf numFmtId="0" fontId="14" fillId="37" borderId="26" applyNumberFormat="0" applyFont="0" applyAlignment="0" applyProtection="0"/>
    <xf numFmtId="0" fontId="13" fillId="0" borderId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0" borderId="0"/>
    <xf numFmtId="0" fontId="12" fillId="12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9" borderId="0" applyNumberFormat="0" applyBorder="0" applyAlignment="0" applyProtection="0"/>
    <xf numFmtId="0" fontId="12" fillId="14" borderId="0" applyNumberFormat="0" applyBorder="0" applyAlignment="0" applyProtection="0"/>
    <xf numFmtId="0" fontId="12" fillId="20" borderId="0" applyNumberFormat="0" applyBorder="0" applyAlignment="0" applyProtection="0"/>
    <xf numFmtId="0" fontId="12" fillId="15" borderId="0" applyNumberFormat="0" applyBorder="0" applyAlignment="0" applyProtection="0"/>
    <xf numFmtId="0" fontId="12" fillId="21" borderId="0" applyNumberFormat="0" applyBorder="0" applyAlignment="0" applyProtection="0"/>
    <xf numFmtId="0" fontId="12" fillId="16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23" borderId="0" applyNumberFormat="0" applyBorder="0" applyAlignment="0" applyProtection="0"/>
    <xf numFmtId="0" fontId="12" fillId="0" borderId="0"/>
    <xf numFmtId="0" fontId="12" fillId="37" borderId="26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0" borderId="0"/>
    <xf numFmtId="0" fontId="12" fillId="12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9" borderId="0" applyNumberFormat="0" applyBorder="0" applyAlignment="0" applyProtection="0"/>
    <xf numFmtId="0" fontId="12" fillId="14" borderId="0" applyNumberFormat="0" applyBorder="0" applyAlignment="0" applyProtection="0"/>
    <xf numFmtId="0" fontId="12" fillId="20" borderId="0" applyNumberFormat="0" applyBorder="0" applyAlignment="0" applyProtection="0"/>
    <xf numFmtId="0" fontId="12" fillId="15" borderId="0" applyNumberFormat="0" applyBorder="0" applyAlignment="0" applyProtection="0"/>
    <xf numFmtId="0" fontId="12" fillId="21" borderId="0" applyNumberFormat="0" applyBorder="0" applyAlignment="0" applyProtection="0"/>
    <xf numFmtId="0" fontId="12" fillId="16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23" borderId="0" applyNumberFormat="0" applyBorder="0" applyAlignment="0" applyProtection="0"/>
    <xf numFmtId="0" fontId="12" fillId="0" borderId="0"/>
    <xf numFmtId="0" fontId="12" fillId="37" borderId="26" applyNumberFormat="0" applyFont="0" applyAlignment="0" applyProtection="0"/>
    <xf numFmtId="0" fontId="12" fillId="0" borderId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51" fillId="24" borderId="0" applyNumberFormat="0" applyBorder="0" applyAlignment="0" applyProtection="0"/>
    <xf numFmtId="0" fontId="51" fillId="25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28" borderId="0" applyNumberFormat="0" applyBorder="0" applyAlignment="0" applyProtection="0"/>
    <xf numFmtId="0" fontId="51" fillId="29" borderId="0" applyNumberFormat="0" applyBorder="0" applyAlignment="0" applyProtection="0"/>
    <xf numFmtId="0" fontId="56" fillId="39" borderId="0" applyNumberFormat="0" applyBorder="0" applyAlignment="0" applyProtection="0"/>
    <xf numFmtId="0" fontId="53" fillId="36" borderId="24" applyNumberFormat="0" applyAlignment="0" applyProtection="0"/>
    <xf numFmtId="0" fontId="69" fillId="42" borderId="32" applyNumberFormat="0" applyAlignment="0" applyProtection="0"/>
    <xf numFmtId="0" fontId="63" fillId="0" borderId="0" applyNumberFormat="0" applyFill="0" applyBorder="0" applyAlignment="0" applyProtection="0"/>
    <xf numFmtId="0" fontId="61" fillId="41" borderId="0" applyNumberFormat="0" applyBorder="0" applyAlignment="0" applyProtection="0"/>
    <xf numFmtId="0" fontId="65" fillId="0" borderId="28" applyNumberFormat="0" applyFill="0" applyAlignment="0" applyProtection="0"/>
    <xf numFmtId="0" fontId="66" fillId="0" borderId="29" applyNumberFormat="0" applyFill="0" applyAlignment="0" applyProtection="0"/>
    <xf numFmtId="0" fontId="67" fillId="0" borderId="30" applyNumberFormat="0" applyFill="0" applyAlignment="0" applyProtection="0"/>
    <xf numFmtId="0" fontId="67" fillId="0" borderId="0" applyNumberFormat="0" applyFill="0" applyBorder="0" applyAlignment="0" applyProtection="0"/>
    <xf numFmtId="0" fontId="55" fillId="38" borderId="24" applyNumberFormat="0" applyAlignment="0" applyProtection="0"/>
    <xf numFmtId="0" fontId="54" fillId="0" borderId="25" applyNumberFormat="0" applyFill="0" applyAlignment="0" applyProtection="0"/>
    <xf numFmtId="0" fontId="59" fillId="40" borderId="0" applyNumberFormat="0" applyBorder="0" applyAlignment="0" applyProtection="0"/>
    <xf numFmtId="0" fontId="2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0" fillId="37" borderId="26" applyNumberFormat="0" applyFont="0" applyAlignment="0" applyProtection="0"/>
    <xf numFmtId="0" fontId="62" fillId="36" borderId="27" applyNumberFormat="0" applyAlignment="0" applyProtection="0"/>
    <xf numFmtId="0" fontId="6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37" borderId="26" applyNumberFormat="0" applyFont="0" applyAlignment="0" applyProtection="0"/>
    <xf numFmtId="0" fontId="10" fillId="13" borderId="0" applyNumberFormat="0" applyBorder="0" applyAlignment="0" applyProtection="0"/>
    <xf numFmtId="0" fontId="10" fillId="12" borderId="0" applyNumberFormat="0" applyBorder="0" applyAlignment="0" applyProtection="0"/>
    <xf numFmtId="0" fontId="10" fillId="18" borderId="0" applyNumberFormat="0" applyBorder="0" applyAlignment="0" applyProtection="0"/>
    <xf numFmtId="0" fontId="10" fillId="20" borderId="0" applyNumberFormat="0" applyBorder="0" applyAlignment="0" applyProtection="0"/>
    <xf numFmtId="0" fontId="10" fillId="14" borderId="0" applyNumberFormat="0" applyBorder="0" applyAlignment="0" applyProtection="0"/>
    <xf numFmtId="0" fontId="10" fillId="13" borderId="0" applyNumberFormat="0" applyBorder="0" applyAlignment="0" applyProtection="0"/>
    <xf numFmtId="0" fontId="10" fillId="19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4" borderId="0" applyNumberFormat="0" applyBorder="0" applyAlignment="0" applyProtection="0"/>
    <xf numFmtId="0" fontId="10" fillId="20" borderId="0" applyNumberFormat="0" applyBorder="0" applyAlignment="0" applyProtection="0"/>
    <xf numFmtId="0" fontId="10" fillId="14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0" fillId="20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22" borderId="0" applyNumberFormat="0" applyBorder="0" applyAlignment="0" applyProtection="0"/>
    <xf numFmtId="0" fontId="10" fillId="19" borderId="0" applyNumberFormat="0" applyBorder="0" applyAlignment="0" applyProtection="0"/>
    <xf numFmtId="0" fontId="10" fillId="17" borderId="0" applyNumberFormat="0" applyBorder="0" applyAlignment="0" applyProtection="0"/>
    <xf numFmtId="0" fontId="10" fillId="2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0" fillId="20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2" borderId="0" applyNumberFormat="0" applyBorder="0" applyAlignment="0" applyProtection="0"/>
    <xf numFmtId="0" fontId="10" fillId="2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2" borderId="0" applyNumberFormat="0" applyBorder="0" applyAlignment="0" applyProtection="0"/>
    <xf numFmtId="0" fontId="10" fillId="2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2" borderId="0" applyNumberFormat="0" applyBorder="0" applyAlignment="0" applyProtection="0"/>
    <xf numFmtId="0" fontId="10" fillId="19" borderId="0" applyNumberFormat="0" applyBorder="0" applyAlignment="0" applyProtection="0"/>
    <xf numFmtId="0" fontId="10" fillId="17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6" borderId="0" applyNumberFormat="0" applyBorder="0" applyAlignment="0" applyProtection="0"/>
    <xf numFmtId="0" fontId="10" fillId="22" borderId="0" applyNumberFormat="0" applyBorder="0" applyAlignment="0" applyProtection="0"/>
    <xf numFmtId="0" fontId="10" fillId="12" borderId="0" applyNumberFormat="0" applyBorder="0" applyAlignment="0" applyProtection="0"/>
    <xf numFmtId="0" fontId="10" fillId="17" borderId="0" applyNumberFormat="0" applyBorder="0" applyAlignment="0" applyProtection="0"/>
    <xf numFmtId="0" fontId="10" fillId="23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0" fillId="16" borderId="0" applyNumberFormat="0" applyBorder="0" applyAlignment="0" applyProtection="0"/>
    <xf numFmtId="0" fontId="10" fillId="22" borderId="0" applyNumberFormat="0" applyBorder="0" applyAlignment="0" applyProtection="0"/>
    <xf numFmtId="0" fontId="10" fillId="17" borderId="0" applyNumberFormat="0" applyBorder="0" applyAlignment="0" applyProtection="0"/>
    <xf numFmtId="0" fontId="10" fillId="23" borderId="0" applyNumberFormat="0" applyBorder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2" borderId="0" applyNumberFormat="0" applyBorder="0" applyAlignment="0" applyProtection="0"/>
    <xf numFmtId="0" fontId="8" fillId="17" borderId="0" applyNumberFormat="0" applyBorder="0" applyAlignment="0" applyProtection="0"/>
    <xf numFmtId="0" fontId="8" fillId="23" borderId="0" applyNumberFormat="0" applyBorder="0" applyAlignment="0" applyProtection="0"/>
    <xf numFmtId="0" fontId="60" fillId="0" borderId="0"/>
    <xf numFmtId="44" fontId="41" fillId="0" borderId="0" applyFont="0" applyFill="0" applyBorder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2" borderId="0" applyNumberFormat="0" applyBorder="0" applyAlignment="0" applyProtection="0"/>
    <xf numFmtId="0" fontId="8" fillId="17" borderId="0" applyNumberFormat="0" applyBorder="0" applyAlignment="0" applyProtection="0"/>
    <xf numFmtId="0" fontId="8" fillId="23" borderId="0" applyNumberFormat="0" applyBorder="0" applyAlignment="0" applyProtection="0"/>
    <xf numFmtId="0" fontId="8" fillId="0" borderId="0"/>
    <xf numFmtId="0" fontId="8" fillId="37" borderId="26" applyNumberFormat="0" applyFont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2" borderId="0" applyNumberFormat="0" applyBorder="0" applyAlignment="0" applyProtection="0"/>
    <xf numFmtId="0" fontId="8" fillId="17" borderId="0" applyNumberFormat="0" applyBorder="0" applyAlignment="0" applyProtection="0"/>
    <xf numFmtId="0" fontId="8" fillId="23" borderId="0" applyNumberFormat="0" applyBorder="0" applyAlignment="0" applyProtection="0"/>
    <xf numFmtId="0" fontId="8" fillId="0" borderId="0"/>
    <xf numFmtId="0" fontId="8" fillId="37" borderId="26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2" borderId="0" applyNumberFormat="0" applyBorder="0" applyAlignment="0" applyProtection="0"/>
    <xf numFmtId="0" fontId="8" fillId="17" borderId="0" applyNumberFormat="0" applyBorder="0" applyAlignment="0" applyProtection="0"/>
    <xf numFmtId="0" fontId="8" fillId="23" borderId="0" applyNumberFormat="0" applyBorder="0" applyAlignment="0" applyProtection="0"/>
    <xf numFmtId="0" fontId="8" fillId="0" borderId="0"/>
    <xf numFmtId="0" fontId="8" fillId="37" borderId="26" applyNumberFormat="0" applyFont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2" borderId="0" applyNumberFormat="0" applyBorder="0" applyAlignment="0" applyProtection="0"/>
    <xf numFmtId="0" fontId="8" fillId="17" borderId="0" applyNumberFormat="0" applyBorder="0" applyAlignment="0" applyProtection="0"/>
    <xf numFmtId="0" fontId="8" fillId="23" borderId="0" applyNumberFormat="0" applyBorder="0" applyAlignment="0" applyProtection="0"/>
    <xf numFmtId="0" fontId="8" fillId="0" borderId="0"/>
    <xf numFmtId="0" fontId="8" fillId="37" borderId="26" applyNumberFormat="0" applyFont="0" applyAlignment="0" applyProtection="0"/>
    <xf numFmtId="0" fontId="8" fillId="0" borderId="0"/>
    <xf numFmtId="0" fontId="60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7" borderId="26" applyNumberFormat="0" applyFont="0" applyAlignment="0" applyProtection="0"/>
    <xf numFmtId="0" fontId="8" fillId="13" borderId="0" applyNumberFormat="0" applyBorder="0" applyAlignment="0" applyProtection="0"/>
    <xf numFmtId="0" fontId="8" fillId="12" borderId="0" applyNumberFormat="0" applyBorder="0" applyAlignment="0" applyProtection="0"/>
    <xf numFmtId="0" fontId="8" fillId="18" borderId="0" applyNumberFormat="0" applyBorder="0" applyAlignment="0" applyProtection="0"/>
    <xf numFmtId="0" fontId="8" fillId="20" borderId="0" applyNumberFormat="0" applyBorder="0" applyAlignment="0" applyProtection="0"/>
    <xf numFmtId="0" fontId="8" fillId="14" borderId="0" applyNumberFormat="0" applyBorder="0" applyAlignment="0" applyProtection="0"/>
    <xf numFmtId="0" fontId="8" fillId="13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14" borderId="0" applyNumberFormat="0" applyBorder="0" applyAlignment="0" applyProtection="0"/>
    <xf numFmtId="0" fontId="8" fillId="20" borderId="0" applyNumberFormat="0" applyBorder="0" applyAlignment="0" applyProtection="0"/>
    <xf numFmtId="0" fontId="8" fillId="14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20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17" borderId="0" applyNumberFormat="0" applyBorder="0" applyAlignment="0" applyProtection="0"/>
    <xf numFmtId="0" fontId="8" fillId="2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20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2" borderId="0" applyNumberFormat="0" applyBorder="0" applyAlignment="0" applyProtection="0"/>
    <xf numFmtId="0" fontId="8" fillId="2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18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2" borderId="0" applyNumberFormat="0" applyBorder="0" applyAlignment="0" applyProtection="0"/>
    <xf numFmtId="0" fontId="8" fillId="2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18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17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16" borderId="0" applyNumberFormat="0" applyBorder="0" applyAlignment="0" applyProtection="0"/>
    <xf numFmtId="0" fontId="8" fillId="22" borderId="0" applyNumberFormat="0" applyBorder="0" applyAlignment="0" applyProtection="0"/>
    <xf numFmtId="0" fontId="8" fillId="12" borderId="0" applyNumberFormat="0" applyBorder="0" applyAlignment="0" applyProtection="0"/>
    <xf numFmtId="0" fontId="8" fillId="17" borderId="0" applyNumberFormat="0" applyBorder="0" applyAlignment="0" applyProtection="0"/>
    <xf numFmtId="0" fontId="8" fillId="23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2" borderId="0" applyNumberFormat="0" applyBorder="0" applyAlignment="0" applyProtection="0"/>
    <xf numFmtId="0" fontId="8" fillId="17" borderId="0" applyNumberFormat="0" applyBorder="0" applyAlignment="0" applyProtection="0"/>
    <xf numFmtId="0" fontId="8" fillId="23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12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37" borderId="26" applyNumberFormat="0" applyFont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12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37" borderId="26" applyNumberFormat="0" applyFont="0" applyAlignment="0" applyProtection="0"/>
    <xf numFmtId="0" fontId="6" fillId="0" borderId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12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37" borderId="26" applyNumberFormat="0" applyFont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12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37" borderId="26" applyNumberFormat="0" applyFont="0" applyAlignment="0" applyProtection="0"/>
    <xf numFmtId="0" fontId="6" fillId="0" borderId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7" borderId="26" applyNumberFormat="0" applyFont="0" applyAlignment="0" applyProtection="0"/>
    <xf numFmtId="0" fontId="6" fillId="13" borderId="0" applyNumberFormat="0" applyBorder="0" applyAlignment="0" applyProtection="0"/>
    <xf numFmtId="0" fontId="6" fillId="12" borderId="0" applyNumberFormat="0" applyBorder="0" applyAlignment="0" applyProtection="0"/>
    <xf numFmtId="0" fontId="6" fillId="18" borderId="0" applyNumberFormat="0" applyBorder="0" applyAlignment="0" applyProtection="0"/>
    <xf numFmtId="0" fontId="6" fillId="20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6" fillId="14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18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18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2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12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12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37" borderId="26" applyNumberFormat="0" applyFont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12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37" borderId="26" applyNumberFormat="0" applyFont="0" applyAlignment="0" applyProtection="0"/>
    <xf numFmtId="0" fontId="6" fillId="0" borderId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12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37" borderId="26" applyNumberFormat="0" applyFont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12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37" borderId="26" applyNumberFormat="0" applyFont="0" applyAlignment="0" applyProtection="0"/>
    <xf numFmtId="0" fontId="6" fillId="0" borderId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7" borderId="26" applyNumberFormat="0" applyFont="0" applyAlignment="0" applyProtection="0"/>
    <xf numFmtId="0" fontId="6" fillId="13" borderId="0" applyNumberFormat="0" applyBorder="0" applyAlignment="0" applyProtection="0"/>
    <xf numFmtId="0" fontId="6" fillId="12" borderId="0" applyNumberFormat="0" applyBorder="0" applyAlignment="0" applyProtection="0"/>
    <xf numFmtId="0" fontId="6" fillId="18" borderId="0" applyNumberFormat="0" applyBorder="0" applyAlignment="0" applyProtection="0"/>
    <xf numFmtId="0" fontId="6" fillId="20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6" fillId="14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18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18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2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6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2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37" borderId="26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37" borderId="26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37" borderId="26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37" borderId="26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7" borderId="26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2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9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9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37" borderId="26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37" borderId="26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37" borderId="26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37" borderId="26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7" borderId="26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2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9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9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37" borderId="26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37" borderId="26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37" borderId="26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37" borderId="26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7" borderId="26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2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9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9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37" borderId="26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37" borderId="26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37" borderId="26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37" borderId="26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7" borderId="26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2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9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9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22" borderId="0" applyNumberFormat="0" applyBorder="0" applyAlignment="0" applyProtection="0"/>
    <xf numFmtId="0" fontId="2" fillId="17" borderId="0" applyNumberFormat="0" applyBorder="0" applyAlignment="0" applyProtection="0"/>
    <xf numFmtId="0" fontId="2" fillId="2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16" fillId="37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37" borderId="26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26" applyNumberFormat="0" applyFont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26" applyNumberFormat="0" applyFont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26" applyNumberFormat="0" applyFont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26" applyNumberFormat="0" applyFont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26" applyNumberFormat="0" applyFont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26" applyNumberFormat="0" applyFont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26" applyNumberFormat="0" applyFont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7" borderId="26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7" borderId="26" applyNumberFormat="0" applyFont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13">
    <xf numFmtId="0" fontId="0" fillId="0" borderId="0" xfId="0"/>
    <xf numFmtId="0" fontId="28" fillId="2" borderId="1" xfId="0" applyFont="1" applyFill="1" applyBorder="1" applyAlignment="1">
      <alignment horizontal="center" vertical="center" wrapText="1"/>
    </xf>
    <xf numFmtId="0" fontId="25" fillId="0" borderId="0" xfId="0" applyFont="1"/>
    <xf numFmtId="0" fontId="29" fillId="3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44" fontId="28" fillId="2" borderId="1" xfId="0" applyNumberFormat="1" applyFont="1" applyFill="1" applyBorder="1" applyAlignment="1">
      <alignment horizontal="center" vertical="center" wrapText="1"/>
    </xf>
    <xf numFmtId="44" fontId="25" fillId="0" borderId="1" xfId="0" applyNumberFormat="1" applyFont="1" applyBorder="1"/>
    <xf numFmtId="44" fontId="25" fillId="0" borderId="0" xfId="0" applyNumberFormat="1" applyFont="1"/>
    <xf numFmtId="44" fontId="25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44" fontId="23" fillId="4" borderId="0" xfId="0" applyNumberFormat="1" applyFont="1" applyFill="1" applyAlignment="1">
      <alignment horizontal="center" vertical="center"/>
    </xf>
    <xf numFmtId="0" fontId="28" fillId="2" borderId="2" xfId="0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44" fontId="33" fillId="5" borderId="3" xfId="0" applyNumberFormat="1" applyFont="1" applyFill="1" applyBorder="1" applyAlignment="1">
      <alignment horizontal="center" vertical="center" wrapText="1"/>
    </xf>
    <xf numFmtId="44" fontId="33" fillId="4" borderId="4" xfId="0" applyNumberFormat="1" applyFont="1" applyFill="1" applyBorder="1" applyAlignment="1">
      <alignment horizontal="center" vertical="center" wrapText="1"/>
    </xf>
    <xf numFmtId="0" fontId="28" fillId="2" borderId="5" xfId="0" applyFont="1" applyFill="1" applyBorder="1" applyAlignment="1">
      <alignment horizontal="center" vertical="center" wrapText="1"/>
    </xf>
    <xf numFmtId="44" fontId="28" fillId="2" borderId="6" xfId="0" applyNumberFormat="1" applyFont="1" applyFill="1" applyBorder="1" applyAlignment="1">
      <alignment horizontal="center" vertical="center" wrapText="1"/>
    </xf>
    <xf numFmtId="0" fontId="29" fillId="3" borderId="5" xfId="0" applyFont="1" applyFill="1" applyBorder="1" applyAlignment="1">
      <alignment horizontal="center" vertical="center"/>
    </xf>
    <xf numFmtId="44" fontId="25" fillId="0" borderId="6" xfId="0" applyNumberFormat="1" applyFont="1" applyBorder="1" applyAlignment="1">
      <alignment horizontal="center"/>
    </xf>
    <xf numFmtId="0" fontId="28" fillId="2" borderId="5" xfId="0" applyFont="1" applyFill="1" applyBorder="1" applyAlignment="1">
      <alignment horizontal="center" vertical="center"/>
    </xf>
    <xf numFmtId="0" fontId="29" fillId="3" borderId="7" xfId="0" applyFont="1" applyFill="1" applyBorder="1" applyAlignment="1">
      <alignment horizontal="center" vertical="center"/>
    </xf>
    <xf numFmtId="0" fontId="29" fillId="3" borderId="8" xfId="0" applyFont="1" applyFill="1" applyBorder="1" applyAlignment="1">
      <alignment horizontal="center" vertical="center"/>
    </xf>
    <xf numFmtId="44" fontId="25" fillId="0" borderId="8" xfId="0" applyNumberFormat="1" applyFont="1" applyBorder="1"/>
    <xf numFmtId="44" fontId="25" fillId="0" borderId="9" xfId="0" applyNumberFormat="1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30" fillId="6" borderId="0" xfId="0" applyFont="1" applyFill="1" applyAlignment="1">
      <alignment horizontal="center" vertical="center" wrapText="1"/>
    </xf>
    <xf numFmtId="0" fontId="30" fillId="6" borderId="0" xfId="0" applyFont="1" applyFill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34" fillId="3" borderId="0" xfId="90" applyFont="1" applyFill="1" applyBorder="1"/>
    <xf numFmtId="14" fontId="33" fillId="3" borderId="0" xfId="90" applyNumberFormat="1" applyFont="1" applyFill="1" applyBorder="1" applyAlignment="1">
      <alignment horizontal="left"/>
    </xf>
    <xf numFmtId="0" fontId="33" fillId="3" borderId="0" xfId="90" applyFont="1" applyFill="1" applyBorder="1"/>
    <xf numFmtId="0" fontId="33" fillId="3" borderId="0" xfId="90" applyFont="1" applyFill="1" applyBorder="1" applyAlignment="1">
      <alignment horizontal="left"/>
    </xf>
    <xf numFmtId="0" fontId="36" fillId="3" borderId="0" xfId="82" applyFont="1" applyFill="1"/>
    <xf numFmtId="0" fontId="22" fillId="0" borderId="0" xfId="0" applyFont="1"/>
    <xf numFmtId="0" fontId="28" fillId="2" borderId="10" xfId="0" applyFont="1" applyFill="1" applyBorder="1" applyAlignment="1">
      <alignment horizontal="center" vertical="center" wrapText="1"/>
    </xf>
    <xf numFmtId="0" fontId="22" fillId="3" borderId="2" xfId="0" applyFont="1" applyFill="1" applyBorder="1"/>
    <xf numFmtId="44" fontId="22" fillId="3" borderId="4" xfId="0" applyNumberFormat="1" applyFont="1" applyFill="1" applyBorder="1"/>
    <xf numFmtId="0" fontId="22" fillId="0" borderId="5" xfId="0" applyFont="1" applyBorder="1"/>
    <xf numFmtId="44" fontId="22" fillId="0" borderId="6" xfId="0" applyNumberFormat="1" applyFont="1" applyBorder="1"/>
    <xf numFmtId="0" fontId="22" fillId="3" borderId="7" xfId="0" applyFont="1" applyFill="1" applyBorder="1"/>
    <xf numFmtId="44" fontId="22" fillId="3" borderId="9" xfId="0" applyNumberFormat="1" applyFont="1" applyFill="1" applyBorder="1"/>
    <xf numFmtId="0" fontId="22" fillId="3" borderId="5" xfId="0" applyFont="1" applyFill="1" applyBorder="1"/>
    <xf numFmtId="44" fontId="22" fillId="3" borderId="6" xfId="0" applyNumberFormat="1" applyFont="1" applyFill="1" applyBorder="1"/>
    <xf numFmtId="0" fontId="32" fillId="7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166" fontId="30" fillId="6" borderId="0" xfId="0" applyNumberFormat="1" applyFont="1" applyFill="1" applyAlignment="1">
      <alignment horizontal="center" vertical="center" wrapText="1"/>
    </xf>
    <xf numFmtId="166" fontId="23" fillId="0" borderId="0" xfId="0" applyNumberFormat="1" applyFont="1" applyAlignment="1">
      <alignment horizontal="center"/>
    </xf>
    <xf numFmtId="0" fontId="34" fillId="3" borderId="0" xfId="90" applyFont="1" applyFill="1" applyBorder="1" applyAlignment="1">
      <alignment horizontal="center"/>
    </xf>
    <xf numFmtId="0" fontId="36" fillId="3" borderId="0" xfId="82" applyFont="1" applyFill="1" applyAlignment="1">
      <alignment horizontal="center"/>
    </xf>
    <xf numFmtId="14" fontId="33" fillId="0" borderId="1" xfId="30" applyNumberFormat="1" applyFont="1" applyFill="1" applyBorder="1" applyAlignment="1">
      <alignment horizontal="center" vertical="center"/>
    </xf>
    <xf numFmtId="14" fontId="33" fillId="0" borderId="1" xfId="0" applyNumberFormat="1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33" fillId="3" borderId="0" xfId="90" applyNumberFormat="1" applyFont="1" applyFill="1" applyBorder="1" applyAlignment="1">
      <alignment horizontal="center" vertical="center"/>
    </xf>
    <xf numFmtId="0" fontId="33" fillId="3" borderId="0" xfId="90" applyFont="1" applyFill="1" applyBorder="1" applyAlignment="1">
      <alignment horizontal="center" vertical="center"/>
    </xf>
    <xf numFmtId="14" fontId="37" fillId="3" borderId="0" xfId="82" applyNumberFormat="1" applyFont="1" applyFill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167" fontId="30" fillId="6" borderId="0" xfId="0" applyNumberFormat="1" applyFont="1" applyFill="1" applyAlignment="1">
      <alignment horizontal="center" vertical="center" wrapText="1"/>
    </xf>
    <xf numFmtId="167" fontId="23" fillId="0" borderId="0" xfId="0" applyNumberFormat="1" applyFont="1" applyAlignment="1">
      <alignment horizontal="center"/>
    </xf>
    <xf numFmtId="0" fontId="20" fillId="3" borderId="0" xfId="0" applyFont="1" applyFill="1" applyBorder="1" applyAlignment="1">
      <alignment horizontal="center" vertical="center"/>
    </xf>
    <xf numFmtId="0" fontId="30" fillId="8" borderId="11" xfId="0" applyNumberFormat="1" applyFont="1" applyFill="1" applyBorder="1" applyAlignment="1">
      <alignment horizontal="center" vertical="center"/>
    </xf>
    <xf numFmtId="17" fontId="30" fillId="8" borderId="11" xfId="0" applyNumberFormat="1" applyFont="1" applyFill="1" applyBorder="1" applyAlignment="1">
      <alignment horizontal="center" vertical="center"/>
    </xf>
    <xf numFmtId="165" fontId="33" fillId="0" borderId="0" xfId="0" applyNumberFormat="1" applyFont="1" applyAlignment="1">
      <alignment horizontal="center" vertical="center"/>
    </xf>
    <xf numFmtId="165" fontId="30" fillId="8" borderId="12" xfId="0" applyNumberFormat="1" applyFont="1" applyFill="1" applyBorder="1" applyAlignment="1">
      <alignment horizontal="center" vertical="center"/>
    </xf>
    <xf numFmtId="166" fontId="33" fillId="0" borderId="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67" fontId="23" fillId="0" borderId="1" xfId="0" applyNumberFormat="1" applyFont="1" applyBorder="1" applyAlignment="1">
      <alignment horizontal="center" vertical="center"/>
    </xf>
    <xf numFmtId="166" fontId="40" fillId="0" borderId="1" xfId="0" applyNumberFormat="1" applyFont="1" applyFill="1" applyBorder="1" applyAlignment="1">
      <alignment horizontal="center" vertical="center"/>
    </xf>
    <xf numFmtId="166" fontId="33" fillId="0" borderId="1" xfId="30" applyNumberFormat="1" applyFont="1" applyFill="1" applyBorder="1" applyAlignment="1">
      <alignment horizontal="center" vertical="center"/>
    </xf>
    <xf numFmtId="164" fontId="33" fillId="0" borderId="1" xfId="30" applyFont="1" applyFill="1" applyBorder="1" applyAlignment="1">
      <alignment horizontal="center" vertical="center"/>
    </xf>
    <xf numFmtId="166" fontId="33" fillId="0" borderId="1" xfId="88" applyNumberFormat="1" applyFont="1" applyFill="1" applyBorder="1" applyAlignment="1">
      <alignment horizontal="center" vertical="center"/>
    </xf>
    <xf numFmtId="0" fontId="33" fillId="0" borderId="1" xfId="88" applyFont="1" applyFill="1" applyBorder="1" applyAlignment="1">
      <alignment horizontal="center" vertical="center"/>
    </xf>
    <xf numFmtId="166" fontId="33" fillId="0" borderId="1" xfId="89" applyNumberFormat="1" applyFont="1" applyFill="1" applyBorder="1" applyAlignment="1">
      <alignment horizontal="center" vertical="center"/>
    </xf>
    <xf numFmtId="166" fontId="33" fillId="0" borderId="1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14" fontId="33" fillId="0" borderId="1" xfId="81" applyNumberFormat="1" applyFont="1" applyFill="1" applyBorder="1" applyAlignment="1">
      <alignment horizontal="center" vertical="center"/>
    </xf>
    <xf numFmtId="166" fontId="34" fillId="0" borderId="1" xfId="0" applyNumberFormat="1" applyFont="1" applyFill="1" applyBorder="1" applyAlignment="1">
      <alignment horizontal="center" vertical="center"/>
    </xf>
    <xf numFmtId="14" fontId="37" fillId="5" borderId="0" xfId="82" applyNumberFormat="1" applyFont="1" applyFill="1" applyAlignment="1">
      <alignment horizontal="left"/>
    </xf>
    <xf numFmtId="0" fontId="33" fillId="5" borderId="0" xfId="90" applyFont="1" applyFill="1" applyBorder="1"/>
    <xf numFmtId="14" fontId="33" fillId="5" borderId="0" xfId="90" applyNumberFormat="1" applyFont="1" applyFill="1" applyBorder="1" applyAlignment="1">
      <alignment horizontal="left"/>
    </xf>
    <xf numFmtId="0" fontId="32" fillId="0" borderId="0" xfId="0" applyFont="1" applyAlignment="1">
      <alignment horizontal="center" vertical="center"/>
    </xf>
    <xf numFmtId="165" fontId="32" fillId="9" borderId="1" xfId="0" applyNumberFormat="1" applyFont="1" applyFill="1" applyBorder="1" applyAlignment="1">
      <alignment horizontal="center" vertical="center"/>
    </xf>
    <xf numFmtId="165" fontId="32" fillId="9" borderId="12" xfId="0" applyNumberFormat="1" applyFont="1" applyFill="1" applyBorder="1" applyAlignment="1">
      <alignment horizontal="center" vertical="center"/>
    </xf>
    <xf numFmtId="17" fontId="32" fillId="9" borderId="11" xfId="0" applyNumberFormat="1" applyFont="1" applyFill="1" applyBorder="1" applyAlignment="1">
      <alignment horizontal="center" vertical="center" wrapText="1"/>
    </xf>
    <xf numFmtId="166" fontId="23" fillId="0" borderId="1" xfId="0" applyNumberFormat="1" applyFont="1" applyBorder="1" applyAlignment="1">
      <alignment horizontal="center"/>
    </xf>
    <xf numFmtId="0" fontId="23" fillId="0" borderId="1" xfId="0" applyFont="1" applyBorder="1"/>
    <xf numFmtId="165" fontId="33" fillId="0" borderId="1" xfId="0" applyNumberFormat="1" applyFont="1" applyBorder="1" applyAlignment="1">
      <alignment horizontal="center" vertical="center"/>
    </xf>
    <xf numFmtId="0" fontId="32" fillId="9" borderId="1" xfId="0" applyFont="1" applyFill="1" applyBorder="1" applyAlignment="1">
      <alignment horizontal="center" vertical="center"/>
    </xf>
    <xf numFmtId="0" fontId="34" fillId="3" borderId="0" xfId="91" applyFont="1" applyFill="1" applyBorder="1"/>
    <xf numFmtId="14" fontId="33" fillId="3" borderId="0" xfId="91" applyNumberFormat="1" applyFont="1" applyFill="1" applyBorder="1" applyAlignment="1">
      <alignment horizontal="left"/>
    </xf>
    <xf numFmtId="0" fontId="19" fillId="3" borderId="0" xfId="85" applyFont="1" applyFill="1" applyBorder="1"/>
    <xf numFmtId="0" fontId="60" fillId="10" borderId="0" xfId="85" applyFill="1"/>
    <xf numFmtId="0" fontId="33" fillId="10" borderId="0" xfId="81" applyFont="1" applyFill="1"/>
    <xf numFmtId="0" fontId="33" fillId="0" borderId="0" xfId="81" applyFont="1" applyFill="1"/>
    <xf numFmtId="0" fontId="33" fillId="3" borderId="0" xfId="91" applyFont="1" applyFill="1" applyBorder="1"/>
    <xf numFmtId="0" fontId="33" fillId="3" borderId="0" xfId="91" applyFont="1" applyFill="1" applyBorder="1" applyAlignment="1">
      <alignment horizontal="left"/>
    </xf>
    <xf numFmtId="0" fontId="36" fillId="3" borderId="0" xfId="83" applyFont="1" applyFill="1"/>
    <xf numFmtId="14" fontId="37" fillId="3" borderId="0" xfId="83" applyNumberFormat="1" applyFont="1" applyFill="1" applyAlignment="1">
      <alignment horizontal="left"/>
    </xf>
    <xf numFmtId="0" fontId="34" fillId="0" borderId="0" xfId="81" applyFont="1" applyFill="1" applyBorder="1"/>
    <xf numFmtId="0" fontId="33" fillId="0" borderId="0" xfId="81" applyFont="1" applyFill="1" applyBorder="1"/>
    <xf numFmtId="14" fontId="33" fillId="0" borderId="0" xfId="81" applyNumberFormat="1" applyFont="1" applyFill="1" applyBorder="1" applyAlignment="1">
      <alignment horizontal="left"/>
    </xf>
    <xf numFmtId="0" fontId="33" fillId="0" borderId="0" xfId="81" applyFont="1" applyFill="1" applyBorder="1" applyAlignment="1">
      <alignment horizontal="left"/>
    </xf>
    <xf numFmtId="0" fontId="34" fillId="0" borderId="0" xfId="81" applyFont="1" applyFill="1" applyAlignment="1">
      <alignment horizontal="center" wrapText="1"/>
    </xf>
    <xf numFmtId="0" fontId="30" fillId="6" borderId="13" xfId="81" applyFont="1" applyFill="1" applyBorder="1" applyAlignment="1">
      <alignment horizontal="center" vertical="center"/>
    </xf>
    <xf numFmtId="0" fontId="30" fillId="6" borderId="14" xfId="81" applyFont="1" applyFill="1" applyBorder="1" applyAlignment="1">
      <alignment horizontal="center" vertical="center"/>
    </xf>
    <xf numFmtId="0" fontId="30" fillId="6" borderId="14" xfId="81" applyFont="1" applyFill="1" applyBorder="1" applyAlignment="1">
      <alignment horizontal="center" vertical="center" wrapText="1"/>
    </xf>
    <xf numFmtId="0" fontId="30" fillId="6" borderId="15" xfId="81" applyFont="1" applyFill="1" applyBorder="1" applyAlignment="1">
      <alignment horizontal="center" vertical="center"/>
    </xf>
    <xf numFmtId="0" fontId="34" fillId="0" borderId="16" xfId="81" applyFont="1" applyFill="1" applyBorder="1" applyAlignment="1">
      <alignment horizontal="center" wrapText="1"/>
    </xf>
    <xf numFmtId="0" fontId="34" fillId="5" borderId="17" xfId="81" applyFont="1" applyFill="1" applyBorder="1" applyAlignment="1">
      <alignment horizontal="center" wrapText="1"/>
    </xf>
    <xf numFmtId="0" fontId="34" fillId="4" borderId="18" xfId="81" applyFont="1" applyFill="1" applyBorder="1" applyAlignment="1">
      <alignment horizontal="center" wrapText="1"/>
    </xf>
    <xf numFmtId="0" fontId="33" fillId="0" borderId="2" xfId="81" applyFont="1" applyFill="1" applyBorder="1"/>
    <xf numFmtId="0" fontId="33" fillId="0" borderId="3" xfId="81" applyFont="1" applyFill="1" applyBorder="1"/>
    <xf numFmtId="14" fontId="33" fillId="0" borderId="3" xfId="81" applyNumberFormat="1" applyFont="1" applyFill="1" applyBorder="1" applyAlignment="1">
      <alignment horizontal="left"/>
    </xf>
    <xf numFmtId="0" fontId="33" fillId="0" borderId="3" xfId="81" applyFont="1" applyFill="1" applyBorder="1" applyAlignment="1">
      <alignment horizontal="left"/>
    </xf>
    <xf numFmtId="167" fontId="33" fillId="0" borderId="19" xfId="81" applyNumberFormat="1" applyFont="1" applyFill="1" applyBorder="1"/>
    <xf numFmtId="167" fontId="33" fillId="0" borderId="2" xfId="81" applyNumberFormat="1" applyFont="1" applyFill="1" applyBorder="1"/>
    <xf numFmtId="167" fontId="33" fillId="0" borderId="4" xfId="81" applyNumberFormat="1" applyFont="1" applyFill="1" applyBorder="1"/>
    <xf numFmtId="167" fontId="33" fillId="0" borderId="0" xfId="81" applyNumberFormat="1" applyFont="1" applyFill="1"/>
    <xf numFmtId="0" fontId="33" fillId="0" borderId="5" xfId="81" applyFont="1" applyFill="1" applyBorder="1"/>
    <xf numFmtId="0" fontId="33" fillId="0" borderId="1" xfId="81" applyFont="1" applyFill="1" applyBorder="1"/>
    <xf numFmtId="14" fontId="33" fillId="0" borderId="1" xfId="81" applyNumberFormat="1" applyFont="1" applyFill="1" applyBorder="1" applyAlignment="1">
      <alignment horizontal="left"/>
    </xf>
    <xf numFmtId="0" fontId="33" fillId="0" borderId="1" xfId="81" applyFont="1" applyFill="1" applyBorder="1" applyAlignment="1">
      <alignment horizontal="left"/>
    </xf>
    <xf numFmtId="167" fontId="33" fillId="0" borderId="5" xfId="81" applyNumberFormat="1" applyFont="1" applyFill="1" applyBorder="1"/>
    <xf numFmtId="167" fontId="33" fillId="0" borderId="6" xfId="81" applyNumberFormat="1" applyFont="1" applyFill="1" applyBorder="1"/>
    <xf numFmtId="49" fontId="33" fillId="0" borderId="1" xfId="81" applyNumberFormat="1" applyFont="1" applyFill="1" applyBorder="1" applyAlignment="1">
      <alignment horizontal="left"/>
    </xf>
    <xf numFmtId="168" fontId="33" fillId="0" borderId="1" xfId="81" applyNumberFormat="1" applyFont="1" applyFill="1" applyBorder="1" applyAlignment="1">
      <alignment horizontal="left"/>
    </xf>
    <xf numFmtId="167" fontId="34" fillId="0" borderId="5" xfId="81" applyNumberFormat="1" applyFont="1" applyFill="1" applyBorder="1"/>
    <xf numFmtId="167" fontId="34" fillId="0" borderId="6" xfId="81" applyNumberFormat="1" applyFont="1" applyFill="1" applyBorder="1"/>
    <xf numFmtId="167" fontId="34" fillId="0" borderId="0" xfId="81" applyNumberFormat="1" applyFont="1" applyFill="1"/>
    <xf numFmtId="0" fontId="33" fillId="0" borderId="1" xfId="81" applyFont="1" applyBorder="1"/>
    <xf numFmtId="0" fontId="33" fillId="0" borderId="1" xfId="81" applyFont="1" applyBorder="1" applyAlignment="1">
      <alignment horizontal="left"/>
    </xf>
    <xf numFmtId="167" fontId="33" fillId="0" borderId="20" xfId="81" applyNumberFormat="1" applyFont="1" applyFill="1" applyBorder="1"/>
    <xf numFmtId="167" fontId="33" fillId="0" borderId="21" xfId="81" applyNumberFormat="1" applyFont="1" applyFill="1" applyBorder="1"/>
    <xf numFmtId="0" fontId="33" fillId="0" borderId="19" xfId="81" applyFont="1" applyFill="1" applyBorder="1"/>
    <xf numFmtId="0" fontId="33" fillId="0" borderId="7" xfId="81" applyFont="1" applyFill="1" applyBorder="1"/>
    <xf numFmtId="0" fontId="33" fillId="0" borderId="8" xfId="81" applyFont="1" applyFill="1" applyBorder="1"/>
    <xf numFmtId="0" fontId="33" fillId="0" borderId="22" xfId="81" applyFont="1" applyFill="1" applyBorder="1"/>
    <xf numFmtId="167" fontId="33" fillId="0" borderId="7" xfId="81" applyNumberFormat="1" applyFont="1" applyFill="1" applyBorder="1"/>
    <xf numFmtId="0" fontId="33" fillId="0" borderId="9" xfId="81" applyFont="1" applyFill="1" applyBorder="1"/>
    <xf numFmtId="166" fontId="31" fillId="0" borderId="1" xfId="0" applyNumberFormat="1" applyFont="1" applyFill="1" applyBorder="1" applyAlignment="1">
      <alignment horizontal="center" vertical="center"/>
    </xf>
    <xf numFmtId="44" fontId="31" fillId="0" borderId="0" xfId="0" applyNumberFormat="1" applyFont="1"/>
    <xf numFmtId="166" fontId="17" fillId="0" borderId="1" xfId="0" applyNumberFormat="1" applyFont="1" applyFill="1" applyBorder="1" applyAlignment="1">
      <alignment horizontal="center" vertical="center"/>
    </xf>
    <xf numFmtId="166" fontId="32" fillId="0" borderId="1" xfId="0" applyNumberFormat="1" applyFont="1" applyFill="1" applyBorder="1" applyAlignment="1">
      <alignment horizontal="center" vertical="center"/>
    </xf>
    <xf numFmtId="0" fontId="17" fillId="0" borderId="0" xfId="0" applyFont="1"/>
    <xf numFmtId="167" fontId="32" fillId="9" borderId="0" xfId="0" applyNumberFormat="1" applyFont="1" applyFill="1" applyAlignment="1">
      <alignment horizontal="center" vertical="center" wrapText="1"/>
    </xf>
    <xf numFmtId="0" fontId="32" fillId="3" borderId="0" xfId="0" applyFont="1" applyFill="1" applyBorder="1" applyAlignment="1">
      <alignment horizontal="center" vertical="center"/>
    </xf>
    <xf numFmtId="167" fontId="32" fillId="9" borderId="1" xfId="0" applyNumberFormat="1" applyFont="1" applyFill="1" applyBorder="1" applyAlignment="1">
      <alignment horizontal="center" vertical="center"/>
    </xf>
    <xf numFmtId="167" fontId="32" fillId="9" borderId="1" xfId="0" applyNumberFormat="1" applyFont="1" applyFill="1" applyBorder="1" applyAlignment="1">
      <alignment horizontal="center"/>
    </xf>
    <xf numFmtId="167" fontId="32" fillId="0" borderId="0" xfId="0" applyNumberFormat="1" applyFont="1" applyAlignment="1">
      <alignment horizontal="center"/>
    </xf>
    <xf numFmtId="0" fontId="31" fillId="0" borderId="0" xfId="0" applyFont="1"/>
    <xf numFmtId="0" fontId="33" fillId="0" borderId="0" xfId="0" applyFont="1" applyFill="1"/>
    <xf numFmtId="0" fontId="39" fillId="0" borderId="0" xfId="0" applyFont="1"/>
    <xf numFmtId="14" fontId="17" fillId="3" borderId="0" xfId="82" applyNumberFormat="1" applyFont="1" applyFill="1" applyAlignment="1">
      <alignment horizontal="left"/>
    </xf>
    <xf numFmtId="167" fontId="17" fillId="0" borderId="1" xfId="0" applyNumberFormat="1" applyFont="1" applyFill="1" applyBorder="1" applyAlignment="1">
      <alignment horizontal="center" vertical="center"/>
    </xf>
    <xf numFmtId="167" fontId="17" fillId="0" borderId="1" xfId="0" applyNumberFormat="1" applyFont="1" applyFill="1" applyBorder="1" applyAlignment="1">
      <alignment horizontal="center"/>
    </xf>
    <xf numFmtId="0" fontId="44" fillId="0" borderId="1" xfId="0" applyFont="1" applyFill="1" applyBorder="1" applyAlignment="1">
      <alignment horizontal="center"/>
    </xf>
    <xf numFmtId="0" fontId="44" fillId="0" borderId="1" xfId="0" applyFont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14" fontId="44" fillId="0" borderId="1" xfId="0" applyNumberFormat="1" applyFont="1" applyFill="1" applyBorder="1" applyAlignment="1">
      <alignment horizontal="center"/>
    </xf>
    <xf numFmtId="14" fontId="44" fillId="0" borderId="1" xfId="30" applyNumberFormat="1" applyFont="1" applyFill="1" applyBorder="1" applyAlignment="1">
      <alignment horizontal="center" vertical="center"/>
    </xf>
    <xf numFmtId="49" fontId="44" fillId="0" borderId="1" xfId="0" applyNumberFormat="1" applyFont="1" applyFill="1" applyBorder="1" applyAlignment="1">
      <alignment horizontal="center"/>
    </xf>
    <xf numFmtId="14" fontId="37" fillId="9" borderId="0" xfId="82" applyNumberFormat="1" applyFont="1" applyFill="1" applyAlignment="1">
      <alignment horizontal="left"/>
    </xf>
    <xf numFmtId="0" fontId="34" fillId="3" borderId="0" xfId="90" applyFont="1" applyFill="1" applyBorder="1" applyAlignment="1">
      <alignment horizontal="left"/>
    </xf>
    <xf numFmtId="0" fontId="30" fillId="6" borderId="0" xfId="0" applyFont="1" applyFill="1" applyAlignment="1">
      <alignment horizontal="left" vertical="center" wrapText="1"/>
    </xf>
    <xf numFmtId="0" fontId="36" fillId="3" borderId="0" xfId="82" applyFont="1" applyFill="1" applyAlignment="1">
      <alignment horizontal="left"/>
    </xf>
    <xf numFmtId="0" fontId="23" fillId="0" borderId="0" xfId="0" applyFont="1" applyAlignment="1">
      <alignment horizontal="left"/>
    </xf>
    <xf numFmtId="0" fontId="33" fillId="0" borderId="1" xfId="0" applyFont="1" applyFill="1" applyBorder="1" applyAlignment="1">
      <alignment horizontal="left" vertical="center"/>
    </xf>
    <xf numFmtId="166" fontId="70" fillId="43" borderId="1" xfId="0" applyNumberFormat="1" applyFont="1" applyFill="1" applyBorder="1" applyAlignment="1">
      <alignment horizontal="center" vertical="center" wrapText="1"/>
    </xf>
    <xf numFmtId="0" fontId="71" fillId="43" borderId="1" xfId="0" applyFont="1" applyFill="1" applyBorder="1" applyAlignment="1">
      <alignment horizontal="center" vertical="center"/>
    </xf>
    <xf numFmtId="0" fontId="71" fillId="43" borderId="1" xfId="0" applyFont="1" applyFill="1" applyBorder="1" applyAlignment="1">
      <alignment horizontal="left" vertical="center"/>
    </xf>
    <xf numFmtId="166" fontId="71" fillId="43" borderId="1" xfId="0" applyNumberFormat="1" applyFont="1" applyFill="1" applyBorder="1" applyAlignment="1">
      <alignment horizontal="center" vertical="center"/>
    </xf>
    <xf numFmtId="14" fontId="71" fillId="43" borderId="1" xfId="30" applyNumberFormat="1" applyFont="1" applyFill="1" applyBorder="1" applyAlignment="1">
      <alignment horizontal="center" vertical="center"/>
    </xf>
    <xf numFmtId="167" fontId="32" fillId="43" borderId="1" xfId="0" applyNumberFormat="1" applyFont="1" applyFill="1" applyBorder="1" applyAlignment="1">
      <alignment horizontal="center" vertical="center"/>
    </xf>
    <xf numFmtId="0" fontId="33" fillId="43" borderId="1" xfId="0" applyFont="1" applyFill="1" applyBorder="1" applyAlignment="1">
      <alignment horizontal="center" vertical="center"/>
    </xf>
    <xf numFmtId="0" fontId="33" fillId="43" borderId="1" xfId="0" applyFont="1" applyFill="1" applyBorder="1" applyAlignment="1">
      <alignment horizontal="left" vertical="center"/>
    </xf>
    <xf numFmtId="14" fontId="33" fillId="43" borderId="1" xfId="0" applyNumberFormat="1" applyFont="1" applyFill="1" applyBorder="1" applyAlignment="1">
      <alignment horizontal="center" vertical="center"/>
    </xf>
    <xf numFmtId="167" fontId="33" fillId="43" borderId="1" xfId="0" applyNumberFormat="1" applyFont="1" applyFill="1" applyBorder="1" applyAlignment="1">
      <alignment horizontal="center" vertical="center"/>
    </xf>
    <xf numFmtId="166" fontId="38" fillId="43" borderId="1" xfId="0" applyNumberFormat="1" applyFont="1" applyFill="1" applyBorder="1" applyAlignment="1">
      <alignment horizontal="center" vertical="center"/>
    </xf>
    <xf numFmtId="0" fontId="31" fillId="43" borderId="1" xfId="0" applyFont="1" applyFill="1" applyBorder="1" applyAlignment="1">
      <alignment horizontal="center" vertical="center"/>
    </xf>
    <xf numFmtId="0" fontId="31" fillId="43" borderId="1" xfId="0" applyFont="1" applyFill="1" applyBorder="1" applyAlignment="1">
      <alignment horizontal="left" vertical="center"/>
    </xf>
    <xf numFmtId="14" fontId="31" fillId="43" borderId="1" xfId="30" applyNumberFormat="1" applyFont="1" applyFill="1" applyBorder="1" applyAlignment="1">
      <alignment horizontal="center" vertical="center"/>
    </xf>
    <xf numFmtId="167" fontId="31" fillId="43" borderId="1" xfId="0" applyNumberFormat="1" applyFont="1" applyFill="1" applyBorder="1" applyAlignment="1">
      <alignment horizontal="center" vertical="center"/>
    </xf>
    <xf numFmtId="0" fontId="18" fillId="43" borderId="1" xfId="0" applyFont="1" applyFill="1" applyBorder="1" applyAlignment="1">
      <alignment horizontal="center" vertical="center"/>
    </xf>
    <xf numFmtId="0" fontId="18" fillId="43" borderId="1" xfId="0" applyFont="1" applyFill="1" applyBorder="1" applyAlignment="1">
      <alignment horizontal="left" vertical="center"/>
    </xf>
    <xf numFmtId="14" fontId="18" fillId="43" borderId="1" xfId="30" applyNumberFormat="1" applyFont="1" applyFill="1" applyBorder="1" applyAlignment="1">
      <alignment horizontal="center" vertical="center"/>
    </xf>
    <xf numFmtId="14" fontId="31" fillId="43" borderId="1" xfId="0" applyNumberFormat="1" applyFont="1" applyFill="1" applyBorder="1" applyAlignment="1">
      <alignment horizontal="center" vertical="center"/>
    </xf>
    <xf numFmtId="14" fontId="18" fillId="43" borderId="1" xfId="0" applyNumberFormat="1" applyFont="1" applyFill="1" applyBorder="1" applyAlignment="1">
      <alignment horizontal="center" vertical="center"/>
    </xf>
    <xf numFmtId="0" fontId="23" fillId="43" borderId="1" xfId="0" applyFont="1" applyFill="1" applyBorder="1" applyAlignment="1">
      <alignment horizontal="center" vertical="center"/>
    </xf>
    <xf numFmtId="167" fontId="23" fillId="43" borderId="1" xfId="0" applyNumberFormat="1" applyFont="1" applyFill="1" applyBorder="1" applyAlignment="1">
      <alignment horizontal="center" vertical="center"/>
    </xf>
    <xf numFmtId="0" fontId="16" fillId="0" borderId="0" xfId="0" applyFont="1"/>
    <xf numFmtId="0" fontId="47" fillId="43" borderId="1" xfId="87" applyFont="1" applyFill="1" applyBorder="1" applyAlignment="1">
      <alignment horizontal="left"/>
    </xf>
    <xf numFmtId="0" fontId="47" fillId="43" borderId="1" xfId="87" applyFont="1" applyFill="1" applyBorder="1" applyAlignment="1">
      <alignment horizontal="center"/>
    </xf>
    <xf numFmtId="0" fontId="47" fillId="43" borderId="1" xfId="87" applyFont="1" applyFill="1" applyBorder="1"/>
    <xf numFmtId="14" fontId="47" fillId="43" borderId="1" xfId="87" applyNumberFormat="1" applyFont="1" applyFill="1" applyBorder="1"/>
    <xf numFmtId="0" fontId="50" fillId="43" borderId="1" xfId="87" applyFill="1" applyBorder="1" applyAlignment="1">
      <alignment horizontal="left"/>
    </xf>
    <xf numFmtId="0" fontId="50" fillId="43" borderId="1" xfId="87" applyFill="1" applyBorder="1" applyAlignment="1">
      <alignment horizontal="center"/>
    </xf>
    <xf numFmtId="0" fontId="50" fillId="43" borderId="1" xfId="87" applyFill="1" applyBorder="1"/>
    <xf numFmtId="14" fontId="50" fillId="43" borderId="1" xfId="87" applyNumberFormat="1" applyFill="1" applyBorder="1"/>
    <xf numFmtId="166" fontId="70" fillId="0" borderId="1" xfId="0" applyNumberFormat="1" applyFont="1" applyFill="1" applyBorder="1" applyAlignment="1">
      <alignment horizontal="center" vertical="center"/>
    </xf>
    <xf numFmtId="0" fontId="49" fillId="43" borderId="1" xfId="85" applyFont="1" applyFill="1" applyBorder="1" applyAlignment="1">
      <alignment horizontal="center" vertical="center"/>
    </xf>
    <xf numFmtId="0" fontId="46" fillId="43" borderId="1" xfId="87" applyFont="1" applyFill="1" applyBorder="1" applyAlignment="1">
      <alignment horizontal="left"/>
    </xf>
    <xf numFmtId="0" fontId="31" fillId="43" borderId="1" xfId="87" applyFont="1" applyFill="1" applyBorder="1"/>
    <xf numFmtId="0" fontId="46" fillId="43" borderId="1" xfId="87" applyFont="1" applyFill="1" applyBorder="1" applyAlignment="1">
      <alignment horizontal="center"/>
    </xf>
    <xf numFmtId="0" fontId="46" fillId="43" borderId="1" xfId="87" applyFont="1" applyFill="1" applyBorder="1"/>
    <xf numFmtId="14" fontId="46" fillId="43" borderId="1" xfId="87" applyNumberFormat="1" applyFont="1" applyFill="1" applyBorder="1"/>
    <xf numFmtId="14" fontId="49" fillId="43" borderId="1" xfId="30" applyNumberFormat="1" applyFont="1" applyFill="1" applyBorder="1" applyAlignment="1">
      <alignment horizontal="center" vertical="center"/>
    </xf>
    <xf numFmtId="0" fontId="71" fillId="43" borderId="1" xfId="85" applyFont="1" applyFill="1" applyBorder="1" applyAlignment="1">
      <alignment horizontal="center" vertical="center"/>
    </xf>
    <xf numFmtId="0" fontId="71" fillId="43" borderId="1" xfId="87" applyFont="1" applyFill="1" applyBorder="1" applyAlignment="1">
      <alignment horizontal="left"/>
    </xf>
    <xf numFmtId="0" fontId="71" fillId="43" borderId="1" xfId="87" applyFont="1" applyFill="1" applyBorder="1"/>
    <xf numFmtId="0" fontId="71" fillId="43" borderId="1" xfId="87" applyFont="1" applyFill="1" applyBorder="1" applyAlignment="1">
      <alignment horizontal="center"/>
    </xf>
    <xf numFmtId="14" fontId="71" fillId="43" borderId="1" xfId="87" applyNumberFormat="1" applyFont="1" applyFill="1" applyBorder="1"/>
    <xf numFmtId="167" fontId="71" fillId="43" borderId="1" xfId="0" applyNumberFormat="1" applyFont="1" applyFill="1" applyBorder="1" applyAlignment="1">
      <alignment horizontal="center" vertical="center"/>
    </xf>
    <xf numFmtId="166" fontId="70" fillId="43" borderId="1" xfId="0" applyNumberFormat="1" applyFont="1" applyFill="1" applyBorder="1" applyAlignment="1">
      <alignment horizontal="center" vertical="center"/>
    </xf>
    <xf numFmtId="14" fontId="71" fillId="43" borderId="1" xfId="0" applyNumberFormat="1" applyFont="1" applyFill="1" applyBorder="1" applyAlignment="1">
      <alignment horizontal="center" vertical="center"/>
    </xf>
    <xf numFmtId="14" fontId="33" fillId="43" borderId="1" xfId="30" applyNumberFormat="1" applyFont="1" applyFill="1" applyBorder="1" applyAlignment="1">
      <alignment horizontal="center" vertical="center"/>
    </xf>
    <xf numFmtId="0" fontId="16" fillId="43" borderId="1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166" fontId="76" fillId="43" borderId="1" xfId="0" applyNumberFormat="1" applyFont="1" applyFill="1" applyBorder="1" applyAlignment="1">
      <alignment horizontal="center" vertical="center"/>
    </xf>
    <xf numFmtId="167" fontId="77" fillId="43" borderId="1" xfId="0" applyNumberFormat="1" applyFont="1" applyFill="1" applyBorder="1" applyAlignment="1">
      <alignment horizontal="center" vertical="center"/>
    </xf>
    <xf numFmtId="0" fontId="77" fillId="43" borderId="1" xfId="0" applyFont="1" applyFill="1" applyBorder="1" applyAlignment="1">
      <alignment horizontal="center" vertical="center"/>
    </xf>
    <xf numFmtId="166" fontId="78" fillId="43" borderId="1" xfId="0" applyNumberFormat="1" applyFont="1" applyFill="1" applyBorder="1" applyAlignment="1">
      <alignment horizontal="center" vertical="center"/>
    </xf>
    <xf numFmtId="0" fontId="75" fillId="43" borderId="1" xfId="0" applyFont="1" applyFill="1" applyBorder="1" applyAlignment="1">
      <alignment horizontal="center" vertical="center"/>
    </xf>
    <xf numFmtId="0" fontId="75" fillId="43" borderId="1" xfId="0" applyFont="1" applyFill="1" applyBorder="1" applyAlignment="1">
      <alignment horizontal="left" vertical="center"/>
    </xf>
    <xf numFmtId="14" fontId="75" fillId="43" borderId="1" xfId="30" applyNumberFormat="1" applyFont="1" applyFill="1" applyBorder="1" applyAlignment="1">
      <alignment horizontal="center" vertical="center"/>
    </xf>
    <xf numFmtId="167" fontId="75" fillId="43" borderId="1" xfId="0" applyNumberFormat="1" applyFont="1" applyFill="1" applyBorder="1" applyAlignment="1">
      <alignment horizontal="center" vertical="center"/>
    </xf>
    <xf numFmtId="166" fontId="78" fillId="43" borderId="1" xfId="0" applyNumberFormat="1" applyFont="1" applyFill="1" applyBorder="1" applyAlignment="1">
      <alignment horizontal="center" vertical="center" wrapText="1"/>
    </xf>
    <xf numFmtId="166" fontId="75" fillId="43" borderId="1" xfId="0" applyNumberFormat="1" applyFont="1" applyFill="1" applyBorder="1" applyAlignment="1">
      <alignment horizontal="center" vertical="center"/>
    </xf>
    <xf numFmtId="14" fontId="75" fillId="43" borderId="1" xfId="0" applyNumberFormat="1" applyFont="1" applyFill="1" applyBorder="1" applyAlignment="1">
      <alignment horizontal="center" vertical="center"/>
    </xf>
    <xf numFmtId="0" fontId="75" fillId="43" borderId="1" xfId="0" applyFont="1" applyFill="1" applyBorder="1" applyAlignment="1">
      <alignment horizontal="center"/>
    </xf>
    <xf numFmtId="0" fontId="75" fillId="43" borderId="1" xfId="0" applyFont="1" applyFill="1" applyBorder="1" applyAlignment="1">
      <alignment horizontal="left"/>
    </xf>
    <xf numFmtId="167" fontId="75" fillId="43" borderId="1" xfId="0" applyNumberFormat="1" applyFont="1" applyFill="1" applyBorder="1" applyAlignment="1">
      <alignment horizontal="center"/>
    </xf>
    <xf numFmtId="49" fontId="75" fillId="43" borderId="1" xfId="0" applyNumberFormat="1" applyFont="1" applyFill="1" applyBorder="1" applyAlignment="1">
      <alignment horizontal="center"/>
    </xf>
    <xf numFmtId="14" fontId="75" fillId="43" borderId="1" xfId="0" applyNumberFormat="1" applyFont="1" applyFill="1" applyBorder="1" applyAlignment="1">
      <alignment horizontal="left"/>
    </xf>
    <xf numFmtId="0" fontId="18" fillId="43" borderId="23" xfId="0" applyFont="1" applyFill="1" applyBorder="1" applyAlignment="1">
      <alignment horizontal="center" vertical="center"/>
    </xf>
    <xf numFmtId="0" fontId="31" fillId="43" borderId="1" xfId="87" applyFont="1" applyFill="1" applyBorder="1" applyAlignment="1">
      <alignment horizontal="center"/>
    </xf>
    <xf numFmtId="0" fontId="71" fillId="0" borderId="0" xfId="0" applyFont="1"/>
    <xf numFmtId="0" fontId="32" fillId="0" borderId="0" xfId="0" applyFont="1"/>
    <xf numFmtId="0" fontId="76" fillId="45" borderId="0" xfId="128" applyFont="1" applyFill="1" applyBorder="1"/>
    <xf numFmtId="167" fontId="30" fillId="45" borderId="0" xfId="0" applyNumberFormat="1" applyFont="1" applyFill="1" applyAlignment="1">
      <alignment horizontal="center" vertical="center" wrapText="1"/>
    </xf>
    <xf numFmtId="0" fontId="38" fillId="45" borderId="0" xfId="87" applyNumberFormat="1" applyFont="1" applyFill="1" applyBorder="1"/>
    <xf numFmtId="0" fontId="48" fillId="45" borderId="0" xfId="87" applyFont="1" applyFill="1" applyBorder="1"/>
    <xf numFmtId="0" fontId="38" fillId="45" borderId="0" xfId="87" applyFont="1" applyFill="1" applyBorder="1"/>
    <xf numFmtId="0" fontId="78" fillId="45" borderId="0" xfId="87" applyFont="1" applyFill="1" applyBorder="1"/>
    <xf numFmtId="0" fontId="23" fillId="45" borderId="0" xfId="0" applyFont="1" applyFill="1" applyBorder="1"/>
    <xf numFmtId="0" fontId="16" fillId="0" borderId="0" xfId="0" applyFont="1"/>
    <xf numFmtId="167" fontId="30" fillId="6" borderId="0" xfId="0" applyNumberFormat="1" applyFont="1" applyFill="1" applyAlignment="1">
      <alignment horizontal="center" vertical="center" wrapText="1"/>
    </xf>
    <xf numFmtId="0" fontId="71" fillId="43" borderId="23" xfId="0" applyFont="1" applyFill="1" applyBorder="1" applyAlignment="1">
      <alignment horizontal="center" vertical="center"/>
    </xf>
    <xf numFmtId="0" fontId="46" fillId="43" borderId="23" xfId="87" applyFont="1" applyFill="1" applyBorder="1" applyAlignment="1">
      <alignment horizontal="center"/>
    </xf>
    <xf numFmtId="0" fontId="31" fillId="43" borderId="0" xfId="87" applyFont="1" applyFill="1" applyBorder="1"/>
    <xf numFmtId="167" fontId="23" fillId="43" borderId="19" xfId="0" applyNumberFormat="1" applyFont="1" applyFill="1" applyBorder="1" applyAlignment="1">
      <alignment horizontal="center" vertical="center"/>
    </xf>
    <xf numFmtId="0" fontId="38" fillId="11" borderId="0" xfId="141" applyFont="1" applyFill="1" applyBorder="1"/>
    <xf numFmtId="0" fontId="79" fillId="0" borderId="19" xfId="0" applyFont="1" applyFill="1" applyBorder="1" applyAlignment="1">
      <alignment wrapText="1"/>
    </xf>
    <xf numFmtId="0" fontId="73" fillId="0" borderId="19" xfId="0" applyNumberFormat="1" applyFont="1" applyBorder="1"/>
    <xf numFmtId="0" fontId="23" fillId="0" borderId="19" xfId="0" applyFont="1" applyBorder="1"/>
    <xf numFmtId="0" fontId="48" fillId="45" borderId="19" xfId="87" applyFont="1" applyFill="1" applyBorder="1"/>
    <xf numFmtId="0" fontId="38" fillId="11" borderId="0" xfId="128" applyFont="1" applyFill="1" applyBorder="1"/>
    <xf numFmtId="0" fontId="31" fillId="0" borderId="19" xfId="0" applyFont="1" applyBorder="1"/>
    <xf numFmtId="0" fontId="38" fillId="11" borderId="0" xfId="141" applyNumberFormat="1" applyFont="1" applyFill="1" applyBorder="1"/>
    <xf numFmtId="0" fontId="38" fillId="45" borderId="19" xfId="87" applyFont="1" applyFill="1" applyBorder="1"/>
    <xf numFmtId="0" fontId="33" fillId="0" borderId="19" xfId="0" applyFont="1" applyFill="1" applyBorder="1"/>
    <xf numFmtId="0" fontId="75" fillId="0" borderId="0" xfId="0" applyFont="1"/>
    <xf numFmtId="0" fontId="70" fillId="0" borderId="0" xfId="0" applyFont="1"/>
    <xf numFmtId="0" fontId="16" fillId="0" borderId="0" xfId="0" applyFont="1" applyAlignment="1">
      <alignment vertical="center"/>
    </xf>
    <xf numFmtId="0" fontId="79" fillId="43" borderId="1" xfId="0" applyFont="1" applyFill="1" applyBorder="1"/>
    <xf numFmtId="0" fontId="79" fillId="43" borderId="1" xfId="0" applyFont="1" applyFill="1" applyBorder="1" applyAlignment="1">
      <alignment horizontal="center"/>
    </xf>
    <xf numFmtId="0" fontId="79" fillId="43" borderId="1" xfId="0" applyFont="1" applyFill="1" applyBorder="1" applyAlignment="1"/>
    <xf numFmtId="0" fontId="45" fillId="43" borderId="1" xfId="0" applyFont="1" applyFill="1" applyBorder="1" applyAlignment="1">
      <alignment horizontal="center" vertical="center"/>
    </xf>
    <xf numFmtId="0" fontId="80" fillId="43" borderId="1" xfId="0" applyFont="1" applyFill="1" applyBorder="1" applyAlignment="1">
      <alignment horizontal="center"/>
    </xf>
    <xf numFmtId="0" fontId="80" fillId="43" borderId="1" xfId="0" applyFont="1" applyFill="1" applyBorder="1"/>
    <xf numFmtId="0" fontId="17" fillId="43" borderId="1" xfId="0" applyFont="1" applyFill="1" applyBorder="1" applyAlignment="1">
      <alignment horizontal="center" vertical="center"/>
    </xf>
    <xf numFmtId="0" fontId="75" fillId="43" borderId="1" xfId="0" applyFont="1" applyFill="1" applyBorder="1" applyAlignment="1">
      <alignment vertical="center"/>
    </xf>
    <xf numFmtId="0" fontId="72" fillId="0" borderId="0" xfId="0" applyFont="1" applyFill="1"/>
    <xf numFmtId="0" fontId="76" fillId="0" borderId="0" xfId="0" applyFont="1" applyFill="1"/>
    <xf numFmtId="0" fontId="16" fillId="46" borderId="0" xfId="0" applyFont="1" applyFill="1"/>
    <xf numFmtId="0" fontId="38" fillId="0" borderId="0" xfId="141" applyFont="1" applyFill="1" applyBorder="1"/>
    <xf numFmtId="0" fontId="76" fillId="0" borderId="0" xfId="141" applyFont="1" applyFill="1" applyBorder="1"/>
    <xf numFmtId="0" fontId="38" fillId="0" borderId="0" xfId="141" applyNumberFormat="1" applyFont="1" applyFill="1" applyBorder="1"/>
    <xf numFmtId="0" fontId="77" fillId="43" borderId="1" xfId="87" applyFont="1" applyFill="1" applyBorder="1"/>
    <xf numFmtId="0" fontId="81" fillId="43" borderId="1" xfId="87" applyFont="1" applyFill="1" applyBorder="1"/>
    <xf numFmtId="0" fontId="77" fillId="44" borderId="1" xfId="87" applyFont="1" applyFill="1" applyBorder="1"/>
    <xf numFmtId="166" fontId="74" fillId="0" borderId="1" xfId="0" applyNumberFormat="1" applyFont="1" applyFill="1" applyBorder="1" applyAlignment="1">
      <alignment horizontal="center" vertical="center"/>
    </xf>
    <xf numFmtId="167" fontId="82" fillId="47" borderId="1" xfId="0" applyNumberFormat="1" applyFont="1" applyFill="1" applyBorder="1" applyAlignment="1">
      <alignment horizontal="center" vertical="center"/>
    </xf>
    <xf numFmtId="166" fontId="16" fillId="0" borderId="1" xfId="0" applyNumberFormat="1" applyFont="1" applyFill="1" applyBorder="1" applyAlignment="1">
      <alignment horizontal="center" vertical="center"/>
    </xf>
    <xf numFmtId="166" fontId="74" fillId="0" borderId="1" xfId="89" applyNumberFormat="1" applyFont="1" applyFill="1" applyBorder="1" applyAlignment="1">
      <alignment horizontal="center" vertical="center"/>
    </xf>
    <xf numFmtId="14" fontId="23" fillId="3" borderId="0" xfId="0" applyNumberFormat="1" applyFont="1" applyFill="1" applyBorder="1" applyAlignment="1">
      <alignment horizontal="center" vertical="center"/>
    </xf>
    <xf numFmtId="14" fontId="20" fillId="3" borderId="0" xfId="0" applyNumberFormat="1" applyFont="1" applyFill="1" applyBorder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14" fontId="30" fillId="6" borderId="0" xfId="0" applyNumberFormat="1" applyFont="1" applyFill="1" applyAlignment="1">
      <alignment horizontal="center" vertical="center" wrapText="1"/>
    </xf>
    <xf numFmtId="167" fontId="82" fillId="3" borderId="0" xfId="0" applyNumberFormat="1" applyFont="1" applyFill="1" applyBorder="1" applyAlignment="1">
      <alignment horizontal="center" vertical="center"/>
    </xf>
    <xf numFmtId="167" fontId="82" fillId="47" borderId="11" xfId="0" applyNumberFormat="1" applyFont="1" applyFill="1" applyBorder="1" applyAlignment="1">
      <alignment horizontal="center" vertical="center"/>
    </xf>
    <xf numFmtId="167" fontId="82" fillId="47" borderId="12" xfId="0" applyNumberFormat="1" applyFont="1" applyFill="1" applyBorder="1" applyAlignment="1">
      <alignment horizontal="center" vertical="center"/>
    </xf>
    <xf numFmtId="0" fontId="85" fillId="43" borderId="1" xfId="0" applyFont="1" applyFill="1" applyBorder="1" applyAlignment="1">
      <alignment horizontal="center" vertical="center"/>
    </xf>
    <xf numFmtId="167" fontId="72" fillId="43" borderId="1" xfId="0" applyNumberFormat="1" applyFont="1" applyFill="1" applyBorder="1" applyAlignment="1">
      <alignment horizontal="center" vertical="center"/>
    </xf>
    <xf numFmtId="0" fontId="72" fillId="43" borderId="1" xfId="0" applyFont="1" applyFill="1" applyBorder="1" applyAlignment="1">
      <alignment horizontal="center" vertical="center"/>
    </xf>
    <xf numFmtId="166" fontId="85" fillId="43" borderId="1" xfId="0" applyNumberFormat="1" applyFont="1" applyFill="1" applyBorder="1" applyAlignment="1">
      <alignment horizontal="center" vertical="center"/>
    </xf>
    <xf numFmtId="14" fontId="84" fillId="43" borderId="1" xfId="30" applyNumberFormat="1" applyFont="1" applyFill="1" applyBorder="1" applyAlignment="1">
      <alignment horizontal="center" vertical="center"/>
    </xf>
    <xf numFmtId="167" fontId="84" fillId="43" borderId="1" xfId="0" applyNumberFormat="1" applyFont="1" applyFill="1" applyBorder="1" applyAlignment="1">
      <alignment horizontal="center" vertical="center"/>
    </xf>
    <xf numFmtId="14" fontId="84" fillId="43" borderId="1" xfId="0" applyNumberFormat="1" applyFont="1" applyFill="1" applyBorder="1" applyAlignment="1">
      <alignment horizontal="center" vertical="center"/>
    </xf>
    <xf numFmtId="0" fontId="84" fillId="43" borderId="1" xfId="0" applyFont="1" applyFill="1" applyBorder="1" applyAlignment="1">
      <alignment horizontal="center" vertical="center"/>
    </xf>
    <xf numFmtId="166" fontId="83" fillId="43" borderId="1" xfId="0" applyNumberFormat="1" applyFont="1" applyFill="1" applyBorder="1" applyAlignment="1">
      <alignment horizontal="center" vertical="center"/>
    </xf>
    <xf numFmtId="14" fontId="71" fillId="43" borderId="1" xfId="198" applyNumberFormat="1" applyFont="1" applyFill="1" applyBorder="1" applyAlignment="1">
      <alignment horizontal="center"/>
    </xf>
    <xf numFmtId="0" fontId="71" fillId="43" borderId="1" xfId="198" applyFont="1" applyFill="1" applyBorder="1" applyAlignment="1">
      <alignment horizontal="center" vertical="center"/>
    </xf>
    <xf numFmtId="0" fontId="71" fillId="43" borderId="1" xfId="198" applyFont="1" applyFill="1" applyBorder="1" applyAlignment="1">
      <alignment horizontal="center"/>
    </xf>
    <xf numFmtId="49" fontId="71" fillId="43" borderId="1" xfId="198" applyNumberFormat="1" applyFont="1" applyFill="1" applyBorder="1" applyAlignment="1">
      <alignment horizontal="center"/>
    </xf>
    <xf numFmtId="166" fontId="70" fillId="43" borderId="1" xfId="198" applyNumberFormat="1" applyFont="1" applyFill="1" applyBorder="1" applyAlignment="1">
      <alignment horizontal="center"/>
    </xf>
    <xf numFmtId="167" fontId="32" fillId="0" borderId="1" xfId="0" applyNumberFormat="1" applyFont="1" applyFill="1" applyBorder="1" applyAlignment="1">
      <alignment horizontal="center"/>
    </xf>
    <xf numFmtId="167" fontId="70" fillId="0" borderId="1" xfId="0" applyNumberFormat="1" applyFont="1" applyFill="1" applyBorder="1" applyAlignment="1">
      <alignment horizontal="center"/>
    </xf>
    <xf numFmtId="0" fontId="0" fillId="0" borderId="0" xfId="0"/>
    <xf numFmtId="0" fontId="16" fillId="0" borderId="0" xfId="0" applyFont="1"/>
    <xf numFmtId="14" fontId="33" fillId="0" borderId="1" xfId="30" applyNumberFormat="1" applyFont="1" applyFill="1" applyBorder="1" applyAlignment="1">
      <alignment horizontal="center" vertical="center"/>
    </xf>
    <xf numFmtId="14" fontId="33" fillId="0" borderId="1" xfId="0" applyNumberFormat="1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71" fillId="43" borderId="1" xfId="0" applyFont="1" applyFill="1" applyBorder="1" applyAlignment="1">
      <alignment horizontal="center" vertical="center"/>
    </xf>
    <xf numFmtId="14" fontId="71" fillId="43" borderId="1" xfId="30" applyNumberFormat="1" applyFont="1" applyFill="1" applyBorder="1" applyAlignment="1">
      <alignment horizontal="center" vertical="center"/>
    </xf>
    <xf numFmtId="0" fontId="33" fillId="43" borderId="1" xfId="0" applyFont="1" applyFill="1" applyBorder="1" applyAlignment="1">
      <alignment horizontal="center" vertical="center"/>
    </xf>
    <xf numFmtId="14" fontId="33" fillId="43" borderId="1" xfId="0" applyNumberFormat="1" applyFont="1" applyFill="1" applyBorder="1" applyAlignment="1">
      <alignment horizontal="center" vertical="center"/>
    </xf>
    <xf numFmtId="167" fontId="33" fillId="43" borderId="1" xfId="0" applyNumberFormat="1" applyFont="1" applyFill="1" applyBorder="1" applyAlignment="1">
      <alignment horizontal="center" vertical="center"/>
    </xf>
    <xf numFmtId="0" fontId="16" fillId="43" borderId="1" xfId="0" applyFont="1" applyFill="1" applyBorder="1" applyAlignment="1">
      <alignment horizontal="center" vertical="center"/>
    </xf>
    <xf numFmtId="14" fontId="16" fillId="43" borderId="1" xfId="30" applyNumberFormat="1" applyFont="1" applyFill="1" applyBorder="1" applyAlignment="1">
      <alignment horizontal="center" vertical="center"/>
    </xf>
    <xf numFmtId="14" fontId="16" fillId="43" borderId="1" xfId="0" applyNumberFormat="1" applyFont="1" applyFill="1" applyBorder="1" applyAlignment="1">
      <alignment horizontal="center" vertical="center"/>
    </xf>
    <xf numFmtId="167" fontId="16" fillId="43" borderId="1" xfId="0" applyNumberFormat="1" applyFont="1" applyFill="1" applyBorder="1" applyAlignment="1">
      <alignment horizontal="center" vertical="center"/>
    </xf>
    <xf numFmtId="166" fontId="70" fillId="0" borderId="1" xfId="0" applyNumberFormat="1" applyFont="1" applyFill="1" applyBorder="1" applyAlignment="1">
      <alignment horizontal="center" vertical="center"/>
    </xf>
    <xf numFmtId="167" fontId="71" fillId="43" borderId="1" xfId="0" applyNumberFormat="1" applyFont="1" applyFill="1" applyBorder="1" applyAlignment="1">
      <alignment horizontal="center" vertical="center"/>
    </xf>
    <xf numFmtId="166" fontId="70" fillId="43" borderId="1" xfId="0" applyNumberFormat="1" applyFont="1" applyFill="1" applyBorder="1" applyAlignment="1">
      <alignment horizontal="center" vertical="center"/>
    </xf>
    <xf numFmtId="14" fontId="71" fillId="43" borderId="1" xfId="0" applyNumberFormat="1" applyFont="1" applyFill="1" applyBorder="1" applyAlignment="1">
      <alignment horizontal="center" vertical="center"/>
    </xf>
    <xf numFmtId="14" fontId="33" fillId="43" borderId="1" xfId="30" applyNumberFormat="1" applyFont="1" applyFill="1" applyBorder="1" applyAlignment="1">
      <alignment horizontal="center" vertical="center"/>
    </xf>
    <xf numFmtId="0" fontId="71" fillId="0" borderId="0" xfId="0" applyFont="1"/>
    <xf numFmtId="166" fontId="83" fillId="0" borderId="1" xfId="0" applyNumberFormat="1" applyFont="1" applyFill="1" applyBorder="1" applyAlignment="1">
      <alignment horizontal="center" vertical="center"/>
    </xf>
    <xf numFmtId="166" fontId="85" fillId="0" borderId="1" xfId="0" applyNumberFormat="1" applyFont="1" applyFill="1" applyBorder="1" applyAlignment="1">
      <alignment horizontal="center" vertical="center"/>
    </xf>
    <xf numFmtId="0" fontId="33" fillId="0" borderId="0" xfId="0" applyFont="1"/>
    <xf numFmtId="0" fontId="72" fillId="0" borderId="33" xfId="0" applyFont="1" applyBorder="1" applyAlignment="1">
      <alignment horizontal="left" vertical="center"/>
    </xf>
    <xf numFmtId="0" fontId="72" fillId="0" borderId="0" xfId="0" applyFont="1"/>
    <xf numFmtId="0" fontId="84" fillId="0" borderId="0" xfId="0" applyFont="1" applyFill="1" applyBorder="1" applyAlignment="1">
      <alignment horizontal="left" vertical="center"/>
    </xf>
    <xf numFmtId="0" fontId="72" fillId="0" borderId="0" xfId="0" applyFont="1" applyFill="1" applyBorder="1" applyAlignment="1">
      <alignment horizontal="left" vertical="center"/>
    </xf>
    <xf numFmtId="0" fontId="71" fillId="0" borderId="0" xfId="0" applyFont="1" applyFill="1" applyBorder="1" applyAlignment="1">
      <alignment horizontal="left" vertical="center"/>
    </xf>
    <xf numFmtId="44" fontId="71" fillId="0" borderId="0" xfId="0" applyNumberFormat="1" applyFont="1"/>
    <xf numFmtId="0" fontId="76" fillId="45" borderId="0" xfId="269" applyFont="1" applyFill="1" applyBorder="1"/>
    <xf numFmtId="0" fontId="76" fillId="0" borderId="0" xfId="0" applyFont="1"/>
    <xf numFmtId="0" fontId="70" fillId="45" borderId="0" xfId="269" applyFont="1" applyFill="1" applyBorder="1"/>
    <xf numFmtId="0" fontId="74" fillId="0" borderId="0" xfId="0" applyFont="1"/>
    <xf numFmtId="167" fontId="34" fillId="9" borderId="1" xfId="0" applyNumberFormat="1" applyFont="1" applyFill="1" applyBorder="1" applyAlignment="1">
      <alignment horizontal="center" vertical="center"/>
    </xf>
    <xf numFmtId="14" fontId="33" fillId="0" borderId="1" xfId="0" applyNumberFormat="1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/>
    </xf>
    <xf numFmtId="0" fontId="86" fillId="0" borderId="1" xfId="0" applyFont="1" applyFill="1" applyBorder="1" applyAlignment="1">
      <alignment horizontal="center" vertical="center"/>
    </xf>
    <xf numFmtId="0" fontId="85" fillId="0" borderId="0" xfId="0" applyFont="1" applyFill="1" applyBorder="1" applyAlignment="1">
      <alignment horizontal="left" vertical="center"/>
    </xf>
    <xf numFmtId="0" fontId="84" fillId="0" borderId="33" xfId="0" applyFont="1" applyFill="1" applyBorder="1" applyAlignment="1">
      <alignment horizontal="left" vertical="center"/>
    </xf>
    <xf numFmtId="0" fontId="16" fillId="0" borderId="0" xfId="0" applyFont="1" applyFill="1"/>
    <xf numFmtId="14" fontId="85" fillId="43" borderId="1" xfId="30" applyNumberFormat="1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33" fillId="0" borderId="1" xfId="276" applyFont="1" applyBorder="1" applyAlignment="1">
      <alignment horizontal="center" vertical="center" wrapText="1"/>
    </xf>
    <xf numFmtId="0" fontId="33" fillId="0" borderId="1" xfId="275" applyFont="1" applyBorder="1" applyAlignment="1">
      <alignment horizontal="center" vertical="center" wrapText="1"/>
    </xf>
    <xf numFmtId="0" fontId="33" fillId="0" borderId="1" xfId="278" applyFont="1" applyBorder="1" applyAlignment="1">
      <alignment horizontal="center" vertical="center" wrapText="1"/>
    </xf>
    <xf numFmtId="0" fontId="33" fillId="0" borderId="1" xfId="277" applyFont="1" applyBorder="1" applyAlignment="1">
      <alignment horizontal="center" vertical="center" wrapText="1"/>
    </xf>
    <xf numFmtId="14" fontId="33" fillId="0" borderId="1" xfId="276" applyNumberFormat="1" applyFont="1" applyBorder="1" applyAlignment="1">
      <alignment horizontal="center" vertical="center" wrapText="1"/>
    </xf>
    <xf numFmtId="167" fontId="16" fillId="0" borderId="1" xfId="0" applyNumberFormat="1" applyFont="1" applyBorder="1" applyAlignment="1">
      <alignment horizontal="center" vertical="center"/>
    </xf>
    <xf numFmtId="0" fontId="74" fillId="0" borderId="0" xfId="276" applyFont="1" applyAlignment="1">
      <alignment horizontal="left" vertical="center" wrapText="1"/>
    </xf>
    <xf numFmtId="0" fontId="32" fillId="46" borderId="0" xfId="0" applyFont="1" applyFill="1" applyAlignment="1">
      <alignment horizontal="center" vertical="center"/>
    </xf>
    <xf numFmtId="0" fontId="84" fillId="0" borderId="0" xfId="0" applyFont="1"/>
    <xf numFmtId="0" fontId="71" fillId="0" borderId="0" xfId="0" applyFont="1" applyAlignment="1">
      <alignment horizontal="center"/>
    </xf>
    <xf numFmtId="0" fontId="34" fillId="0" borderId="1" xfId="0" applyFont="1" applyBorder="1" applyAlignment="1">
      <alignment horizontal="left" vertical="center"/>
    </xf>
    <xf numFmtId="166" fontId="70" fillId="46" borderId="1" xfId="0" applyNumberFormat="1" applyFont="1" applyFill="1" applyBorder="1" applyAlignment="1">
      <alignment horizontal="left" vertical="center"/>
    </xf>
    <xf numFmtId="165" fontId="74" fillId="0" borderId="1" xfId="0" applyNumberFormat="1" applyFont="1" applyFill="1" applyBorder="1" applyAlignment="1">
      <alignment horizontal="center" vertical="center"/>
    </xf>
    <xf numFmtId="166" fontId="82" fillId="0" borderId="1" xfId="0" applyNumberFormat="1" applyFont="1" applyFill="1" applyBorder="1" applyAlignment="1">
      <alignment horizontal="center" vertical="center"/>
    </xf>
    <xf numFmtId="0" fontId="74" fillId="0" borderId="1" xfId="0" applyFont="1" applyFill="1" applyBorder="1" applyAlignment="1">
      <alignment horizontal="center" vertical="center"/>
    </xf>
    <xf numFmtId="0" fontId="74" fillId="0" borderId="1" xfId="0" applyFont="1" applyBorder="1" applyAlignment="1">
      <alignment horizontal="center" vertical="center"/>
    </xf>
    <xf numFmtId="14" fontId="74" fillId="0" borderId="1" xfId="0" applyNumberFormat="1" applyFont="1" applyFill="1" applyBorder="1" applyAlignment="1">
      <alignment horizontal="center" vertical="center"/>
    </xf>
    <xf numFmtId="167" fontId="82" fillId="9" borderId="1" xfId="0" applyNumberFormat="1" applyFont="1" applyFill="1" applyBorder="1" applyAlignment="1">
      <alignment horizontal="center" vertical="center"/>
    </xf>
    <xf numFmtId="166" fontId="84" fillId="43" borderId="1" xfId="0" applyNumberFormat="1" applyFont="1" applyFill="1" applyBorder="1" applyAlignment="1">
      <alignment horizontal="center" vertical="center"/>
    </xf>
    <xf numFmtId="165" fontId="82" fillId="8" borderId="12" xfId="0" applyNumberFormat="1" applyFont="1" applyFill="1" applyBorder="1" applyAlignment="1">
      <alignment horizontal="center" vertical="center"/>
    </xf>
    <xf numFmtId="14" fontId="74" fillId="0" borderId="1" xfId="30" applyNumberFormat="1" applyFont="1" applyFill="1" applyBorder="1" applyAlignment="1">
      <alignment horizontal="center" vertical="center"/>
    </xf>
    <xf numFmtId="0" fontId="9" fillId="0" borderId="1" xfId="87" applyFont="1" applyFill="1" applyBorder="1" applyAlignment="1">
      <alignment horizontal="center"/>
    </xf>
    <xf numFmtId="14" fontId="74" fillId="0" borderId="1" xfId="0" applyNumberFormat="1" applyFont="1" applyBorder="1" applyAlignment="1">
      <alignment horizontal="center" vertical="center"/>
    </xf>
    <xf numFmtId="0" fontId="16" fillId="0" borderId="0" xfId="0" applyFont="1" applyAlignment="1"/>
    <xf numFmtId="166" fontId="70" fillId="0" borderId="1" xfId="465" applyNumberFormat="1" applyFont="1" applyFill="1" applyBorder="1" applyAlignment="1">
      <alignment horizontal="center" vertical="center"/>
    </xf>
    <xf numFmtId="49" fontId="74" fillId="0" borderId="1" xfId="0" applyNumberFormat="1" applyFont="1" applyFill="1" applyBorder="1" applyAlignment="1">
      <alignment horizontal="center"/>
    </xf>
    <xf numFmtId="0" fontId="74" fillId="0" borderId="1" xfId="0" applyFont="1" applyFill="1" applyBorder="1" applyAlignment="1">
      <alignment horizontal="center"/>
    </xf>
    <xf numFmtId="14" fontId="74" fillId="0" borderId="1" xfId="0" applyNumberFormat="1" applyFont="1" applyFill="1" applyBorder="1" applyAlignment="1">
      <alignment horizontal="center"/>
    </xf>
    <xf numFmtId="167" fontId="82" fillId="9" borderId="1" xfId="0" applyNumberFormat="1" applyFont="1" applyFill="1" applyBorder="1" applyAlignment="1">
      <alignment horizontal="center"/>
    </xf>
    <xf numFmtId="167" fontId="74" fillId="0" borderId="1" xfId="0" applyNumberFormat="1" applyFont="1" applyFill="1" applyBorder="1" applyAlignment="1">
      <alignment horizontal="center"/>
    </xf>
    <xf numFmtId="0" fontId="29" fillId="3" borderId="10" xfId="0" applyFont="1" applyFill="1" applyBorder="1" applyAlignment="1">
      <alignment horizontal="center" vertical="center"/>
    </xf>
    <xf numFmtId="44" fontId="25" fillId="0" borderId="10" xfId="0" applyNumberFormat="1" applyFont="1" applyBorder="1"/>
    <xf numFmtId="44" fontId="25" fillId="0" borderId="35" xfId="0" applyNumberFormat="1" applyFont="1" applyBorder="1" applyAlignment="1">
      <alignment horizontal="center"/>
    </xf>
    <xf numFmtId="0" fontId="16" fillId="3" borderId="34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44" fontId="7" fillId="0" borderId="1" xfId="0" applyNumberFormat="1" applyFont="1" applyBorder="1"/>
    <xf numFmtId="44" fontId="7" fillId="0" borderId="6" xfId="0" applyNumberFormat="1" applyFont="1" applyBorder="1" applyAlignment="1">
      <alignment horizontal="center"/>
    </xf>
    <xf numFmtId="167" fontId="70" fillId="47" borderId="1" xfId="0" applyNumberFormat="1" applyFont="1" applyFill="1" applyBorder="1" applyAlignment="1">
      <alignment horizontal="center" vertical="center"/>
    </xf>
    <xf numFmtId="165" fontId="70" fillId="9" borderId="1" xfId="0" applyNumberFormat="1" applyFont="1" applyFill="1" applyBorder="1" applyAlignment="1">
      <alignment horizontal="center" vertical="center"/>
    </xf>
    <xf numFmtId="0" fontId="0" fillId="0" borderId="0" xfId="0"/>
    <xf numFmtId="0" fontId="16" fillId="0" borderId="0" xfId="0" applyFont="1"/>
    <xf numFmtId="165" fontId="33" fillId="0" borderId="1" xfId="0" applyNumberFormat="1" applyFont="1" applyFill="1" applyBorder="1" applyAlignment="1">
      <alignment horizontal="center" vertical="center"/>
    </xf>
    <xf numFmtId="165" fontId="34" fillId="9" borderId="1" xfId="0" applyNumberFormat="1" applyFont="1" applyFill="1" applyBorder="1" applyAlignment="1">
      <alignment horizontal="center" vertical="center"/>
    </xf>
    <xf numFmtId="0" fontId="33" fillId="43" borderId="1" xfId="0" applyFont="1" applyFill="1" applyBorder="1" applyAlignment="1">
      <alignment horizontal="center" vertical="center"/>
    </xf>
    <xf numFmtId="14" fontId="33" fillId="43" borderId="1" xfId="0" applyNumberFormat="1" applyFont="1" applyFill="1" applyBorder="1" applyAlignment="1">
      <alignment horizontal="center" vertical="center"/>
    </xf>
    <xf numFmtId="167" fontId="34" fillId="47" borderId="1" xfId="0" applyNumberFormat="1" applyFont="1" applyFill="1" applyBorder="1" applyAlignment="1">
      <alignment horizontal="center" vertical="center"/>
    </xf>
    <xf numFmtId="0" fontId="71" fillId="0" borderId="1" xfId="0" applyFont="1" applyBorder="1" applyAlignment="1">
      <alignment horizontal="left" vertical="center"/>
    </xf>
    <xf numFmtId="0" fontId="16" fillId="0" borderId="0" xfId="0" applyFont="1" applyAlignment="1">
      <alignment wrapText="1"/>
    </xf>
    <xf numFmtId="166" fontId="77" fillId="43" borderId="1" xfId="0" applyNumberFormat="1" applyFont="1" applyFill="1" applyBorder="1" applyAlignment="1">
      <alignment horizontal="center" vertical="center"/>
    </xf>
    <xf numFmtId="14" fontId="72" fillId="43" borderId="1" xfId="0" applyNumberFormat="1" applyFont="1" applyFill="1" applyBorder="1" applyAlignment="1">
      <alignment horizontal="center" vertical="center"/>
    </xf>
    <xf numFmtId="0" fontId="5" fillId="43" borderId="1" xfId="87" applyFont="1" applyFill="1" applyBorder="1" applyAlignment="1">
      <alignment horizontal="center"/>
    </xf>
    <xf numFmtId="14" fontId="5" fillId="43" borderId="1" xfId="87" applyNumberFormat="1" applyFont="1" applyFill="1" applyBorder="1"/>
    <xf numFmtId="165" fontId="70" fillId="0" borderId="1" xfId="0" applyNumberFormat="1" applyFont="1" applyFill="1" applyBorder="1" applyAlignment="1">
      <alignment horizontal="center" vertical="center"/>
    </xf>
    <xf numFmtId="166" fontId="88" fillId="45" borderId="1" xfId="0" applyNumberFormat="1" applyFont="1" applyFill="1" applyBorder="1" applyAlignment="1">
      <alignment horizontal="center" vertical="center"/>
    </xf>
    <xf numFmtId="0" fontId="77" fillId="0" borderId="0" xfId="0" applyFont="1"/>
    <xf numFmtId="0" fontId="23" fillId="46" borderId="0" xfId="0" applyFont="1" applyFill="1"/>
    <xf numFmtId="0" fontId="71" fillId="46" borderId="0" xfId="0" applyFont="1" applyFill="1"/>
    <xf numFmtId="0" fontId="74" fillId="0" borderId="1" xfId="85" applyFont="1" applyFill="1" applyBorder="1" applyAlignment="1">
      <alignment horizontal="center" vertical="center"/>
    </xf>
    <xf numFmtId="0" fontId="74" fillId="0" borderId="1" xfId="85" applyFont="1" applyBorder="1" applyAlignment="1">
      <alignment horizontal="center" vertical="center"/>
    </xf>
    <xf numFmtId="14" fontId="74" fillId="0" borderId="1" xfId="85" applyNumberFormat="1" applyFont="1" applyFill="1" applyBorder="1" applyAlignment="1">
      <alignment horizontal="center" vertical="center"/>
    </xf>
    <xf numFmtId="0" fontId="4" fillId="0" borderId="1" xfId="352" applyFont="1" applyBorder="1" applyAlignment="1">
      <alignment horizontal="center"/>
    </xf>
    <xf numFmtId="0" fontId="74" fillId="0" borderId="10" xfId="0" applyFont="1" applyFill="1" applyBorder="1" applyAlignment="1">
      <alignment horizontal="center" vertical="center"/>
    </xf>
    <xf numFmtId="0" fontId="74" fillId="0" borderId="1" xfId="0" applyFont="1" applyFill="1" applyBorder="1" applyAlignment="1">
      <alignment horizontal="center" vertical="center" wrapText="1"/>
    </xf>
    <xf numFmtId="166" fontId="74" fillId="0" borderId="1" xfId="465" applyNumberFormat="1" applyFont="1" applyFill="1" applyBorder="1" applyAlignment="1">
      <alignment horizontal="center" vertical="center"/>
    </xf>
    <xf numFmtId="166" fontId="74" fillId="0" borderId="1" xfId="0" applyNumberFormat="1" applyFont="1" applyFill="1" applyBorder="1" applyAlignment="1">
      <alignment horizontal="center" vertical="center" wrapText="1"/>
    </xf>
    <xf numFmtId="166" fontId="76" fillId="43" borderId="1" xfId="465" applyNumberFormat="1" applyFont="1" applyFill="1" applyBorder="1" applyAlignment="1">
      <alignment horizontal="center" vertical="center"/>
    </xf>
    <xf numFmtId="0" fontId="33" fillId="43" borderId="1" xfId="465" applyFont="1" applyFill="1" applyBorder="1" applyAlignment="1">
      <alignment horizontal="center" vertical="center"/>
    </xf>
    <xf numFmtId="0" fontId="77" fillId="43" borderId="1" xfId="465" applyFont="1" applyFill="1" applyBorder="1" applyAlignment="1">
      <alignment horizontal="center" vertical="center"/>
    </xf>
    <xf numFmtId="0" fontId="16" fillId="43" borderId="1" xfId="465" applyFont="1" applyFill="1" applyBorder="1" applyAlignment="1">
      <alignment horizontal="center" vertical="center"/>
    </xf>
    <xf numFmtId="14" fontId="33" fillId="43" borderId="1" xfId="465" applyNumberFormat="1" applyFont="1" applyFill="1" applyBorder="1" applyAlignment="1">
      <alignment horizontal="center" vertical="center"/>
    </xf>
    <xf numFmtId="0" fontId="77" fillId="43" borderId="1" xfId="85" applyFont="1" applyFill="1" applyBorder="1" applyAlignment="1">
      <alignment horizontal="center" vertical="center"/>
    </xf>
    <xf numFmtId="166" fontId="88" fillId="43" borderId="1" xfId="465" applyNumberFormat="1" applyFont="1" applyFill="1" applyBorder="1" applyAlignment="1">
      <alignment horizontal="center" vertical="center"/>
    </xf>
    <xf numFmtId="0" fontId="73" fillId="43" borderId="1" xfId="85" applyFont="1" applyFill="1" applyBorder="1" applyAlignment="1">
      <alignment horizontal="center" vertical="center"/>
    </xf>
    <xf numFmtId="14" fontId="73" fillId="43" borderId="1" xfId="85" applyNumberFormat="1" applyFont="1" applyFill="1" applyBorder="1" applyAlignment="1">
      <alignment horizontal="center" vertical="center"/>
    </xf>
    <xf numFmtId="0" fontId="87" fillId="43" borderId="1" xfId="352" applyFont="1" applyFill="1" applyBorder="1" applyAlignment="1">
      <alignment horizontal="center"/>
    </xf>
    <xf numFmtId="166" fontId="88" fillId="43" borderId="1" xfId="0" applyNumberFormat="1" applyFont="1" applyFill="1" applyBorder="1" applyAlignment="1">
      <alignment horizontal="center" vertical="center"/>
    </xf>
    <xf numFmtId="0" fontId="73" fillId="43" borderId="1" xfId="0" applyFont="1" applyFill="1" applyBorder="1" applyAlignment="1">
      <alignment horizontal="center" vertical="center"/>
    </xf>
    <xf numFmtId="14" fontId="73" fillId="43" borderId="1" xfId="0" applyNumberFormat="1" applyFont="1" applyFill="1" applyBorder="1" applyAlignment="1">
      <alignment horizontal="center" vertical="center"/>
    </xf>
    <xf numFmtId="14" fontId="88" fillId="43" borderId="1" xfId="30" applyNumberFormat="1" applyFont="1" applyFill="1" applyBorder="1" applyAlignment="1">
      <alignment horizontal="center" vertical="center"/>
    </xf>
    <xf numFmtId="0" fontId="88" fillId="43" borderId="1" xfId="0" applyFont="1" applyFill="1" applyBorder="1" applyAlignment="1">
      <alignment horizontal="center" vertical="center"/>
    </xf>
    <xf numFmtId="167" fontId="88" fillId="43" borderId="1" xfId="0" applyNumberFormat="1" applyFont="1" applyFill="1" applyBorder="1" applyAlignment="1">
      <alignment horizontal="center" vertical="center"/>
    </xf>
    <xf numFmtId="0" fontId="33" fillId="43" borderId="10" xfId="0" applyFont="1" applyFill="1" applyBorder="1" applyAlignment="1">
      <alignment horizontal="center" vertical="center"/>
    </xf>
    <xf numFmtId="166" fontId="72" fillId="43" borderId="1" xfId="0" applyNumberFormat="1" applyFont="1" applyFill="1" applyBorder="1" applyAlignment="1">
      <alignment horizontal="center" vertical="center"/>
    </xf>
    <xf numFmtId="166" fontId="73" fillId="43" borderId="1" xfId="0" applyNumberFormat="1" applyFont="1" applyFill="1" applyBorder="1" applyAlignment="1">
      <alignment horizontal="center" vertical="center"/>
    </xf>
    <xf numFmtId="0" fontId="71" fillId="43" borderId="1" xfId="0" applyFont="1" applyFill="1" applyBorder="1" applyAlignment="1">
      <alignment horizontal="center" vertical="center" wrapText="1"/>
    </xf>
    <xf numFmtId="0" fontId="88" fillId="43" borderId="1" xfId="0" applyNumberFormat="1" applyFont="1" applyFill="1" applyBorder="1" applyAlignment="1">
      <alignment horizontal="center" vertical="center"/>
    </xf>
    <xf numFmtId="166" fontId="74" fillId="45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84" fillId="43" borderId="0" xfId="0" applyFont="1" applyFill="1"/>
    <xf numFmtId="0" fontId="84" fillId="43" borderId="1" xfId="0" applyFont="1" applyFill="1" applyBorder="1" applyAlignment="1">
      <alignment horizontal="left" vertical="center"/>
    </xf>
    <xf numFmtId="0" fontId="89" fillId="43" borderId="0" xfId="0" applyFont="1" applyFill="1" applyAlignment="1">
      <alignment horizontal="center" vertical="center"/>
    </xf>
    <xf numFmtId="0" fontId="83" fillId="0" borderId="0" xfId="0" applyFont="1"/>
    <xf numFmtId="0" fontId="74" fillId="45" borderId="1" xfId="0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14" fontId="74" fillId="45" borderId="1" xfId="0" applyNumberFormat="1" applyFont="1" applyFill="1" applyBorder="1" applyAlignment="1">
      <alignment horizontal="center" vertical="center"/>
    </xf>
    <xf numFmtId="14" fontId="74" fillId="45" borderId="1" xfId="3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6" fillId="3" borderId="0" xfId="82" applyNumberFormat="1" applyFont="1" applyFill="1" applyAlignment="1">
      <alignment horizontal="left"/>
    </xf>
    <xf numFmtId="0" fontId="70" fillId="43" borderId="1" xfId="0" applyFont="1" applyFill="1" applyBorder="1" applyAlignment="1">
      <alignment horizontal="center" vertical="center"/>
    </xf>
    <xf numFmtId="14" fontId="70" fillId="43" borderId="1" xfId="0" applyNumberFormat="1" applyFont="1" applyFill="1" applyBorder="1" applyAlignment="1">
      <alignment horizontal="center" vertical="center"/>
    </xf>
    <xf numFmtId="14" fontId="70" fillId="43" borderId="1" xfId="30" applyNumberFormat="1" applyFont="1" applyFill="1" applyBorder="1" applyAlignment="1">
      <alignment horizontal="center" vertical="center"/>
    </xf>
    <xf numFmtId="0" fontId="83" fillId="43" borderId="1" xfId="0" applyFont="1" applyFill="1" applyBorder="1" applyAlignment="1">
      <alignment horizontal="center" vertical="center"/>
    </xf>
    <xf numFmtId="0" fontId="90" fillId="43" borderId="0" xfId="0" applyFont="1" applyFill="1" applyAlignment="1">
      <alignment horizontal="center" vertical="center"/>
    </xf>
    <xf numFmtId="14" fontId="83" fillId="43" borderId="1" xfId="0" applyNumberFormat="1" applyFont="1" applyFill="1" applyBorder="1" applyAlignment="1">
      <alignment horizontal="center" vertical="center"/>
    </xf>
    <xf numFmtId="14" fontId="83" fillId="43" borderId="1" xfId="30" applyNumberFormat="1" applyFont="1" applyFill="1" applyBorder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84" fillId="0" borderId="0" xfId="0" applyFont="1" applyAlignment="1">
      <alignment horizontal="center" vertical="center"/>
    </xf>
    <xf numFmtId="0" fontId="71" fillId="0" borderId="0" xfId="0" applyFont="1" applyFill="1" applyAlignment="1">
      <alignment horizontal="center" vertical="center"/>
    </xf>
    <xf numFmtId="14" fontId="77" fillId="43" borderId="1" xfId="0" applyNumberFormat="1" applyFont="1" applyFill="1" applyBorder="1" applyAlignment="1">
      <alignment horizontal="center" vertical="center"/>
    </xf>
    <xf numFmtId="14" fontId="77" fillId="43" borderId="1" xfId="30" applyNumberFormat="1" applyFont="1" applyFill="1" applyBorder="1" applyAlignment="1">
      <alignment horizontal="center" vertical="center"/>
    </xf>
    <xf numFmtId="44" fontId="16" fillId="0" borderId="0" xfId="0" applyNumberFormat="1" applyFont="1"/>
    <xf numFmtId="44" fontId="16" fillId="0" borderId="0" xfId="0" applyNumberFormat="1" applyFont="1" applyAlignment="1">
      <alignment horizontal="center"/>
    </xf>
    <xf numFmtId="44" fontId="16" fillId="4" borderId="0" xfId="0" applyNumberFormat="1" applyFont="1" applyFill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44" fontId="16" fillId="0" borderId="1" xfId="0" applyNumberFormat="1" applyFont="1" applyBorder="1"/>
    <xf numFmtId="44" fontId="16" fillId="0" borderId="6" xfId="0" applyNumberFormat="1" applyFont="1" applyBorder="1" applyAlignment="1">
      <alignment horizontal="center"/>
    </xf>
    <xf numFmtId="0" fontId="16" fillId="3" borderId="8" xfId="0" applyFont="1" applyFill="1" applyBorder="1" applyAlignment="1">
      <alignment horizontal="center" vertical="center"/>
    </xf>
    <xf numFmtId="44" fontId="16" fillId="0" borderId="9" xfId="0" applyNumberFormat="1" applyFont="1" applyBorder="1" applyAlignment="1">
      <alignment horizontal="center"/>
    </xf>
    <xf numFmtId="44" fontId="16" fillId="0" borderId="10" xfId="0" applyNumberFormat="1" applyFont="1" applyBorder="1"/>
    <xf numFmtId="44" fontId="16" fillId="0" borderId="35" xfId="0" applyNumberFormat="1" applyFont="1" applyBorder="1" applyAlignment="1">
      <alignment horizontal="center"/>
    </xf>
    <xf numFmtId="44" fontId="16" fillId="0" borderId="8" xfId="0" applyNumberFormat="1" applyFont="1" applyBorder="1"/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3" borderId="2" xfId="0" applyFont="1" applyFill="1" applyBorder="1"/>
    <xf numFmtId="44" fontId="16" fillId="3" borderId="4" xfId="0" applyNumberFormat="1" applyFont="1" applyFill="1" applyBorder="1"/>
    <xf numFmtId="0" fontId="16" fillId="3" borderId="5" xfId="0" applyFont="1" applyFill="1" applyBorder="1"/>
    <xf numFmtId="44" fontId="16" fillId="3" borderId="6" xfId="0" applyNumberFormat="1" applyFont="1" applyFill="1" applyBorder="1"/>
    <xf numFmtId="0" fontId="16" fillId="0" borderId="5" xfId="0" applyFont="1" applyBorder="1"/>
    <xf numFmtId="44" fontId="16" fillId="0" borderId="6" xfId="0" applyNumberFormat="1" applyFont="1" applyBorder="1"/>
    <xf numFmtId="0" fontId="16" fillId="3" borderId="7" xfId="0" applyFont="1" applyFill="1" applyBorder="1"/>
    <xf numFmtId="44" fontId="16" fillId="3" borderId="9" xfId="0" applyNumberFormat="1" applyFont="1" applyFill="1" applyBorder="1"/>
    <xf numFmtId="44" fontId="74" fillId="0" borderId="1" xfId="0" applyNumberFormat="1" applyFont="1" applyBorder="1"/>
    <xf numFmtId="44" fontId="74" fillId="0" borderId="6" xfId="0" applyNumberFormat="1" applyFont="1" applyBorder="1" applyAlignment="1">
      <alignment horizontal="center"/>
    </xf>
    <xf numFmtId="165" fontId="82" fillId="9" borderId="1" xfId="0" applyNumberFormat="1" applyFont="1" applyFill="1" applyBorder="1" applyAlignment="1">
      <alignment horizontal="center" vertical="center"/>
    </xf>
    <xf numFmtId="166" fontId="74" fillId="0" borderId="1" xfId="88" applyNumberFormat="1" applyFont="1" applyFill="1" applyBorder="1" applyAlignment="1">
      <alignment horizontal="center" vertical="center"/>
    </xf>
    <xf numFmtId="0" fontId="74" fillId="0" borderId="1" xfId="88" applyFont="1" applyFill="1" applyBorder="1" applyAlignment="1">
      <alignment horizontal="center" vertical="center"/>
    </xf>
    <xf numFmtId="0" fontId="23" fillId="0" borderId="0" xfId="0" applyFont="1" applyFill="1"/>
    <xf numFmtId="14" fontId="93" fillId="43" borderId="1" xfId="30" applyNumberFormat="1" applyFont="1" applyFill="1" applyBorder="1" applyAlignment="1">
      <alignment horizontal="center" vertical="center"/>
    </xf>
    <xf numFmtId="14" fontId="93" fillId="43" borderId="1" xfId="0" applyNumberFormat="1" applyFont="1" applyFill="1" applyBorder="1" applyAlignment="1">
      <alignment horizontal="center" vertical="center"/>
    </xf>
    <xf numFmtId="0" fontId="93" fillId="43" borderId="1" xfId="0" applyFont="1" applyFill="1" applyBorder="1" applyAlignment="1">
      <alignment horizontal="center" vertical="center"/>
    </xf>
    <xf numFmtId="166" fontId="93" fillId="43" borderId="1" xfId="0" applyNumberFormat="1" applyFont="1" applyFill="1" applyBorder="1" applyAlignment="1">
      <alignment horizontal="center" vertical="center"/>
    </xf>
    <xf numFmtId="14" fontId="92" fillId="43" borderId="0" xfId="0" applyNumberFormat="1" applyFont="1" applyFill="1" applyAlignment="1">
      <alignment horizontal="center" vertical="center"/>
    </xf>
    <xf numFmtId="14" fontId="91" fillId="43" borderId="0" xfId="0" applyNumberFormat="1" applyFont="1" applyFill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43" borderId="1" xfId="0" applyFont="1" applyFill="1" applyBorder="1" applyAlignment="1">
      <alignment horizontal="center" vertical="center"/>
    </xf>
    <xf numFmtId="0" fontId="16" fillId="43" borderId="1" xfId="0" applyFont="1" applyFill="1" applyBorder="1" applyAlignment="1">
      <alignment horizontal="center" vertical="center"/>
    </xf>
    <xf numFmtId="167" fontId="16" fillId="43" borderId="1" xfId="0" applyNumberFormat="1" applyFont="1" applyFill="1" applyBorder="1" applyAlignment="1">
      <alignment horizontal="center" vertical="center"/>
    </xf>
    <xf numFmtId="166" fontId="70" fillId="0" borderId="1" xfId="0" applyNumberFormat="1" applyFont="1" applyFill="1" applyBorder="1" applyAlignment="1">
      <alignment horizontal="center" vertical="center"/>
    </xf>
    <xf numFmtId="166" fontId="70" fillId="43" borderId="1" xfId="0" applyNumberFormat="1" applyFont="1" applyFill="1" applyBorder="1" applyAlignment="1">
      <alignment horizontal="center" vertical="center"/>
    </xf>
    <xf numFmtId="14" fontId="33" fillId="43" borderId="1" xfId="30" applyNumberFormat="1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/>
    </xf>
    <xf numFmtId="0" fontId="74" fillId="0" borderId="1" xfId="0" applyFont="1" applyFill="1" applyBorder="1" applyAlignment="1">
      <alignment horizontal="center" vertical="center"/>
    </xf>
    <xf numFmtId="0" fontId="70" fillId="43" borderId="1" xfId="0" applyFont="1" applyFill="1" applyBorder="1" applyAlignment="1">
      <alignment horizontal="center" vertical="center"/>
    </xf>
    <xf numFmtId="14" fontId="70" fillId="43" borderId="1" xfId="0" applyNumberFormat="1" applyFont="1" applyFill="1" applyBorder="1" applyAlignment="1">
      <alignment horizontal="center" vertical="center"/>
    </xf>
    <xf numFmtId="14" fontId="70" fillId="43" borderId="1" xfId="3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/>
    </xf>
    <xf numFmtId="166" fontId="33" fillId="43" borderId="1" xfId="0" applyNumberFormat="1" applyFont="1" applyFill="1" applyBorder="1" applyAlignment="1">
      <alignment horizontal="center" vertical="center"/>
    </xf>
    <xf numFmtId="0" fontId="94" fillId="43" borderId="0" xfId="0" applyFont="1" applyFill="1" applyAlignment="1">
      <alignment horizontal="center"/>
    </xf>
    <xf numFmtId="0" fontId="74" fillId="43" borderId="1" xfId="0" applyFont="1" applyFill="1" applyBorder="1" applyAlignment="1">
      <alignment horizontal="center" vertical="center"/>
    </xf>
    <xf numFmtId="14" fontId="74" fillId="43" borderId="1" xfId="0" applyNumberFormat="1" applyFont="1" applyFill="1" applyBorder="1" applyAlignment="1">
      <alignment horizontal="center" vertical="center"/>
    </xf>
    <xf numFmtId="166" fontId="74" fillId="43" borderId="1" xfId="0" applyNumberFormat="1" applyFont="1" applyFill="1" applyBorder="1" applyAlignment="1">
      <alignment horizontal="center" vertical="center"/>
    </xf>
    <xf numFmtId="14" fontId="74" fillId="43" borderId="1" xfId="30" applyNumberFormat="1" applyFont="1" applyFill="1" applyBorder="1" applyAlignment="1">
      <alignment horizontal="center" vertical="center"/>
    </xf>
    <xf numFmtId="0" fontId="94" fillId="43" borderId="1" xfId="0" applyFont="1" applyFill="1" applyBorder="1" applyAlignment="1">
      <alignment horizontal="center"/>
    </xf>
    <xf numFmtId="0" fontId="83" fillId="43" borderId="1" xfId="0" applyNumberFormat="1" applyFont="1" applyFill="1" applyBorder="1" applyAlignment="1">
      <alignment horizontal="center" vertical="center"/>
    </xf>
    <xf numFmtId="167" fontId="33" fillId="9" borderId="1" xfId="0" applyNumberFormat="1" applyFont="1" applyFill="1" applyBorder="1" applyAlignment="1">
      <alignment horizontal="center" vertical="center"/>
    </xf>
    <xf numFmtId="167" fontId="33" fillId="47" borderId="1" xfId="0" applyNumberFormat="1" applyFont="1" applyFill="1" applyBorder="1" applyAlignment="1">
      <alignment horizontal="center" vertical="center"/>
    </xf>
    <xf numFmtId="165" fontId="33" fillId="9" borderId="1" xfId="0" applyNumberFormat="1" applyFont="1" applyFill="1" applyBorder="1" applyAlignment="1">
      <alignment horizontal="center" vertical="center"/>
    </xf>
    <xf numFmtId="166" fontId="33" fillId="45" borderId="1" xfId="0" applyNumberFormat="1" applyFont="1" applyFill="1" applyBorder="1" applyAlignment="1">
      <alignment horizontal="center" vertical="center"/>
    </xf>
    <xf numFmtId="0" fontId="33" fillId="45" borderId="1" xfId="0" applyFont="1" applyFill="1" applyBorder="1" applyAlignment="1">
      <alignment horizontal="center" vertical="center"/>
    </xf>
    <xf numFmtId="14" fontId="33" fillId="45" borderId="1" xfId="0" applyNumberFormat="1" applyFont="1" applyFill="1" applyBorder="1" applyAlignment="1">
      <alignment horizontal="center" vertical="center"/>
    </xf>
    <xf numFmtId="14" fontId="33" fillId="45" borderId="1" xfId="30" applyNumberFormat="1" applyFont="1" applyFill="1" applyBorder="1" applyAlignment="1">
      <alignment horizontal="center" vertical="center"/>
    </xf>
    <xf numFmtId="0" fontId="95" fillId="0" borderId="0" xfId="0" applyFont="1" applyAlignment="1">
      <alignment horizontal="center"/>
    </xf>
    <xf numFmtId="0" fontId="95" fillId="0" borderId="1" xfId="0" applyFont="1" applyBorder="1" applyAlignment="1">
      <alignment horizontal="center"/>
    </xf>
    <xf numFmtId="0" fontId="33" fillId="0" borderId="1" xfId="0" applyNumberFormat="1" applyFont="1" applyFill="1" applyBorder="1" applyAlignment="1">
      <alignment horizontal="center" vertical="center"/>
    </xf>
    <xf numFmtId="167" fontId="34" fillId="48" borderId="1" xfId="0" applyNumberFormat="1" applyFont="1" applyFill="1" applyBorder="1" applyAlignment="1">
      <alignment horizontal="center" vertical="center"/>
    </xf>
    <xf numFmtId="165" fontId="34" fillId="48" borderId="1" xfId="0" applyNumberFormat="1" applyFont="1" applyFill="1" applyBorder="1" applyAlignment="1">
      <alignment horizontal="center" vertical="center"/>
    </xf>
    <xf numFmtId="167" fontId="70" fillId="43" borderId="1" xfId="0" applyNumberFormat="1" applyFont="1" applyFill="1" applyBorder="1" applyAlignment="1">
      <alignment horizontal="center" vertical="center"/>
    </xf>
    <xf numFmtId="0" fontId="16" fillId="0" borderId="0" xfId="0" applyFont="1" applyFill="1" applyBorder="1"/>
    <xf numFmtId="167" fontId="32" fillId="0" borderId="0" xfId="0" applyNumberFormat="1" applyFont="1" applyFill="1" applyBorder="1" applyAlignment="1">
      <alignment horizontal="center"/>
    </xf>
    <xf numFmtId="167" fontId="16" fillId="0" borderId="0" xfId="0" applyNumberFormat="1" applyFont="1" applyFill="1" applyBorder="1" applyAlignment="1">
      <alignment horizontal="center"/>
    </xf>
    <xf numFmtId="167" fontId="32" fillId="0" borderId="0" xfId="0" applyNumberFormat="1" applyFont="1" applyFill="1" applyBorder="1" applyAlignment="1">
      <alignment horizontal="center" vertical="center"/>
    </xf>
    <xf numFmtId="165" fontId="32" fillId="0" borderId="0" xfId="0" applyNumberFormat="1" applyFont="1" applyFill="1" applyBorder="1" applyAlignment="1">
      <alignment horizontal="center" vertical="center"/>
    </xf>
    <xf numFmtId="0" fontId="70" fillId="0" borderId="0" xfId="0" applyFont="1" applyFill="1"/>
    <xf numFmtId="167" fontId="16" fillId="0" borderId="1" xfId="0" applyNumberFormat="1" applyFont="1" applyFill="1" applyBorder="1" applyAlignment="1">
      <alignment horizontal="center" vertical="center"/>
    </xf>
    <xf numFmtId="167" fontId="83" fillId="0" borderId="1" xfId="0" applyNumberFormat="1" applyFont="1" applyFill="1" applyBorder="1" applyAlignment="1">
      <alignment horizontal="center" vertical="center"/>
    </xf>
    <xf numFmtId="167" fontId="83" fillId="0" borderId="1" xfId="0" applyNumberFormat="1" applyFont="1" applyBorder="1" applyAlignment="1">
      <alignment horizontal="center" vertical="center"/>
    </xf>
    <xf numFmtId="166" fontId="85" fillId="43" borderId="36" xfId="0" applyNumberFormat="1" applyFont="1" applyFill="1" applyBorder="1" applyAlignment="1">
      <alignment horizontal="center" vertical="center"/>
    </xf>
    <xf numFmtId="0" fontId="16" fillId="43" borderId="1" xfId="0" applyFont="1" applyFill="1" applyBorder="1" applyAlignment="1">
      <alignment horizontal="center"/>
    </xf>
    <xf numFmtId="49" fontId="85" fillId="43" borderId="1" xfId="0" applyNumberFormat="1" applyFont="1" applyFill="1" applyBorder="1" applyAlignment="1">
      <alignment horizontal="center"/>
    </xf>
    <xf numFmtId="14" fontId="33" fillId="43" borderId="36" xfId="0" applyNumberFormat="1" applyFont="1" applyFill="1" applyBorder="1" applyAlignment="1">
      <alignment horizontal="center" vertical="center"/>
    </xf>
    <xf numFmtId="14" fontId="33" fillId="43" borderId="36" xfId="30" applyNumberFormat="1" applyFont="1" applyFill="1" applyBorder="1" applyAlignment="1">
      <alignment horizontal="center" vertical="center"/>
    </xf>
    <xf numFmtId="0" fontId="16" fillId="43" borderId="36" xfId="0" applyFont="1" applyFill="1" applyBorder="1" applyAlignment="1">
      <alignment horizontal="center" vertical="center"/>
    </xf>
    <xf numFmtId="167" fontId="16" fillId="43" borderId="36" xfId="0" applyNumberFormat="1" applyFont="1" applyFill="1" applyBorder="1" applyAlignment="1">
      <alignment horizontal="center" vertical="center"/>
    </xf>
    <xf numFmtId="49" fontId="16" fillId="43" borderId="1" xfId="0" applyNumberFormat="1" applyFont="1" applyFill="1" applyBorder="1" applyAlignment="1">
      <alignment horizontal="center"/>
    </xf>
    <xf numFmtId="14" fontId="16" fillId="43" borderId="1" xfId="0" applyNumberFormat="1" applyFont="1" applyFill="1" applyBorder="1" applyAlignment="1">
      <alignment horizontal="center"/>
    </xf>
    <xf numFmtId="0" fontId="70" fillId="43" borderId="1" xfId="0" applyFont="1" applyFill="1" applyBorder="1" applyAlignment="1">
      <alignment horizontal="center"/>
    </xf>
    <xf numFmtId="49" fontId="70" fillId="43" borderId="1" xfId="0" applyNumberFormat="1" applyFont="1" applyFill="1" applyBorder="1" applyAlignment="1">
      <alignment horizontal="center"/>
    </xf>
    <xf numFmtId="14" fontId="70" fillId="43" borderId="1" xfId="0" applyNumberFormat="1" applyFont="1" applyFill="1" applyBorder="1" applyAlignment="1">
      <alignment horizontal="center"/>
    </xf>
    <xf numFmtId="0" fontId="16" fillId="43" borderId="0" xfId="0" applyFont="1" applyFill="1"/>
    <xf numFmtId="0" fontId="74" fillId="43" borderId="1" xfId="0" applyNumberFormat="1" applyFont="1" applyFill="1" applyBorder="1" applyAlignment="1">
      <alignment horizontal="center" vertical="center"/>
    </xf>
    <xf numFmtId="0" fontId="33" fillId="45" borderId="1" xfId="0" applyNumberFormat="1" applyFont="1" applyFill="1" applyBorder="1" applyAlignment="1">
      <alignment horizontal="center" vertical="center"/>
    </xf>
    <xf numFmtId="0" fontId="85" fillId="43" borderId="1" xfId="0" applyNumberFormat="1" applyFont="1" applyFill="1" applyBorder="1" applyAlignment="1">
      <alignment horizontal="center" vertical="center"/>
    </xf>
    <xf numFmtId="0" fontId="34" fillId="43" borderId="1" xfId="0" applyFont="1" applyFill="1" applyBorder="1" applyAlignment="1">
      <alignment horizontal="center" vertical="center"/>
    </xf>
    <xf numFmtId="14" fontId="34" fillId="43" borderId="1" xfId="0" applyNumberFormat="1" applyFont="1" applyFill="1" applyBorder="1" applyAlignment="1">
      <alignment horizontal="center" vertical="center"/>
    </xf>
    <xf numFmtId="14" fontId="34" fillId="43" borderId="1" xfId="30" applyNumberFormat="1" applyFont="1" applyFill="1" applyBorder="1" applyAlignment="1">
      <alignment horizontal="center" vertical="center"/>
    </xf>
    <xf numFmtId="167" fontId="33" fillId="48" borderId="1" xfId="0" applyNumberFormat="1" applyFont="1" applyFill="1" applyBorder="1" applyAlignment="1">
      <alignment horizontal="center" vertical="center"/>
    </xf>
    <xf numFmtId="165" fontId="33" fillId="48" borderId="1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/>
    </xf>
    <xf numFmtId="167" fontId="34" fillId="9" borderId="1" xfId="0" applyNumberFormat="1" applyFont="1" applyFill="1" applyBorder="1" applyAlignment="1">
      <alignment horizontal="center"/>
    </xf>
    <xf numFmtId="167" fontId="34" fillId="0" borderId="1" xfId="0" applyNumberFormat="1" applyFont="1" applyFill="1" applyBorder="1" applyAlignment="1">
      <alignment horizontal="center"/>
    </xf>
    <xf numFmtId="167" fontId="34" fillId="43" borderId="1" xfId="0" applyNumberFormat="1" applyFont="1" applyFill="1" applyBorder="1" applyAlignment="1">
      <alignment horizontal="center" vertical="center"/>
    </xf>
    <xf numFmtId="14" fontId="33" fillId="0" borderId="1" xfId="0" applyNumberFormat="1" applyFont="1" applyFill="1" applyBorder="1" applyAlignment="1">
      <alignment horizontal="center"/>
    </xf>
    <xf numFmtId="167" fontId="33" fillId="0" borderId="1" xfId="0" applyNumberFormat="1" applyFont="1" applyFill="1" applyBorder="1" applyAlignment="1">
      <alignment horizontal="center"/>
    </xf>
    <xf numFmtId="167" fontId="16" fillId="0" borderId="1" xfId="0" applyNumberFormat="1" applyFont="1" applyFill="1" applyBorder="1" applyAlignment="1">
      <alignment horizontal="center"/>
    </xf>
    <xf numFmtId="0" fontId="34" fillId="0" borderId="0" xfId="0" applyFont="1"/>
    <xf numFmtId="14" fontId="33" fillId="43" borderId="1" xfId="81" applyNumberFormat="1" applyFont="1" applyFill="1" applyBorder="1" applyAlignment="1">
      <alignment horizontal="center" vertical="center"/>
    </xf>
    <xf numFmtId="0" fontId="0" fillId="0" borderId="0" xfId="0"/>
    <xf numFmtId="14" fontId="33" fillId="0" borderId="1" xfId="30" applyNumberFormat="1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166" fontId="33" fillId="0" borderId="1" xfId="0" applyNumberFormat="1" applyFont="1" applyFill="1" applyBorder="1" applyAlignment="1">
      <alignment horizontal="center" vertical="center"/>
    </xf>
    <xf numFmtId="166" fontId="34" fillId="0" borderId="1" xfId="0" applyNumberFormat="1" applyFont="1" applyFill="1" applyBorder="1" applyAlignment="1">
      <alignment horizontal="center" vertical="center"/>
    </xf>
    <xf numFmtId="0" fontId="33" fillId="43" borderId="1" xfId="0" applyFont="1" applyFill="1" applyBorder="1" applyAlignment="1">
      <alignment horizontal="center" vertical="center"/>
    </xf>
    <xf numFmtId="166" fontId="70" fillId="0" borderId="1" xfId="0" applyNumberFormat="1" applyFont="1" applyFill="1" applyBorder="1" applyAlignment="1">
      <alignment horizontal="center" vertical="center"/>
    </xf>
    <xf numFmtId="166" fontId="70" fillId="43" borderId="1" xfId="0" applyNumberFormat="1" applyFont="1" applyFill="1" applyBorder="1" applyAlignment="1">
      <alignment horizontal="center" vertical="center"/>
    </xf>
    <xf numFmtId="0" fontId="70" fillId="0" borderId="0" xfId="0" applyFont="1"/>
    <xf numFmtId="0" fontId="85" fillId="43" borderId="1" xfId="0" applyFont="1" applyFill="1" applyBorder="1" applyAlignment="1">
      <alignment horizontal="center" vertical="center"/>
    </xf>
    <xf numFmtId="166" fontId="85" fillId="43" borderId="1" xfId="0" applyNumberFormat="1" applyFont="1" applyFill="1" applyBorder="1" applyAlignment="1">
      <alignment horizontal="center" vertical="center"/>
    </xf>
    <xf numFmtId="167" fontId="70" fillId="0" borderId="1" xfId="0" applyNumberFormat="1" applyFont="1" applyFill="1" applyBorder="1" applyAlignment="1">
      <alignment horizontal="center"/>
    </xf>
    <xf numFmtId="0" fontId="33" fillId="0" borderId="1" xfId="0" applyFont="1" applyFill="1" applyBorder="1" applyAlignment="1">
      <alignment horizontal="center"/>
    </xf>
    <xf numFmtId="165" fontId="70" fillId="9" borderId="1" xfId="0" applyNumberFormat="1" applyFont="1" applyFill="1" applyBorder="1" applyAlignment="1">
      <alignment horizontal="center" vertical="center"/>
    </xf>
    <xf numFmtId="165" fontId="34" fillId="9" borderId="1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70" fillId="43" borderId="1" xfId="0" applyFont="1" applyFill="1" applyBorder="1" applyAlignment="1">
      <alignment horizontal="center" vertical="center"/>
    </xf>
    <xf numFmtId="14" fontId="70" fillId="43" borderId="1" xfId="0" applyNumberFormat="1" applyFont="1" applyFill="1" applyBorder="1" applyAlignment="1">
      <alignment horizontal="center" vertical="center"/>
    </xf>
    <xf numFmtId="14" fontId="70" fillId="43" borderId="1" xfId="30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7" fontId="70" fillId="9" borderId="1" xfId="0" applyNumberFormat="1" applyFont="1" applyFill="1" applyBorder="1" applyAlignment="1">
      <alignment horizontal="center"/>
    </xf>
    <xf numFmtId="167" fontId="70" fillId="43" borderId="1" xfId="0" applyNumberFormat="1" applyFont="1" applyFill="1" applyBorder="1" applyAlignment="1">
      <alignment horizontal="center" vertical="center"/>
    </xf>
    <xf numFmtId="0" fontId="70" fillId="0" borderId="1" xfId="0" applyFont="1" applyFill="1" applyBorder="1" applyAlignment="1">
      <alignment horizontal="center"/>
    </xf>
    <xf numFmtId="0" fontId="70" fillId="0" borderId="1" xfId="0" applyFont="1" applyBorder="1" applyAlignment="1">
      <alignment horizontal="center" vertical="center"/>
    </xf>
    <xf numFmtId="0" fontId="70" fillId="0" borderId="1" xfId="0" applyFont="1" applyFill="1" applyBorder="1" applyAlignment="1">
      <alignment horizontal="center" vertical="center"/>
    </xf>
    <xf numFmtId="14" fontId="70" fillId="0" borderId="1" xfId="0" applyNumberFormat="1" applyFont="1" applyFill="1" applyBorder="1" applyAlignment="1">
      <alignment horizontal="center"/>
    </xf>
    <xf numFmtId="14" fontId="70" fillId="0" borderId="1" xfId="30" applyNumberFormat="1" applyFont="1" applyFill="1" applyBorder="1" applyAlignment="1">
      <alignment horizontal="center" vertical="center"/>
    </xf>
    <xf numFmtId="167" fontId="34" fillId="9" borderId="1" xfId="0" applyNumberFormat="1" applyFont="1" applyFill="1" applyBorder="1" applyAlignment="1">
      <alignment horizontal="center"/>
    </xf>
    <xf numFmtId="167" fontId="34" fillId="0" borderId="1" xfId="0" applyNumberFormat="1" applyFont="1" applyFill="1" applyBorder="1" applyAlignment="1">
      <alignment horizontal="center"/>
    </xf>
    <xf numFmtId="167" fontId="34" fillId="43" borderId="1" xfId="0" applyNumberFormat="1" applyFont="1" applyFill="1" applyBorder="1" applyAlignment="1">
      <alignment horizontal="center" vertical="center"/>
    </xf>
    <xf numFmtId="14" fontId="33" fillId="0" borderId="1" xfId="0" applyNumberFormat="1" applyFont="1" applyFill="1" applyBorder="1" applyAlignment="1">
      <alignment horizontal="center"/>
    </xf>
    <xf numFmtId="167" fontId="33" fillId="0" borderId="1" xfId="0" applyNumberFormat="1" applyFont="1" applyFill="1" applyBorder="1" applyAlignment="1">
      <alignment horizontal="center"/>
    </xf>
    <xf numFmtId="0" fontId="42" fillId="0" borderId="0" xfId="81" applyFont="1" applyFill="1" applyBorder="1" applyAlignment="1">
      <alignment horizontal="center"/>
    </xf>
  </cellXfs>
  <cellStyles count="4925">
    <cellStyle name="20 % - Accent1" xfId="1" builtinId="30" customBuiltin="1"/>
    <cellStyle name="20 % - Accent1 10" xfId="343"/>
    <cellStyle name="20 % - Accent1 10 2" xfId="546"/>
    <cellStyle name="20 % - Accent1 10 2 2" xfId="945"/>
    <cellStyle name="20 % - Accent1 10 2 2 2" xfId="1755"/>
    <cellStyle name="20 % - Accent1 10 2 2 2 2" xfId="4150"/>
    <cellStyle name="20 % - Accent1 10 2 2 3" xfId="1743"/>
    <cellStyle name="20 % - Accent1 10 2 2 3 2" xfId="4138"/>
    <cellStyle name="20 % - Accent1 10 2 2 4" xfId="3340"/>
    <cellStyle name="20 % - Accent1 10 2 3" xfId="1754"/>
    <cellStyle name="20 % - Accent1 10 2 3 2" xfId="4149"/>
    <cellStyle name="20 % - Accent1 10 2 4" xfId="1344"/>
    <cellStyle name="20 % - Accent1 10 2 4 2" xfId="3739"/>
    <cellStyle name="20 % - Accent1 10 2 5" xfId="2941"/>
    <cellStyle name="20 % - Accent1 10 3" xfId="745"/>
    <cellStyle name="20 % - Accent1 10 3 2" xfId="1756"/>
    <cellStyle name="20 % - Accent1 10 3 2 2" xfId="4151"/>
    <cellStyle name="20 % - Accent1 10 3 3" xfId="1543"/>
    <cellStyle name="20 % - Accent1 10 3 3 2" xfId="3938"/>
    <cellStyle name="20 % - Accent1 10 3 4" xfId="3140"/>
    <cellStyle name="20 % - Accent1 10 4" xfId="1753"/>
    <cellStyle name="20 % - Accent1 10 4 2" xfId="4148"/>
    <cellStyle name="20 % - Accent1 10 5" xfId="1144"/>
    <cellStyle name="20 % - Accent1 10 5 2" xfId="3539"/>
    <cellStyle name="20 % - Accent1 10 6" xfId="2741"/>
    <cellStyle name="20 % - Accent1 11" xfId="353"/>
    <cellStyle name="20 % - Accent1 11 2" xfId="755"/>
    <cellStyle name="20 % - Accent1 11 2 2" xfId="1758"/>
    <cellStyle name="20 % - Accent1 11 2 2 2" xfId="4153"/>
    <cellStyle name="20 % - Accent1 11 2 3" xfId="1553"/>
    <cellStyle name="20 % - Accent1 11 2 3 2" xfId="3948"/>
    <cellStyle name="20 % - Accent1 11 2 4" xfId="3150"/>
    <cellStyle name="20 % - Accent1 11 3" xfId="1757"/>
    <cellStyle name="20 % - Accent1 11 3 2" xfId="4152"/>
    <cellStyle name="20 % - Accent1 11 4" xfId="1154"/>
    <cellStyle name="20 % - Accent1 11 4 2" xfId="3549"/>
    <cellStyle name="20 % - Accent1 11 5" xfId="2751"/>
    <cellStyle name="20 % - Accent1 12" xfId="555"/>
    <cellStyle name="20 % - Accent1 12 2" xfId="1759"/>
    <cellStyle name="20 % - Accent1 12 2 2" xfId="4154"/>
    <cellStyle name="20 % - Accent1 12 3" xfId="1353"/>
    <cellStyle name="20 % - Accent1 12 3 2" xfId="3748"/>
    <cellStyle name="20 % - Accent1 12 4" xfId="2950"/>
    <cellStyle name="20 % - Accent1 13" xfId="1752"/>
    <cellStyle name="20 % - Accent1 13 2" xfId="4147"/>
    <cellStyle name="20 % - Accent1 14" xfId="954"/>
    <cellStyle name="20 % - Accent1 14 2" xfId="3349"/>
    <cellStyle name="20 % - Accent1 15" xfId="2551"/>
    <cellStyle name="20 % - Accent1 2" xfId="102"/>
    <cellStyle name="20 % - Accent1 2 2" xfId="129"/>
    <cellStyle name="20 % - Accent1 2 2 2" xfId="184"/>
    <cellStyle name="20 % - Accent1 2 2 2 2" xfId="450"/>
    <cellStyle name="20 % - Accent1 2 2 2 2 2" xfId="850"/>
    <cellStyle name="20 % - Accent1 2 2 2 2 2 2" xfId="1764"/>
    <cellStyle name="20 % - Accent1 2 2 2 2 2 2 2" xfId="4159"/>
    <cellStyle name="20 % - Accent1 2 2 2 2 2 3" xfId="1648"/>
    <cellStyle name="20 % - Accent1 2 2 2 2 2 3 2" xfId="4043"/>
    <cellStyle name="20 % - Accent1 2 2 2 2 2 4" xfId="3245"/>
    <cellStyle name="20 % - Accent1 2 2 2 2 3" xfId="1763"/>
    <cellStyle name="20 % - Accent1 2 2 2 2 3 2" xfId="4158"/>
    <cellStyle name="20 % - Accent1 2 2 2 2 4" xfId="1249"/>
    <cellStyle name="20 % - Accent1 2 2 2 2 4 2" xfId="3644"/>
    <cellStyle name="20 % - Accent1 2 2 2 2 5" xfId="2846"/>
    <cellStyle name="20 % - Accent1 2 2 2 3" xfId="650"/>
    <cellStyle name="20 % - Accent1 2 2 2 3 2" xfId="1765"/>
    <cellStyle name="20 % - Accent1 2 2 2 3 2 2" xfId="4160"/>
    <cellStyle name="20 % - Accent1 2 2 2 3 3" xfId="1448"/>
    <cellStyle name="20 % - Accent1 2 2 2 3 3 2" xfId="3843"/>
    <cellStyle name="20 % - Accent1 2 2 2 3 4" xfId="3045"/>
    <cellStyle name="20 % - Accent1 2 2 2 4" xfId="1762"/>
    <cellStyle name="20 % - Accent1 2 2 2 4 2" xfId="4157"/>
    <cellStyle name="20 % - Accent1 2 2 2 5" xfId="1049"/>
    <cellStyle name="20 % - Accent1 2 2 2 5 2" xfId="3444"/>
    <cellStyle name="20 % - Accent1 2 2 2 6" xfId="2646"/>
    <cellStyle name="20 % - Accent1 2 2 3" xfId="395"/>
    <cellStyle name="20 % - Accent1 2 2 3 2" xfId="795"/>
    <cellStyle name="20 % - Accent1 2 2 3 2 2" xfId="1767"/>
    <cellStyle name="20 % - Accent1 2 2 3 2 2 2" xfId="4162"/>
    <cellStyle name="20 % - Accent1 2 2 3 2 3" xfId="1593"/>
    <cellStyle name="20 % - Accent1 2 2 3 2 3 2" xfId="3988"/>
    <cellStyle name="20 % - Accent1 2 2 3 2 4" xfId="3190"/>
    <cellStyle name="20 % - Accent1 2 2 3 3" xfId="1766"/>
    <cellStyle name="20 % - Accent1 2 2 3 3 2" xfId="4161"/>
    <cellStyle name="20 % - Accent1 2 2 3 4" xfId="1194"/>
    <cellStyle name="20 % - Accent1 2 2 3 4 2" xfId="3589"/>
    <cellStyle name="20 % - Accent1 2 2 3 5" xfId="2791"/>
    <cellStyle name="20 % - Accent1 2 2 4" xfId="595"/>
    <cellStyle name="20 % - Accent1 2 2 4 2" xfId="1768"/>
    <cellStyle name="20 % - Accent1 2 2 4 2 2" xfId="4163"/>
    <cellStyle name="20 % - Accent1 2 2 4 3" xfId="1393"/>
    <cellStyle name="20 % - Accent1 2 2 4 3 2" xfId="3788"/>
    <cellStyle name="20 % - Accent1 2 2 4 4" xfId="2990"/>
    <cellStyle name="20 % - Accent1 2 2 5" xfId="1761"/>
    <cellStyle name="20 % - Accent1 2 2 5 2" xfId="4156"/>
    <cellStyle name="20 % - Accent1 2 2 6" xfId="994"/>
    <cellStyle name="20 % - Accent1 2 2 6 2" xfId="3389"/>
    <cellStyle name="20 % - Accent1 2 2 7" xfId="2591"/>
    <cellStyle name="20 % - Accent1 2 2_Evolution" xfId="200"/>
    <cellStyle name="20 % - Accent1 2 3" xfId="157"/>
    <cellStyle name="20 % - Accent1 2 3 2" xfId="423"/>
    <cellStyle name="20 % - Accent1 2 3 2 2" xfId="823"/>
    <cellStyle name="20 % - Accent1 2 3 2 2 2" xfId="1771"/>
    <cellStyle name="20 % - Accent1 2 3 2 2 2 2" xfId="4166"/>
    <cellStyle name="20 % - Accent1 2 3 2 2 3" xfId="1621"/>
    <cellStyle name="20 % - Accent1 2 3 2 2 3 2" xfId="4016"/>
    <cellStyle name="20 % - Accent1 2 3 2 2 4" xfId="3218"/>
    <cellStyle name="20 % - Accent1 2 3 2 3" xfId="1770"/>
    <cellStyle name="20 % - Accent1 2 3 2 3 2" xfId="4165"/>
    <cellStyle name="20 % - Accent1 2 3 2 4" xfId="1222"/>
    <cellStyle name="20 % - Accent1 2 3 2 4 2" xfId="3617"/>
    <cellStyle name="20 % - Accent1 2 3 2 5" xfId="2819"/>
    <cellStyle name="20 % - Accent1 2 3 3" xfId="623"/>
    <cellStyle name="20 % - Accent1 2 3 3 2" xfId="1772"/>
    <cellStyle name="20 % - Accent1 2 3 3 2 2" xfId="4167"/>
    <cellStyle name="20 % - Accent1 2 3 3 3" xfId="1421"/>
    <cellStyle name="20 % - Accent1 2 3 3 3 2" xfId="3816"/>
    <cellStyle name="20 % - Accent1 2 3 3 4" xfId="3018"/>
    <cellStyle name="20 % - Accent1 2 3 4" xfId="1769"/>
    <cellStyle name="20 % - Accent1 2 3 4 2" xfId="4164"/>
    <cellStyle name="20 % - Accent1 2 3 5" xfId="1022"/>
    <cellStyle name="20 % - Accent1 2 3 5 2" xfId="3417"/>
    <cellStyle name="20 % - Accent1 2 3 6" xfId="2619"/>
    <cellStyle name="20 % - Accent1 2 4" xfId="368"/>
    <cellStyle name="20 % - Accent1 2 4 2" xfId="768"/>
    <cellStyle name="20 % - Accent1 2 4 2 2" xfId="1774"/>
    <cellStyle name="20 % - Accent1 2 4 2 2 2" xfId="4169"/>
    <cellStyle name="20 % - Accent1 2 4 2 3" xfId="1566"/>
    <cellStyle name="20 % - Accent1 2 4 2 3 2" xfId="3961"/>
    <cellStyle name="20 % - Accent1 2 4 2 4" xfId="3163"/>
    <cellStyle name="20 % - Accent1 2 4 3" xfId="1773"/>
    <cellStyle name="20 % - Accent1 2 4 3 2" xfId="4168"/>
    <cellStyle name="20 % - Accent1 2 4 4" xfId="1167"/>
    <cellStyle name="20 % - Accent1 2 4 4 2" xfId="3562"/>
    <cellStyle name="20 % - Accent1 2 4 5" xfId="2764"/>
    <cellStyle name="20 % - Accent1 2 5" xfId="568"/>
    <cellStyle name="20 % - Accent1 2 5 2" xfId="1775"/>
    <cellStyle name="20 % - Accent1 2 5 2 2" xfId="4170"/>
    <cellStyle name="20 % - Accent1 2 5 3" xfId="1366"/>
    <cellStyle name="20 % - Accent1 2 5 3 2" xfId="3761"/>
    <cellStyle name="20 % - Accent1 2 5 4" xfId="2963"/>
    <cellStyle name="20 % - Accent1 2 6" xfId="1760"/>
    <cellStyle name="20 % - Accent1 2 6 2" xfId="4155"/>
    <cellStyle name="20 % - Accent1 2 7" xfId="967"/>
    <cellStyle name="20 % - Accent1 2 7 2" xfId="3362"/>
    <cellStyle name="20 % - Accent1 2 8" xfId="2564"/>
    <cellStyle name="20 % - Accent1 2_Evolution" xfId="199"/>
    <cellStyle name="20 % - Accent1 3" xfId="116"/>
    <cellStyle name="20 % - Accent1 3 2" xfId="171"/>
    <cellStyle name="20 % - Accent1 3 2 2" xfId="437"/>
    <cellStyle name="20 % - Accent1 3 2 2 2" xfId="837"/>
    <cellStyle name="20 % - Accent1 3 2 2 2 2" xfId="1779"/>
    <cellStyle name="20 % - Accent1 3 2 2 2 2 2" xfId="4174"/>
    <cellStyle name="20 % - Accent1 3 2 2 2 3" xfId="1635"/>
    <cellStyle name="20 % - Accent1 3 2 2 2 3 2" xfId="4030"/>
    <cellStyle name="20 % - Accent1 3 2 2 2 4" xfId="3232"/>
    <cellStyle name="20 % - Accent1 3 2 2 3" xfId="1778"/>
    <cellStyle name="20 % - Accent1 3 2 2 3 2" xfId="4173"/>
    <cellStyle name="20 % - Accent1 3 2 2 4" xfId="1236"/>
    <cellStyle name="20 % - Accent1 3 2 2 4 2" xfId="3631"/>
    <cellStyle name="20 % - Accent1 3 2 2 5" xfId="2833"/>
    <cellStyle name="20 % - Accent1 3 2 3" xfId="637"/>
    <cellStyle name="20 % - Accent1 3 2 3 2" xfId="1780"/>
    <cellStyle name="20 % - Accent1 3 2 3 2 2" xfId="4175"/>
    <cellStyle name="20 % - Accent1 3 2 3 3" xfId="1435"/>
    <cellStyle name="20 % - Accent1 3 2 3 3 2" xfId="3830"/>
    <cellStyle name="20 % - Accent1 3 2 3 4" xfId="3032"/>
    <cellStyle name="20 % - Accent1 3 2 4" xfId="1777"/>
    <cellStyle name="20 % - Accent1 3 2 4 2" xfId="4172"/>
    <cellStyle name="20 % - Accent1 3 2 5" xfId="1036"/>
    <cellStyle name="20 % - Accent1 3 2 5 2" xfId="3431"/>
    <cellStyle name="20 % - Accent1 3 2 6" xfId="2633"/>
    <cellStyle name="20 % - Accent1 3 3" xfId="382"/>
    <cellStyle name="20 % - Accent1 3 3 2" xfId="782"/>
    <cellStyle name="20 % - Accent1 3 3 2 2" xfId="1782"/>
    <cellStyle name="20 % - Accent1 3 3 2 2 2" xfId="4177"/>
    <cellStyle name="20 % - Accent1 3 3 2 3" xfId="1580"/>
    <cellStyle name="20 % - Accent1 3 3 2 3 2" xfId="3975"/>
    <cellStyle name="20 % - Accent1 3 3 2 4" xfId="3177"/>
    <cellStyle name="20 % - Accent1 3 3 3" xfId="1781"/>
    <cellStyle name="20 % - Accent1 3 3 3 2" xfId="4176"/>
    <cellStyle name="20 % - Accent1 3 3 4" xfId="1181"/>
    <cellStyle name="20 % - Accent1 3 3 4 2" xfId="3576"/>
    <cellStyle name="20 % - Accent1 3 3 5" xfId="2778"/>
    <cellStyle name="20 % - Accent1 3 4" xfId="582"/>
    <cellStyle name="20 % - Accent1 3 4 2" xfId="1783"/>
    <cellStyle name="20 % - Accent1 3 4 2 2" xfId="4178"/>
    <cellStyle name="20 % - Accent1 3 4 3" xfId="1380"/>
    <cellStyle name="20 % - Accent1 3 4 3 2" xfId="3775"/>
    <cellStyle name="20 % - Accent1 3 4 4" xfId="2977"/>
    <cellStyle name="20 % - Accent1 3 5" xfId="1776"/>
    <cellStyle name="20 % - Accent1 3 5 2" xfId="4171"/>
    <cellStyle name="20 % - Accent1 3 6" xfId="981"/>
    <cellStyle name="20 % - Accent1 3 6 2" xfId="3376"/>
    <cellStyle name="20 % - Accent1 3 7" xfId="2578"/>
    <cellStyle name="20 % - Accent1 3_Evolution" xfId="201"/>
    <cellStyle name="20 % - Accent1 4" xfId="144"/>
    <cellStyle name="20 % - Accent1 4 2" xfId="410"/>
    <cellStyle name="20 % - Accent1 4 2 2" xfId="810"/>
    <cellStyle name="20 % - Accent1 4 2 2 2" xfId="1786"/>
    <cellStyle name="20 % - Accent1 4 2 2 2 2" xfId="4181"/>
    <cellStyle name="20 % - Accent1 4 2 2 3" xfId="1608"/>
    <cellStyle name="20 % - Accent1 4 2 2 3 2" xfId="4003"/>
    <cellStyle name="20 % - Accent1 4 2 2 4" xfId="3205"/>
    <cellStyle name="20 % - Accent1 4 2 3" xfId="1785"/>
    <cellStyle name="20 % - Accent1 4 2 3 2" xfId="4180"/>
    <cellStyle name="20 % - Accent1 4 2 4" xfId="1209"/>
    <cellStyle name="20 % - Accent1 4 2 4 2" xfId="3604"/>
    <cellStyle name="20 % - Accent1 4 2 5" xfId="2806"/>
    <cellStyle name="20 % - Accent1 4 3" xfId="610"/>
    <cellStyle name="20 % - Accent1 4 3 2" xfId="1787"/>
    <cellStyle name="20 % - Accent1 4 3 2 2" xfId="4182"/>
    <cellStyle name="20 % - Accent1 4 3 3" xfId="1408"/>
    <cellStyle name="20 % - Accent1 4 3 3 2" xfId="3803"/>
    <cellStyle name="20 % - Accent1 4 3 4" xfId="3005"/>
    <cellStyle name="20 % - Accent1 4 4" xfId="1784"/>
    <cellStyle name="20 % - Accent1 4 4 2" xfId="4179"/>
    <cellStyle name="20 % - Accent1 4 5" xfId="1009"/>
    <cellStyle name="20 % - Accent1 4 5 2" xfId="3404"/>
    <cellStyle name="20 % - Accent1 4 6" xfId="2606"/>
    <cellStyle name="20 % - Accent1 5" xfId="281"/>
    <cellStyle name="20 % - Accent1 5 2" xfId="484"/>
    <cellStyle name="20 % - Accent1 5 2 2" xfId="883"/>
    <cellStyle name="20 % - Accent1 5 2 2 2" xfId="1790"/>
    <cellStyle name="20 % - Accent1 5 2 2 2 2" xfId="4185"/>
    <cellStyle name="20 % - Accent1 5 2 2 3" xfId="1681"/>
    <cellStyle name="20 % - Accent1 5 2 2 3 2" xfId="4076"/>
    <cellStyle name="20 % - Accent1 5 2 2 4" xfId="3278"/>
    <cellStyle name="20 % - Accent1 5 2 3" xfId="1789"/>
    <cellStyle name="20 % - Accent1 5 2 3 2" xfId="4184"/>
    <cellStyle name="20 % - Accent1 5 2 4" xfId="1282"/>
    <cellStyle name="20 % - Accent1 5 2 4 2" xfId="3677"/>
    <cellStyle name="20 % - Accent1 5 2 5" xfId="2879"/>
    <cellStyle name="20 % - Accent1 5 3" xfId="683"/>
    <cellStyle name="20 % - Accent1 5 3 2" xfId="1791"/>
    <cellStyle name="20 % - Accent1 5 3 2 2" xfId="4186"/>
    <cellStyle name="20 % - Accent1 5 3 3" xfId="1481"/>
    <cellStyle name="20 % - Accent1 5 3 3 2" xfId="3876"/>
    <cellStyle name="20 % - Accent1 5 3 4" xfId="3078"/>
    <cellStyle name="20 % - Accent1 5 4" xfId="1788"/>
    <cellStyle name="20 % - Accent1 5 4 2" xfId="4183"/>
    <cellStyle name="20 % - Accent1 5 5" xfId="1082"/>
    <cellStyle name="20 % - Accent1 5 5 2" xfId="3477"/>
    <cellStyle name="20 % - Accent1 5 6" xfId="2679"/>
    <cellStyle name="20 % - Accent1 6" xfId="292"/>
    <cellStyle name="20 % - Accent1 6 2" xfId="495"/>
    <cellStyle name="20 % - Accent1 6 2 2" xfId="894"/>
    <cellStyle name="20 % - Accent1 6 2 2 2" xfId="1794"/>
    <cellStyle name="20 % - Accent1 6 2 2 2 2" xfId="4189"/>
    <cellStyle name="20 % - Accent1 6 2 2 3" xfId="1692"/>
    <cellStyle name="20 % - Accent1 6 2 2 3 2" xfId="4087"/>
    <cellStyle name="20 % - Accent1 6 2 2 4" xfId="3289"/>
    <cellStyle name="20 % - Accent1 6 2 3" xfId="1793"/>
    <cellStyle name="20 % - Accent1 6 2 3 2" xfId="4188"/>
    <cellStyle name="20 % - Accent1 6 2 4" xfId="1293"/>
    <cellStyle name="20 % - Accent1 6 2 4 2" xfId="3688"/>
    <cellStyle name="20 % - Accent1 6 2 5" xfId="2890"/>
    <cellStyle name="20 % - Accent1 6 3" xfId="694"/>
    <cellStyle name="20 % - Accent1 6 3 2" xfId="1795"/>
    <cellStyle name="20 % - Accent1 6 3 2 2" xfId="4190"/>
    <cellStyle name="20 % - Accent1 6 3 3" xfId="1492"/>
    <cellStyle name="20 % - Accent1 6 3 3 2" xfId="3887"/>
    <cellStyle name="20 % - Accent1 6 3 4" xfId="3089"/>
    <cellStyle name="20 % - Accent1 6 4" xfId="1792"/>
    <cellStyle name="20 % - Accent1 6 4 2" xfId="4187"/>
    <cellStyle name="20 % - Accent1 6 5" xfId="1093"/>
    <cellStyle name="20 % - Accent1 6 5 2" xfId="3488"/>
    <cellStyle name="20 % - Accent1 6 6" xfId="2690"/>
    <cellStyle name="20 % - Accent1 7" xfId="308"/>
    <cellStyle name="20 % - Accent1 7 2" xfId="511"/>
    <cellStyle name="20 % - Accent1 7 2 2" xfId="910"/>
    <cellStyle name="20 % - Accent1 7 2 2 2" xfId="1798"/>
    <cellStyle name="20 % - Accent1 7 2 2 2 2" xfId="4193"/>
    <cellStyle name="20 % - Accent1 7 2 2 3" xfId="1708"/>
    <cellStyle name="20 % - Accent1 7 2 2 3 2" xfId="4103"/>
    <cellStyle name="20 % - Accent1 7 2 2 4" xfId="3305"/>
    <cellStyle name="20 % - Accent1 7 2 3" xfId="1797"/>
    <cellStyle name="20 % - Accent1 7 2 3 2" xfId="4192"/>
    <cellStyle name="20 % - Accent1 7 2 4" xfId="1309"/>
    <cellStyle name="20 % - Accent1 7 2 4 2" xfId="3704"/>
    <cellStyle name="20 % - Accent1 7 2 5" xfId="2906"/>
    <cellStyle name="20 % - Accent1 7 3" xfId="710"/>
    <cellStyle name="20 % - Accent1 7 3 2" xfId="1799"/>
    <cellStyle name="20 % - Accent1 7 3 2 2" xfId="4194"/>
    <cellStyle name="20 % - Accent1 7 3 3" xfId="1508"/>
    <cellStyle name="20 % - Accent1 7 3 3 2" xfId="3903"/>
    <cellStyle name="20 % - Accent1 7 3 4" xfId="3105"/>
    <cellStyle name="20 % - Accent1 7 4" xfId="1796"/>
    <cellStyle name="20 % - Accent1 7 4 2" xfId="4191"/>
    <cellStyle name="20 % - Accent1 7 5" xfId="1109"/>
    <cellStyle name="20 % - Accent1 7 5 2" xfId="3504"/>
    <cellStyle name="20 % - Accent1 7 6" xfId="2706"/>
    <cellStyle name="20 % - Accent1 8" xfId="319"/>
    <cellStyle name="20 % - Accent1 8 2" xfId="522"/>
    <cellStyle name="20 % - Accent1 8 2 2" xfId="921"/>
    <cellStyle name="20 % - Accent1 8 2 2 2" xfId="1802"/>
    <cellStyle name="20 % - Accent1 8 2 2 2 2" xfId="4197"/>
    <cellStyle name="20 % - Accent1 8 2 2 3" xfId="1719"/>
    <cellStyle name="20 % - Accent1 8 2 2 3 2" xfId="4114"/>
    <cellStyle name="20 % - Accent1 8 2 2 4" xfId="3316"/>
    <cellStyle name="20 % - Accent1 8 2 3" xfId="1801"/>
    <cellStyle name="20 % - Accent1 8 2 3 2" xfId="4196"/>
    <cellStyle name="20 % - Accent1 8 2 4" xfId="1320"/>
    <cellStyle name="20 % - Accent1 8 2 4 2" xfId="3715"/>
    <cellStyle name="20 % - Accent1 8 2 5" xfId="2917"/>
    <cellStyle name="20 % - Accent1 8 3" xfId="721"/>
    <cellStyle name="20 % - Accent1 8 3 2" xfId="1803"/>
    <cellStyle name="20 % - Accent1 8 3 2 2" xfId="4198"/>
    <cellStyle name="20 % - Accent1 8 3 3" xfId="1519"/>
    <cellStyle name="20 % - Accent1 8 3 3 2" xfId="3914"/>
    <cellStyle name="20 % - Accent1 8 3 4" xfId="3116"/>
    <cellStyle name="20 % - Accent1 8 4" xfId="1800"/>
    <cellStyle name="20 % - Accent1 8 4 2" xfId="4195"/>
    <cellStyle name="20 % - Accent1 8 5" xfId="1120"/>
    <cellStyle name="20 % - Accent1 8 5 2" xfId="3515"/>
    <cellStyle name="20 % - Accent1 8 6" xfId="2717"/>
    <cellStyle name="20 % - Accent1 9" xfId="330"/>
    <cellStyle name="20 % - Accent1 9 2" xfId="533"/>
    <cellStyle name="20 % - Accent1 9 2 2" xfId="932"/>
    <cellStyle name="20 % - Accent1 9 2 2 2" xfId="1806"/>
    <cellStyle name="20 % - Accent1 9 2 2 2 2" xfId="4201"/>
    <cellStyle name="20 % - Accent1 9 2 2 3" xfId="1730"/>
    <cellStyle name="20 % - Accent1 9 2 2 3 2" xfId="4125"/>
    <cellStyle name="20 % - Accent1 9 2 2 4" xfId="3327"/>
    <cellStyle name="20 % - Accent1 9 2 3" xfId="1805"/>
    <cellStyle name="20 % - Accent1 9 2 3 2" xfId="4200"/>
    <cellStyle name="20 % - Accent1 9 2 4" xfId="1331"/>
    <cellStyle name="20 % - Accent1 9 2 4 2" xfId="3726"/>
    <cellStyle name="20 % - Accent1 9 2 5" xfId="2928"/>
    <cellStyle name="20 % - Accent1 9 3" xfId="732"/>
    <cellStyle name="20 % - Accent1 9 3 2" xfId="1807"/>
    <cellStyle name="20 % - Accent1 9 3 2 2" xfId="4202"/>
    <cellStyle name="20 % - Accent1 9 3 3" xfId="1530"/>
    <cellStyle name="20 % - Accent1 9 3 3 2" xfId="3925"/>
    <cellStyle name="20 % - Accent1 9 3 4" xfId="3127"/>
    <cellStyle name="20 % - Accent1 9 4" xfId="1804"/>
    <cellStyle name="20 % - Accent1 9 4 2" xfId="4199"/>
    <cellStyle name="20 % - Accent1 9 5" xfId="1131"/>
    <cellStyle name="20 % - Accent1 9 5 2" xfId="3526"/>
    <cellStyle name="20 % - Accent1 9 6" xfId="2728"/>
    <cellStyle name="20 % - Accent2" xfId="2" builtinId="34" customBuiltin="1"/>
    <cellStyle name="20 % - Accent2 10" xfId="280"/>
    <cellStyle name="20 % - Accent2 10 2" xfId="483"/>
    <cellStyle name="20 % - Accent2 10 2 2" xfId="882"/>
    <cellStyle name="20 % - Accent2 10 2 2 2" xfId="1811"/>
    <cellStyle name="20 % - Accent2 10 2 2 2 2" xfId="4206"/>
    <cellStyle name="20 % - Accent2 10 2 2 3" xfId="1680"/>
    <cellStyle name="20 % - Accent2 10 2 2 3 2" xfId="4075"/>
    <cellStyle name="20 % - Accent2 10 2 2 4" xfId="3277"/>
    <cellStyle name="20 % - Accent2 10 2 3" xfId="1810"/>
    <cellStyle name="20 % - Accent2 10 2 3 2" xfId="4205"/>
    <cellStyle name="20 % - Accent2 10 2 4" xfId="1281"/>
    <cellStyle name="20 % - Accent2 10 2 4 2" xfId="3676"/>
    <cellStyle name="20 % - Accent2 10 2 5" xfId="2878"/>
    <cellStyle name="20 % - Accent2 10 3" xfId="682"/>
    <cellStyle name="20 % - Accent2 10 3 2" xfId="1812"/>
    <cellStyle name="20 % - Accent2 10 3 2 2" xfId="4207"/>
    <cellStyle name="20 % - Accent2 10 3 3" xfId="1480"/>
    <cellStyle name="20 % - Accent2 10 3 3 2" xfId="3875"/>
    <cellStyle name="20 % - Accent2 10 3 4" xfId="3077"/>
    <cellStyle name="20 % - Accent2 10 4" xfId="1809"/>
    <cellStyle name="20 % - Accent2 10 4 2" xfId="4204"/>
    <cellStyle name="20 % - Accent2 10 5" xfId="1081"/>
    <cellStyle name="20 % - Accent2 10 5 2" xfId="3476"/>
    <cellStyle name="20 % - Accent2 10 6" xfId="2678"/>
    <cellStyle name="20 % - Accent2 11" xfId="355"/>
    <cellStyle name="20 % - Accent2 11 2" xfId="757"/>
    <cellStyle name="20 % - Accent2 11 2 2" xfId="1814"/>
    <cellStyle name="20 % - Accent2 11 2 2 2" xfId="4209"/>
    <cellStyle name="20 % - Accent2 11 2 3" xfId="1555"/>
    <cellStyle name="20 % - Accent2 11 2 3 2" xfId="3950"/>
    <cellStyle name="20 % - Accent2 11 2 4" xfId="3152"/>
    <cellStyle name="20 % - Accent2 11 3" xfId="1813"/>
    <cellStyle name="20 % - Accent2 11 3 2" xfId="4208"/>
    <cellStyle name="20 % - Accent2 11 4" xfId="1156"/>
    <cellStyle name="20 % - Accent2 11 4 2" xfId="3551"/>
    <cellStyle name="20 % - Accent2 11 5" xfId="2753"/>
    <cellStyle name="20 % - Accent2 12" xfId="556"/>
    <cellStyle name="20 % - Accent2 12 2" xfId="1815"/>
    <cellStyle name="20 % - Accent2 12 2 2" xfId="4210"/>
    <cellStyle name="20 % - Accent2 12 3" xfId="1354"/>
    <cellStyle name="20 % - Accent2 12 3 2" xfId="3749"/>
    <cellStyle name="20 % - Accent2 12 4" xfId="2951"/>
    <cellStyle name="20 % - Accent2 13" xfId="1808"/>
    <cellStyle name="20 % - Accent2 13 2" xfId="4203"/>
    <cellStyle name="20 % - Accent2 14" xfId="955"/>
    <cellStyle name="20 % - Accent2 14 2" xfId="3350"/>
    <cellStyle name="20 % - Accent2 15" xfId="2552"/>
    <cellStyle name="20 % - Accent2 2" xfId="104"/>
    <cellStyle name="20 % - Accent2 2 2" xfId="131"/>
    <cellStyle name="20 % - Accent2 2 2 2" xfId="186"/>
    <cellStyle name="20 % - Accent2 2 2 2 2" xfId="452"/>
    <cellStyle name="20 % - Accent2 2 2 2 2 2" xfId="852"/>
    <cellStyle name="20 % - Accent2 2 2 2 2 2 2" xfId="1820"/>
    <cellStyle name="20 % - Accent2 2 2 2 2 2 2 2" xfId="4215"/>
    <cellStyle name="20 % - Accent2 2 2 2 2 2 3" xfId="1650"/>
    <cellStyle name="20 % - Accent2 2 2 2 2 2 3 2" xfId="4045"/>
    <cellStyle name="20 % - Accent2 2 2 2 2 2 4" xfId="3247"/>
    <cellStyle name="20 % - Accent2 2 2 2 2 3" xfId="1819"/>
    <cellStyle name="20 % - Accent2 2 2 2 2 3 2" xfId="4214"/>
    <cellStyle name="20 % - Accent2 2 2 2 2 4" xfId="1251"/>
    <cellStyle name="20 % - Accent2 2 2 2 2 4 2" xfId="3646"/>
    <cellStyle name="20 % - Accent2 2 2 2 2 5" xfId="2848"/>
    <cellStyle name="20 % - Accent2 2 2 2 3" xfId="652"/>
    <cellStyle name="20 % - Accent2 2 2 2 3 2" xfId="1821"/>
    <cellStyle name="20 % - Accent2 2 2 2 3 2 2" xfId="4216"/>
    <cellStyle name="20 % - Accent2 2 2 2 3 3" xfId="1450"/>
    <cellStyle name="20 % - Accent2 2 2 2 3 3 2" xfId="3845"/>
    <cellStyle name="20 % - Accent2 2 2 2 3 4" xfId="3047"/>
    <cellStyle name="20 % - Accent2 2 2 2 4" xfId="1818"/>
    <cellStyle name="20 % - Accent2 2 2 2 4 2" xfId="4213"/>
    <cellStyle name="20 % - Accent2 2 2 2 5" xfId="1051"/>
    <cellStyle name="20 % - Accent2 2 2 2 5 2" xfId="3446"/>
    <cellStyle name="20 % - Accent2 2 2 2 6" xfId="2648"/>
    <cellStyle name="20 % - Accent2 2 2 3" xfId="397"/>
    <cellStyle name="20 % - Accent2 2 2 3 2" xfId="797"/>
    <cellStyle name="20 % - Accent2 2 2 3 2 2" xfId="1823"/>
    <cellStyle name="20 % - Accent2 2 2 3 2 2 2" xfId="4218"/>
    <cellStyle name="20 % - Accent2 2 2 3 2 3" xfId="1595"/>
    <cellStyle name="20 % - Accent2 2 2 3 2 3 2" xfId="3990"/>
    <cellStyle name="20 % - Accent2 2 2 3 2 4" xfId="3192"/>
    <cellStyle name="20 % - Accent2 2 2 3 3" xfId="1822"/>
    <cellStyle name="20 % - Accent2 2 2 3 3 2" xfId="4217"/>
    <cellStyle name="20 % - Accent2 2 2 3 4" xfId="1196"/>
    <cellStyle name="20 % - Accent2 2 2 3 4 2" xfId="3591"/>
    <cellStyle name="20 % - Accent2 2 2 3 5" xfId="2793"/>
    <cellStyle name="20 % - Accent2 2 2 4" xfId="597"/>
    <cellStyle name="20 % - Accent2 2 2 4 2" xfId="1824"/>
    <cellStyle name="20 % - Accent2 2 2 4 2 2" xfId="4219"/>
    <cellStyle name="20 % - Accent2 2 2 4 3" xfId="1395"/>
    <cellStyle name="20 % - Accent2 2 2 4 3 2" xfId="3790"/>
    <cellStyle name="20 % - Accent2 2 2 4 4" xfId="2992"/>
    <cellStyle name="20 % - Accent2 2 2 5" xfId="1817"/>
    <cellStyle name="20 % - Accent2 2 2 5 2" xfId="4212"/>
    <cellStyle name="20 % - Accent2 2 2 6" xfId="996"/>
    <cellStyle name="20 % - Accent2 2 2 6 2" xfId="3391"/>
    <cellStyle name="20 % - Accent2 2 2 7" xfId="2593"/>
    <cellStyle name="20 % - Accent2 2 2_Evolution" xfId="203"/>
    <cellStyle name="20 % - Accent2 2 3" xfId="159"/>
    <cellStyle name="20 % - Accent2 2 3 2" xfId="425"/>
    <cellStyle name="20 % - Accent2 2 3 2 2" xfId="825"/>
    <cellStyle name="20 % - Accent2 2 3 2 2 2" xfId="1827"/>
    <cellStyle name="20 % - Accent2 2 3 2 2 2 2" xfId="4222"/>
    <cellStyle name="20 % - Accent2 2 3 2 2 3" xfId="1623"/>
    <cellStyle name="20 % - Accent2 2 3 2 2 3 2" xfId="4018"/>
    <cellStyle name="20 % - Accent2 2 3 2 2 4" xfId="3220"/>
    <cellStyle name="20 % - Accent2 2 3 2 3" xfId="1826"/>
    <cellStyle name="20 % - Accent2 2 3 2 3 2" xfId="4221"/>
    <cellStyle name="20 % - Accent2 2 3 2 4" xfId="1224"/>
    <cellStyle name="20 % - Accent2 2 3 2 4 2" xfId="3619"/>
    <cellStyle name="20 % - Accent2 2 3 2 5" xfId="2821"/>
    <cellStyle name="20 % - Accent2 2 3 3" xfId="625"/>
    <cellStyle name="20 % - Accent2 2 3 3 2" xfId="1828"/>
    <cellStyle name="20 % - Accent2 2 3 3 2 2" xfId="4223"/>
    <cellStyle name="20 % - Accent2 2 3 3 3" xfId="1423"/>
    <cellStyle name="20 % - Accent2 2 3 3 3 2" xfId="3818"/>
    <cellStyle name="20 % - Accent2 2 3 3 4" xfId="3020"/>
    <cellStyle name="20 % - Accent2 2 3 4" xfId="1825"/>
    <cellStyle name="20 % - Accent2 2 3 4 2" xfId="4220"/>
    <cellStyle name="20 % - Accent2 2 3 5" xfId="1024"/>
    <cellStyle name="20 % - Accent2 2 3 5 2" xfId="3419"/>
    <cellStyle name="20 % - Accent2 2 3 6" xfId="2621"/>
    <cellStyle name="20 % - Accent2 2 4" xfId="370"/>
    <cellStyle name="20 % - Accent2 2 4 2" xfId="770"/>
    <cellStyle name="20 % - Accent2 2 4 2 2" xfId="1830"/>
    <cellStyle name="20 % - Accent2 2 4 2 2 2" xfId="4225"/>
    <cellStyle name="20 % - Accent2 2 4 2 3" xfId="1568"/>
    <cellStyle name="20 % - Accent2 2 4 2 3 2" xfId="3963"/>
    <cellStyle name="20 % - Accent2 2 4 2 4" xfId="3165"/>
    <cellStyle name="20 % - Accent2 2 4 3" xfId="1829"/>
    <cellStyle name="20 % - Accent2 2 4 3 2" xfId="4224"/>
    <cellStyle name="20 % - Accent2 2 4 4" xfId="1169"/>
    <cellStyle name="20 % - Accent2 2 4 4 2" xfId="3564"/>
    <cellStyle name="20 % - Accent2 2 4 5" xfId="2766"/>
    <cellStyle name="20 % - Accent2 2 5" xfId="570"/>
    <cellStyle name="20 % - Accent2 2 5 2" xfId="1831"/>
    <cellStyle name="20 % - Accent2 2 5 2 2" xfId="4226"/>
    <cellStyle name="20 % - Accent2 2 5 3" xfId="1368"/>
    <cellStyle name="20 % - Accent2 2 5 3 2" xfId="3763"/>
    <cellStyle name="20 % - Accent2 2 5 4" xfId="2965"/>
    <cellStyle name="20 % - Accent2 2 6" xfId="1816"/>
    <cellStyle name="20 % - Accent2 2 6 2" xfId="4211"/>
    <cellStyle name="20 % - Accent2 2 7" xfId="969"/>
    <cellStyle name="20 % - Accent2 2 7 2" xfId="3364"/>
    <cellStyle name="20 % - Accent2 2 8" xfId="2566"/>
    <cellStyle name="20 % - Accent2 2_Evolution" xfId="202"/>
    <cellStyle name="20 % - Accent2 3" xfId="117"/>
    <cellStyle name="20 % - Accent2 3 2" xfId="172"/>
    <cellStyle name="20 % - Accent2 3 2 2" xfId="438"/>
    <cellStyle name="20 % - Accent2 3 2 2 2" xfId="838"/>
    <cellStyle name="20 % - Accent2 3 2 2 2 2" xfId="1835"/>
    <cellStyle name="20 % - Accent2 3 2 2 2 2 2" xfId="4230"/>
    <cellStyle name="20 % - Accent2 3 2 2 2 3" xfId="1636"/>
    <cellStyle name="20 % - Accent2 3 2 2 2 3 2" xfId="4031"/>
    <cellStyle name="20 % - Accent2 3 2 2 2 4" xfId="3233"/>
    <cellStyle name="20 % - Accent2 3 2 2 3" xfId="1834"/>
    <cellStyle name="20 % - Accent2 3 2 2 3 2" xfId="4229"/>
    <cellStyle name="20 % - Accent2 3 2 2 4" xfId="1237"/>
    <cellStyle name="20 % - Accent2 3 2 2 4 2" xfId="3632"/>
    <cellStyle name="20 % - Accent2 3 2 2 5" xfId="2834"/>
    <cellStyle name="20 % - Accent2 3 2 3" xfId="638"/>
    <cellStyle name="20 % - Accent2 3 2 3 2" xfId="1836"/>
    <cellStyle name="20 % - Accent2 3 2 3 2 2" xfId="4231"/>
    <cellStyle name="20 % - Accent2 3 2 3 3" xfId="1436"/>
    <cellStyle name="20 % - Accent2 3 2 3 3 2" xfId="3831"/>
    <cellStyle name="20 % - Accent2 3 2 3 4" xfId="3033"/>
    <cellStyle name="20 % - Accent2 3 2 4" xfId="1833"/>
    <cellStyle name="20 % - Accent2 3 2 4 2" xfId="4228"/>
    <cellStyle name="20 % - Accent2 3 2 5" xfId="1037"/>
    <cellStyle name="20 % - Accent2 3 2 5 2" xfId="3432"/>
    <cellStyle name="20 % - Accent2 3 2 6" xfId="2634"/>
    <cellStyle name="20 % - Accent2 3 3" xfId="383"/>
    <cellStyle name="20 % - Accent2 3 3 2" xfId="783"/>
    <cellStyle name="20 % - Accent2 3 3 2 2" xfId="1838"/>
    <cellStyle name="20 % - Accent2 3 3 2 2 2" xfId="4233"/>
    <cellStyle name="20 % - Accent2 3 3 2 3" xfId="1581"/>
    <cellStyle name="20 % - Accent2 3 3 2 3 2" xfId="3976"/>
    <cellStyle name="20 % - Accent2 3 3 2 4" xfId="3178"/>
    <cellStyle name="20 % - Accent2 3 3 3" xfId="1837"/>
    <cellStyle name="20 % - Accent2 3 3 3 2" xfId="4232"/>
    <cellStyle name="20 % - Accent2 3 3 4" xfId="1182"/>
    <cellStyle name="20 % - Accent2 3 3 4 2" xfId="3577"/>
    <cellStyle name="20 % - Accent2 3 3 5" xfId="2779"/>
    <cellStyle name="20 % - Accent2 3 4" xfId="583"/>
    <cellStyle name="20 % - Accent2 3 4 2" xfId="1839"/>
    <cellStyle name="20 % - Accent2 3 4 2 2" xfId="4234"/>
    <cellStyle name="20 % - Accent2 3 4 3" xfId="1381"/>
    <cellStyle name="20 % - Accent2 3 4 3 2" xfId="3776"/>
    <cellStyle name="20 % - Accent2 3 4 4" xfId="2978"/>
    <cellStyle name="20 % - Accent2 3 5" xfId="1832"/>
    <cellStyle name="20 % - Accent2 3 5 2" xfId="4227"/>
    <cellStyle name="20 % - Accent2 3 6" xfId="982"/>
    <cellStyle name="20 % - Accent2 3 6 2" xfId="3377"/>
    <cellStyle name="20 % - Accent2 3 7" xfId="2579"/>
    <cellStyle name="20 % - Accent2 3_Evolution" xfId="204"/>
    <cellStyle name="20 % - Accent2 4" xfId="145"/>
    <cellStyle name="20 % - Accent2 4 2" xfId="411"/>
    <cellStyle name="20 % - Accent2 4 2 2" xfId="811"/>
    <cellStyle name="20 % - Accent2 4 2 2 2" xfId="1842"/>
    <cellStyle name="20 % - Accent2 4 2 2 2 2" xfId="4237"/>
    <cellStyle name="20 % - Accent2 4 2 2 3" xfId="1609"/>
    <cellStyle name="20 % - Accent2 4 2 2 3 2" xfId="4004"/>
    <cellStyle name="20 % - Accent2 4 2 2 4" xfId="3206"/>
    <cellStyle name="20 % - Accent2 4 2 3" xfId="1841"/>
    <cellStyle name="20 % - Accent2 4 2 3 2" xfId="4236"/>
    <cellStyle name="20 % - Accent2 4 2 4" xfId="1210"/>
    <cellStyle name="20 % - Accent2 4 2 4 2" xfId="3605"/>
    <cellStyle name="20 % - Accent2 4 2 5" xfId="2807"/>
    <cellStyle name="20 % - Accent2 4 3" xfId="611"/>
    <cellStyle name="20 % - Accent2 4 3 2" xfId="1843"/>
    <cellStyle name="20 % - Accent2 4 3 2 2" xfId="4238"/>
    <cellStyle name="20 % - Accent2 4 3 3" xfId="1409"/>
    <cellStyle name="20 % - Accent2 4 3 3 2" xfId="3804"/>
    <cellStyle name="20 % - Accent2 4 3 4" xfId="3006"/>
    <cellStyle name="20 % - Accent2 4 4" xfId="1840"/>
    <cellStyle name="20 % - Accent2 4 4 2" xfId="4235"/>
    <cellStyle name="20 % - Accent2 4 5" xfId="1010"/>
    <cellStyle name="20 % - Accent2 4 5 2" xfId="3405"/>
    <cellStyle name="20 % - Accent2 4 6" xfId="2607"/>
    <cellStyle name="20 % - Accent2 5" xfId="285"/>
    <cellStyle name="20 % - Accent2 5 2" xfId="488"/>
    <cellStyle name="20 % - Accent2 5 2 2" xfId="887"/>
    <cellStyle name="20 % - Accent2 5 2 2 2" xfId="1846"/>
    <cellStyle name="20 % - Accent2 5 2 2 2 2" xfId="4241"/>
    <cellStyle name="20 % - Accent2 5 2 2 3" xfId="1685"/>
    <cellStyle name="20 % - Accent2 5 2 2 3 2" xfId="4080"/>
    <cellStyle name="20 % - Accent2 5 2 2 4" xfId="3282"/>
    <cellStyle name="20 % - Accent2 5 2 3" xfId="1845"/>
    <cellStyle name="20 % - Accent2 5 2 3 2" xfId="4240"/>
    <cellStyle name="20 % - Accent2 5 2 4" xfId="1286"/>
    <cellStyle name="20 % - Accent2 5 2 4 2" xfId="3681"/>
    <cellStyle name="20 % - Accent2 5 2 5" xfId="2883"/>
    <cellStyle name="20 % - Accent2 5 3" xfId="687"/>
    <cellStyle name="20 % - Accent2 5 3 2" xfId="1847"/>
    <cellStyle name="20 % - Accent2 5 3 2 2" xfId="4242"/>
    <cellStyle name="20 % - Accent2 5 3 3" xfId="1485"/>
    <cellStyle name="20 % - Accent2 5 3 3 2" xfId="3880"/>
    <cellStyle name="20 % - Accent2 5 3 4" xfId="3082"/>
    <cellStyle name="20 % - Accent2 5 4" xfId="1844"/>
    <cellStyle name="20 % - Accent2 5 4 2" xfId="4239"/>
    <cellStyle name="20 % - Accent2 5 5" xfId="1086"/>
    <cellStyle name="20 % - Accent2 5 5 2" xfId="3481"/>
    <cellStyle name="20 % - Accent2 5 6" xfId="2683"/>
    <cellStyle name="20 % - Accent2 6" xfId="302"/>
    <cellStyle name="20 % - Accent2 6 2" xfId="505"/>
    <cellStyle name="20 % - Accent2 6 2 2" xfId="904"/>
    <cellStyle name="20 % - Accent2 6 2 2 2" xfId="1850"/>
    <cellStyle name="20 % - Accent2 6 2 2 2 2" xfId="4245"/>
    <cellStyle name="20 % - Accent2 6 2 2 3" xfId="1702"/>
    <cellStyle name="20 % - Accent2 6 2 2 3 2" xfId="4097"/>
    <cellStyle name="20 % - Accent2 6 2 2 4" xfId="3299"/>
    <cellStyle name="20 % - Accent2 6 2 3" xfId="1849"/>
    <cellStyle name="20 % - Accent2 6 2 3 2" xfId="4244"/>
    <cellStyle name="20 % - Accent2 6 2 4" xfId="1303"/>
    <cellStyle name="20 % - Accent2 6 2 4 2" xfId="3698"/>
    <cellStyle name="20 % - Accent2 6 2 5" xfId="2900"/>
    <cellStyle name="20 % - Accent2 6 3" xfId="704"/>
    <cellStyle name="20 % - Accent2 6 3 2" xfId="1851"/>
    <cellStyle name="20 % - Accent2 6 3 2 2" xfId="4246"/>
    <cellStyle name="20 % - Accent2 6 3 3" xfId="1502"/>
    <cellStyle name="20 % - Accent2 6 3 3 2" xfId="3897"/>
    <cellStyle name="20 % - Accent2 6 3 4" xfId="3099"/>
    <cellStyle name="20 % - Accent2 6 4" xfId="1848"/>
    <cellStyle name="20 % - Accent2 6 4 2" xfId="4243"/>
    <cellStyle name="20 % - Accent2 6 5" xfId="1103"/>
    <cellStyle name="20 % - Accent2 6 5 2" xfId="3498"/>
    <cellStyle name="20 % - Accent2 6 6" xfId="2700"/>
    <cellStyle name="20 % - Accent2 7" xfId="296"/>
    <cellStyle name="20 % - Accent2 7 2" xfId="499"/>
    <cellStyle name="20 % - Accent2 7 2 2" xfId="898"/>
    <cellStyle name="20 % - Accent2 7 2 2 2" xfId="1854"/>
    <cellStyle name="20 % - Accent2 7 2 2 2 2" xfId="4249"/>
    <cellStyle name="20 % - Accent2 7 2 2 3" xfId="1696"/>
    <cellStyle name="20 % - Accent2 7 2 2 3 2" xfId="4091"/>
    <cellStyle name="20 % - Accent2 7 2 2 4" xfId="3293"/>
    <cellStyle name="20 % - Accent2 7 2 3" xfId="1853"/>
    <cellStyle name="20 % - Accent2 7 2 3 2" xfId="4248"/>
    <cellStyle name="20 % - Accent2 7 2 4" xfId="1297"/>
    <cellStyle name="20 % - Accent2 7 2 4 2" xfId="3692"/>
    <cellStyle name="20 % - Accent2 7 2 5" xfId="2894"/>
    <cellStyle name="20 % - Accent2 7 3" xfId="698"/>
    <cellStyle name="20 % - Accent2 7 3 2" xfId="1855"/>
    <cellStyle name="20 % - Accent2 7 3 2 2" xfId="4250"/>
    <cellStyle name="20 % - Accent2 7 3 3" xfId="1496"/>
    <cellStyle name="20 % - Accent2 7 3 3 2" xfId="3891"/>
    <cellStyle name="20 % - Accent2 7 3 4" xfId="3093"/>
    <cellStyle name="20 % - Accent2 7 4" xfId="1852"/>
    <cellStyle name="20 % - Accent2 7 4 2" xfId="4247"/>
    <cellStyle name="20 % - Accent2 7 5" xfId="1097"/>
    <cellStyle name="20 % - Accent2 7 5 2" xfId="3492"/>
    <cellStyle name="20 % - Accent2 7 6" xfId="2694"/>
    <cellStyle name="20 % - Accent2 8" xfId="312"/>
    <cellStyle name="20 % - Accent2 8 2" xfId="515"/>
    <cellStyle name="20 % - Accent2 8 2 2" xfId="914"/>
    <cellStyle name="20 % - Accent2 8 2 2 2" xfId="1858"/>
    <cellStyle name="20 % - Accent2 8 2 2 2 2" xfId="4253"/>
    <cellStyle name="20 % - Accent2 8 2 2 3" xfId="1712"/>
    <cellStyle name="20 % - Accent2 8 2 2 3 2" xfId="4107"/>
    <cellStyle name="20 % - Accent2 8 2 2 4" xfId="3309"/>
    <cellStyle name="20 % - Accent2 8 2 3" xfId="1857"/>
    <cellStyle name="20 % - Accent2 8 2 3 2" xfId="4252"/>
    <cellStyle name="20 % - Accent2 8 2 4" xfId="1313"/>
    <cellStyle name="20 % - Accent2 8 2 4 2" xfId="3708"/>
    <cellStyle name="20 % - Accent2 8 2 5" xfId="2910"/>
    <cellStyle name="20 % - Accent2 8 3" xfId="714"/>
    <cellStyle name="20 % - Accent2 8 3 2" xfId="1859"/>
    <cellStyle name="20 % - Accent2 8 3 2 2" xfId="4254"/>
    <cellStyle name="20 % - Accent2 8 3 3" xfId="1512"/>
    <cellStyle name="20 % - Accent2 8 3 3 2" xfId="3907"/>
    <cellStyle name="20 % - Accent2 8 3 4" xfId="3109"/>
    <cellStyle name="20 % - Accent2 8 4" xfId="1856"/>
    <cellStyle name="20 % - Accent2 8 4 2" xfId="4251"/>
    <cellStyle name="20 % - Accent2 8 5" xfId="1113"/>
    <cellStyle name="20 % - Accent2 8 5 2" xfId="3508"/>
    <cellStyle name="20 % - Accent2 8 6" xfId="2710"/>
    <cellStyle name="20 % - Accent2 9" xfId="323"/>
    <cellStyle name="20 % - Accent2 9 2" xfId="526"/>
    <cellStyle name="20 % - Accent2 9 2 2" xfId="925"/>
    <cellStyle name="20 % - Accent2 9 2 2 2" xfId="1862"/>
    <cellStyle name="20 % - Accent2 9 2 2 2 2" xfId="4257"/>
    <cellStyle name="20 % - Accent2 9 2 2 3" xfId="1723"/>
    <cellStyle name="20 % - Accent2 9 2 2 3 2" xfId="4118"/>
    <cellStyle name="20 % - Accent2 9 2 2 4" xfId="3320"/>
    <cellStyle name="20 % - Accent2 9 2 3" xfId="1861"/>
    <cellStyle name="20 % - Accent2 9 2 3 2" xfId="4256"/>
    <cellStyle name="20 % - Accent2 9 2 4" xfId="1324"/>
    <cellStyle name="20 % - Accent2 9 2 4 2" xfId="3719"/>
    <cellStyle name="20 % - Accent2 9 2 5" xfId="2921"/>
    <cellStyle name="20 % - Accent2 9 3" xfId="725"/>
    <cellStyle name="20 % - Accent2 9 3 2" xfId="1863"/>
    <cellStyle name="20 % - Accent2 9 3 2 2" xfId="4258"/>
    <cellStyle name="20 % - Accent2 9 3 3" xfId="1523"/>
    <cellStyle name="20 % - Accent2 9 3 3 2" xfId="3918"/>
    <cellStyle name="20 % - Accent2 9 3 4" xfId="3120"/>
    <cellStyle name="20 % - Accent2 9 4" xfId="1860"/>
    <cellStyle name="20 % - Accent2 9 4 2" xfId="4255"/>
    <cellStyle name="20 % - Accent2 9 5" xfId="1124"/>
    <cellStyle name="20 % - Accent2 9 5 2" xfId="3519"/>
    <cellStyle name="20 % - Accent2 9 6" xfId="2721"/>
    <cellStyle name="20 % - Accent3" xfId="3" builtinId="38" customBuiltin="1"/>
    <cellStyle name="20 % - Accent3 10" xfId="339"/>
    <cellStyle name="20 % - Accent3 10 2" xfId="542"/>
    <cellStyle name="20 % - Accent3 10 2 2" xfId="941"/>
    <cellStyle name="20 % - Accent3 10 2 2 2" xfId="1867"/>
    <cellStyle name="20 % - Accent3 10 2 2 2 2" xfId="4262"/>
    <cellStyle name="20 % - Accent3 10 2 2 3" xfId="1739"/>
    <cellStyle name="20 % - Accent3 10 2 2 3 2" xfId="4134"/>
    <cellStyle name="20 % - Accent3 10 2 2 4" xfId="3336"/>
    <cellStyle name="20 % - Accent3 10 2 3" xfId="1866"/>
    <cellStyle name="20 % - Accent3 10 2 3 2" xfId="4261"/>
    <cellStyle name="20 % - Accent3 10 2 4" xfId="1340"/>
    <cellStyle name="20 % - Accent3 10 2 4 2" xfId="3735"/>
    <cellStyle name="20 % - Accent3 10 2 5" xfId="2937"/>
    <cellStyle name="20 % - Accent3 10 3" xfId="741"/>
    <cellStyle name="20 % - Accent3 10 3 2" xfId="1868"/>
    <cellStyle name="20 % - Accent3 10 3 2 2" xfId="4263"/>
    <cellStyle name="20 % - Accent3 10 3 3" xfId="1539"/>
    <cellStyle name="20 % - Accent3 10 3 3 2" xfId="3934"/>
    <cellStyle name="20 % - Accent3 10 3 4" xfId="3136"/>
    <cellStyle name="20 % - Accent3 10 4" xfId="1865"/>
    <cellStyle name="20 % - Accent3 10 4 2" xfId="4260"/>
    <cellStyle name="20 % - Accent3 10 5" xfId="1140"/>
    <cellStyle name="20 % - Accent3 10 5 2" xfId="3535"/>
    <cellStyle name="20 % - Accent3 10 6" xfId="2737"/>
    <cellStyle name="20 % - Accent3 11" xfId="357"/>
    <cellStyle name="20 % - Accent3 11 2" xfId="759"/>
    <cellStyle name="20 % - Accent3 11 2 2" xfId="1870"/>
    <cellStyle name="20 % - Accent3 11 2 2 2" xfId="4265"/>
    <cellStyle name="20 % - Accent3 11 2 3" xfId="1557"/>
    <cellStyle name="20 % - Accent3 11 2 3 2" xfId="3952"/>
    <cellStyle name="20 % - Accent3 11 2 4" xfId="3154"/>
    <cellStyle name="20 % - Accent3 11 3" xfId="1869"/>
    <cellStyle name="20 % - Accent3 11 3 2" xfId="4264"/>
    <cellStyle name="20 % - Accent3 11 4" xfId="1158"/>
    <cellStyle name="20 % - Accent3 11 4 2" xfId="3553"/>
    <cellStyle name="20 % - Accent3 11 5" xfId="2755"/>
    <cellStyle name="20 % - Accent3 12" xfId="557"/>
    <cellStyle name="20 % - Accent3 12 2" xfId="1871"/>
    <cellStyle name="20 % - Accent3 12 2 2" xfId="4266"/>
    <cellStyle name="20 % - Accent3 12 3" xfId="1355"/>
    <cellStyle name="20 % - Accent3 12 3 2" xfId="3750"/>
    <cellStyle name="20 % - Accent3 12 4" xfId="2952"/>
    <cellStyle name="20 % - Accent3 13" xfId="1864"/>
    <cellStyle name="20 % - Accent3 13 2" xfId="4259"/>
    <cellStyle name="20 % - Accent3 14" xfId="956"/>
    <cellStyle name="20 % - Accent3 14 2" xfId="3351"/>
    <cellStyle name="20 % - Accent3 15" xfId="2553"/>
    <cellStyle name="20 % - Accent3 2" xfId="106"/>
    <cellStyle name="20 % - Accent3 2 2" xfId="133"/>
    <cellStyle name="20 % - Accent3 2 2 2" xfId="188"/>
    <cellStyle name="20 % - Accent3 2 2 2 2" xfId="454"/>
    <cellStyle name="20 % - Accent3 2 2 2 2 2" xfId="854"/>
    <cellStyle name="20 % - Accent3 2 2 2 2 2 2" xfId="1876"/>
    <cellStyle name="20 % - Accent3 2 2 2 2 2 2 2" xfId="4271"/>
    <cellStyle name="20 % - Accent3 2 2 2 2 2 3" xfId="1652"/>
    <cellStyle name="20 % - Accent3 2 2 2 2 2 3 2" xfId="4047"/>
    <cellStyle name="20 % - Accent3 2 2 2 2 2 4" xfId="3249"/>
    <cellStyle name="20 % - Accent3 2 2 2 2 3" xfId="1875"/>
    <cellStyle name="20 % - Accent3 2 2 2 2 3 2" xfId="4270"/>
    <cellStyle name="20 % - Accent3 2 2 2 2 4" xfId="1253"/>
    <cellStyle name="20 % - Accent3 2 2 2 2 4 2" xfId="3648"/>
    <cellStyle name="20 % - Accent3 2 2 2 2 5" xfId="2850"/>
    <cellStyle name="20 % - Accent3 2 2 2 3" xfId="654"/>
    <cellStyle name="20 % - Accent3 2 2 2 3 2" xfId="1877"/>
    <cellStyle name="20 % - Accent3 2 2 2 3 2 2" xfId="4272"/>
    <cellStyle name="20 % - Accent3 2 2 2 3 3" xfId="1452"/>
    <cellStyle name="20 % - Accent3 2 2 2 3 3 2" xfId="3847"/>
    <cellStyle name="20 % - Accent3 2 2 2 3 4" xfId="3049"/>
    <cellStyle name="20 % - Accent3 2 2 2 4" xfId="1874"/>
    <cellStyle name="20 % - Accent3 2 2 2 4 2" xfId="4269"/>
    <cellStyle name="20 % - Accent3 2 2 2 5" xfId="1053"/>
    <cellStyle name="20 % - Accent3 2 2 2 5 2" xfId="3448"/>
    <cellStyle name="20 % - Accent3 2 2 2 6" xfId="2650"/>
    <cellStyle name="20 % - Accent3 2 2 3" xfId="399"/>
    <cellStyle name="20 % - Accent3 2 2 3 2" xfId="799"/>
    <cellStyle name="20 % - Accent3 2 2 3 2 2" xfId="1879"/>
    <cellStyle name="20 % - Accent3 2 2 3 2 2 2" xfId="4274"/>
    <cellStyle name="20 % - Accent3 2 2 3 2 3" xfId="1597"/>
    <cellStyle name="20 % - Accent3 2 2 3 2 3 2" xfId="3992"/>
    <cellStyle name="20 % - Accent3 2 2 3 2 4" xfId="3194"/>
    <cellStyle name="20 % - Accent3 2 2 3 3" xfId="1878"/>
    <cellStyle name="20 % - Accent3 2 2 3 3 2" xfId="4273"/>
    <cellStyle name="20 % - Accent3 2 2 3 4" xfId="1198"/>
    <cellStyle name="20 % - Accent3 2 2 3 4 2" xfId="3593"/>
    <cellStyle name="20 % - Accent3 2 2 3 5" xfId="2795"/>
    <cellStyle name="20 % - Accent3 2 2 4" xfId="599"/>
    <cellStyle name="20 % - Accent3 2 2 4 2" xfId="1880"/>
    <cellStyle name="20 % - Accent3 2 2 4 2 2" xfId="4275"/>
    <cellStyle name="20 % - Accent3 2 2 4 3" xfId="1397"/>
    <cellStyle name="20 % - Accent3 2 2 4 3 2" xfId="3792"/>
    <cellStyle name="20 % - Accent3 2 2 4 4" xfId="2994"/>
    <cellStyle name="20 % - Accent3 2 2 5" xfId="1873"/>
    <cellStyle name="20 % - Accent3 2 2 5 2" xfId="4268"/>
    <cellStyle name="20 % - Accent3 2 2 6" xfId="998"/>
    <cellStyle name="20 % - Accent3 2 2 6 2" xfId="3393"/>
    <cellStyle name="20 % - Accent3 2 2 7" xfId="2595"/>
    <cellStyle name="20 % - Accent3 2 2_Evolution" xfId="206"/>
    <cellStyle name="20 % - Accent3 2 3" xfId="161"/>
    <cellStyle name="20 % - Accent3 2 3 2" xfId="427"/>
    <cellStyle name="20 % - Accent3 2 3 2 2" xfId="827"/>
    <cellStyle name="20 % - Accent3 2 3 2 2 2" xfId="1883"/>
    <cellStyle name="20 % - Accent3 2 3 2 2 2 2" xfId="4278"/>
    <cellStyle name="20 % - Accent3 2 3 2 2 3" xfId="1625"/>
    <cellStyle name="20 % - Accent3 2 3 2 2 3 2" xfId="4020"/>
    <cellStyle name="20 % - Accent3 2 3 2 2 4" xfId="3222"/>
    <cellStyle name="20 % - Accent3 2 3 2 3" xfId="1882"/>
    <cellStyle name="20 % - Accent3 2 3 2 3 2" xfId="4277"/>
    <cellStyle name="20 % - Accent3 2 3 2 4" xfId="1226"/>
    <cellStyle name="20 % - Accent3 2 3 2 4 2" xfId="3621"/>
    <cellStyle name="20 % - Accent3 2 3 2 5" xfId="2823"/>
    <cellStyle name="20 % - Accent3 2 3 3" xfId="627"/>
    <cellStyle name="20 % - Accent3 2 3 3 2" xfId="1884"/>
    <cellStyle name="20 % - Accent3 2 3 3 2 2" xfId="4279"/>
    <cellStyle name="20 % - Accent3 2 3 3 3" xfId="1425"/>
    <cellStyle name="20 % - Accent3 2 3 3 3 2" xfId="3820"/>
    <cellStyle name="20 % - Accent3 2 3 3 4" xfId="3022"/>
    <cellStyle name="20 % - Accent3 2 3 4" xfId="1881"/>
    <cellStyle name="20 % - Accent3 2 3 4 2" xfId="4276"/>
    <cellStyle name="20 % - Accent3 2 3 5" xfId="1026"/>
    <cellStyle name="20 % - Accent3 2 3 5 2" xfId="3421"/>
    <cellStyle name="20 % - Accent3 2 3 6" xfId="2623"/>
    <cellStyle name="20 % - Accent3 2 4" xfId="372"/>
    <cellStyle name="20 % - Accent3 2 4 2" xfId="772"/>
    <cellStyle name="20 % - Accent3 2 4 2 2" xfId="1886"/>
    <cellStyle name="20 % - Accent3 2 4 2 2 2" xfId="4281"/>
    <cellStyle name="20 % - Accent3 2 4 2 3" xfId="1570"/>
    <cellStyle name="20 % - Accent3 2 4 2 3 2" xfId="3965"/>
    <cellStyle name="20 % - Accent3 2 4 2 4" xfId="3167"/>
    <cellStyle name="20 % - Accent3 2 4 3" xfId="1885"/>
    <cellStyle name="20 % - Accent3 2 4 3 2" xfId="4280"/>
    <cellStyle name="20 % - Accent3 2 4 4" xfId="1171"/>
    <cellStyle name="20 % - Accent3 2 4 4 2" xfId="3566"/>
    <cellStyle name="20 % - Accent3 2 4 5" xfId="2768"/>
    <cellStyle name="20 % - Accent3 2 5" xfId="572"/>
    <cellStyle name="20 % - Accent3 2 5 2" xfId="1887"/>
    <cellStyle name="20 % - Accent3 2 5 2 2" xfId="4282"/>
    <cellStyle name="20 % - Accent3 2 5 3" xfId="1370"/>
    <cellStyle name="20 % - Accent3 2 5 3 2" xfId="3765"/>
    <cellStyle name="20 % - Accent3 2 5 4" xfId="2967"/>
    <cellStyle name="20 % - Accent3 2 6" xfId="1872"/>
    <cellStyle name="20 % - Accent3 2 6 2" xfId="4267"/>
    <cellStyle name="20 % - Accent3 2 7" xfId="971"/>
    <cellStyle name="20 % - Accent3 2 7 2" xfId="3366"/>
    <cellStyle name="20 % - Accent3 2 8" xfId="2568"/>
    <cellStyle name="20 % - Accent3 2_Evolution" xfId="205"/>
    <cellStyle name="20 % - Accent3 3" xfId="118"/>
    <cellStyle name="20 % - Accent3 3 2" xfId="173"/>
    <cellStyle name="20 % - Accent3 3 2 2" xfId="439"/>
    <cellStyle name="20 % - Accent3 3 2 2 2" xfId="839"/>
    <cellStyle name="20 % - Accent3 3 2 2 2 2" xfId="1891"/>
    <cellStyle name="20 % - Accent3 3 2 2 2 2 2" xfId="4286"/>
    <cellStyle name="20 % - Accent3 3 2 2 2 3" xfId="1637"/>
    <cellStyle name="20 % - Accent3 3 2 2 2 3 2" xfId="4032"/>
    <cellStyle name="20 % - Accent3 3 2 2 2 4" xfId="3234"/>
    <cellStyle name="20 % - Accent3 3 2 2 3" xfId="1890"/>
    <cellStyle name="20 % - Accent3 3 2 2 3 2" xfId="4285"/>
    <cellStyle name="20 % - Accent3 3 2 2 4" xfId="1238"/>
    <cellStyle name="20 % - Accent3 3 2 2 4 2" xfId="3633"/>
    <cellStyle name="20 % - Accent3 3 2 2 5" xfId="2835"/>
    <cellStyle name="20 % - Accent3 3 2 3" xfId="639"/>
    <cellStyle name="20 % - Accent3 3 2 3 2" xfId="1892"/>
    <cellStyle name="20 % - Accent3 3 2 3 2 2" xfId="4287"/>
    <cellStyle name="20 % - Accent3 3 2 3 3" xfId="1437"/>
    <cellStyle name="20 % - Accent3 3 2 3 3 2" xfId="3832"/>
    <cellStyle name="20 % - Accent3 3 2 3 4" xfId="3034"/>
    <cellStyle name="20 % - Accent3 3 2 4" xfId="1889"/>
    <cellStyle name="20 % - Accent3 3 2 4 2" xfId="4284"/>
    <cellStyle name="20 % - Accent3 3 2 5" xfId="1038"/>
    <cellStyle name="20 % - Accent3 3 2 5 2" xfId="3433"/>
    <cellStyle name="20 % - Accent3 3 2 6" xfId="2635"/>
    <cellStyle name="20 % - Accent3 3 3" xfId="384"/>
    <cellStyle name="20 % - Accent3 3 3 2" xfId="784"/>
    <cellStyle name="20 % - Accent3 3 3 2 2" xfId="1894"/>
    <cellStyle name="20 % - Accent3 3 3 2 2 2" xfId="4289"/>
    <cellStyle name="20 % - Accent3 3 3 2 3" xfId="1582"/>
    <cellStyle name="20 % - Accent3 3 3 2 3 2" xfId="3977"/>
    <cellStyle name="20 % - Accent3 3 3 2 4" xfId="3179"/>
    <cellStyle name="20 % - Accent3 3 3 3" xfId="1893"/>
    <cellStyle name="20 % - Accent3 3 3 3 2" xfId="4288"/>
    <cellStyle name="20 % - Accent3 3 3 4" xfId="1183"/>
    <cellStyle name="20 % - Accent3 3 3 4 2" xfId="3578"/>
    <cellStyle name="20 % - Accent3 3 3 5" xfId="2780"/>
    <cellStyle name="20 % - Accent3 3 4" xfId="584"/>
    <cellStyle name="20 % - Accent3 3 4 2" xfId="1895"/>
    <cellStyle name="20 % - Accent3 3 4 2 2" xfId="4290"/>
    <cellStyle name="20 % - Accent3 3 4 3" xfId="1382"/>
    <cellStyle name="20 % - Accent3 3 4 3 2" xfId="3777"/>
    <cellStyle name="20 % - Accent3 3 4 4" xfId="2979"/>
    <cellStyle name="20 % - Accent3 3 5" xfId="1888"/>
    <cellStyle name="20 % - Accent3 3 5 2" xfId="4283"/>
    <cellStyle name="20 % - Accent3 3 6" xfId="983"/>
    <cellStyle name="20 % - Accent3 3 6 2" xfId="3378"/>
    <cellStyle name="20 % - Accent3 3 7" xfId="2580"/>
    <cellStyle name="20 % - Accent3 3_Evolution" xfId="207"/>
    <cellStyle name="20 % - Accent3 4" xfId="146"/>
    <cellStyle name="20 % - Accent3 4 2" xfId="412"/>
    <cellStyle name="20 % - Accent3 4 2 2" xfId="812"/>
    <cellStyle name="20 % - Accent3 4 2 2 2" xfId="1898"/>
    <cellStyle name="20 % - Accent3 4 2 2 2 2" xfId="4293"/>
    <cellStyle name="20 % - Accent3 4 2 2 3" xfId="1610"/>
    <cellStyle name="20 % - Accent3 4 2 2 3 2" xfId="4005"/>
    <cellStyle name="20 % - Accent3 4 2 2 4" xfId="3207"/>
    <cellStyle name="20 % - Accent3 4 2 3" xfId="1897"/>
    <cellStyle name="20 % - Accent3 4 2 3 2" xfId="4292"/>
    <cellStyle name="20 % - Accent3 4 2 4" xfId="1211"/>
    <cellStyle name="20 % - Accent3 4 2 4 2" xfId="3606"/>
    <cellStyle name="20 % - Accent3 4 2 5" xfId="2808"/>
    <cellStyle name="20 % - Accent3 4 3" xfId="612"/>
    <cellStyle name="20 % - Accent3 4 3 2" xfId="1899"/>
    <cellStyle name="20 % - Accent3 4 3 2 2" xfId="4294"/>
    <cellStyle name="20 % - Accent3 4 3 3" xfId="1410"/>
    <cellStyle name="20 % - Accent3 4 3 3 2" xfId="3805"/>
    <cellStyle name="20 % - Accent3 4 3 4" xfId="3007"/>
    <cellStyle name="20 % - Accent3 4 4" xfId="1896"/>
    <cellStyle name="20 % - Accent3 4 4 2" xfId="4291"/>
    <cellStyle name="20 % - Accent3 4 5" xfId="1011"/>
    <cellStyle name="20 % - Accent3 4 5 2" xfId="3406"/>
    <cellStyle name="20 % - Accent3 4 6" xfId="2608"/>
    <cellStyle name="20 % - Accent3 5" xfId="289"/>
    <cellStyle name="20 % - Accent3 5 2" xfId="492"/>
    <cellStyle name="20 % - Accent3 5 2 2" xfId="891"/>
    <cellStyle name="20 % - Accent3 5 2 2 2" xfId="1902"/>
    <cellStyle name="20 % - Accent3 5 2 2 2 2" xfId="4297"/>
    <cellStyle name="20 % - Accent3 5 2 2 3" xfId="1689"/>
    <cellStyle name="20 % - Accent3 5 2 2 3 2" xfId="4084"/>
    <cellStyle name="20 % - Accent3 5 2 2 4" xfId="3286"/>
    <cellStyle name="20 % - Accent3 5 2 3" xfId="1901"/>
    <cellStyle name="20 % - Accent3 5 2 3 2" xfId="4296"/>
    <cellStyle name="20 % - Accent3 5 2 4" xfId="1290"/>
    <cellStyle name="20 % - Accent3 5 2 4 2" xfId="3685"/>
    <cellStyle name="20 % - Accent3 5 2 5" xfId="2887"/>
    <cellStyle name="20 % - Accent3 5 3" xfId="691"/>
    <cellStyle name="20 % - Accent3 5 3 2" xfId="1903"/>
    <cellStyle name="20 % - Accent3 5 3 2 2" xfId="4298"/>
    <cellStyle name="20 % - Accent3 5 3 3" xfId="1489"/>
    <cellStyle name="20 % - Accent3 5 3 3 2" xfId="3884"/>
    <cellStyle name="20 % - Accent3 5 3 4" xfId="3086"/>
    <cellStyle name="20 % - Accent3 5 4" xfId="1900"/>
    <cellStyle name="20 % - Accent3 5 4 2" xfId="4295"/>
    <cellStyle name="20 % - Accent3 5 5" xfId="1090"/>
    <cellStyle name="20 % - Accent3 5 5 2" xfId="3485"/>
    <cellStyle name="20 % - Accent3 5 6" xfId="2687"/>
    <cellStyle name="20 % - Accent3 6" xfId="287"/>
    <cellStyle name="20 % - Accent3 6 2" xfId="490"/>
    <cellStyle name="20 % - Accent3 6 2 2" xfId="889"/>
    <cellStyle name="20 % - Accent3 6 2 2 2" xfId="1906"/>
    <cellStyle name="20 % - Accent3 6 2 2 2 2" xfId="4301"/>
    <cellStyle name="20 % - Accent3 6 2 2 3" xfId="1687"/>
    <cellStyle name="20 % - Accent3 6 2 2 3 2" xfId="4082"/>
    <cellStyle name="20 % - Accent3 6 2 2 4" xfId="3284"/>
    <cellStyle name="20 % - Accent3 6 2 3" xfId="1905"/>
    <cellStyle name="20 % - Accent3 6 2 3 2" xfId="4300"/>
    <cellStyle name="20 % - Accent3 6 2 4" xfId="1288"/>
    <cellStyle name="20 % - Accent3 6 2 4 2" xfId="3683"/>
    <cellStyle name="20 % - Accent3 6 2 5" xfId="2885"/>
    <cellStyle name="20 % - Accent3 6 3" xfId="689"/>
    <cellStyle name="20 % - Accent3 6 3 2" xfId="1907"/>
    <cellStyle name="20 % - Accent3 6 3 2 2" xfId="4302"/>
    <cellStyle name="20 % - Accent3 6 3 3" xfId="1487"/>
    <cellStyle name="20 % - Accent3 6 3 3 2" xfId="3882"/>
    <cellStyle name="20 % - Accent3 6 3 4" xfId="3084"/>
    <cellStyle name="20 % - Accent3 6 4" xfId="1904"/>
    <cellStyle name="20 % - Accent3 6 4 2" xfId="4299"/>
    <cellStyle name="20 % - Accent3 6 5" xfId="1088"/>
    <cellStyle name="20 % - Accent3 6 5 2" xfId="3483"/>
    <cellStyle name="20 % - Accent3 6 6" xfId="2685"/>
    <cellStyle name="20 % - Accent3 7" xfId="303"/>
    <cellStyle name="20 % - Accent3 7 2" xfId="506"/>
    <cellStyle name="20 % - Accent3 7 2 2" xfId="905"/>
    <cellStyle name="20 % - Accent3 7 2 2 2" xfId="1910"/>
    <cellStyle name="20 % - Accent3 7 2 2 2 2" xfId="4305"/>
    <cellStyle name="20 % - Accent3 7 2 2 3" xfId="1703"/>
    <cellStyle name="20 % - Accent3 7 2 2 3 2" xfId="4098"/>
    <cellStyle name="20 % - Accent3 7 2 2 4" xfId="3300"/>
    <cellStyle name="20 % - Accent3 7 2 3" xfId="1909"/>
    <cellStyle name="20 % - Accent3 7 2 3 2" xfId="4304"/>
    <cellStyle name="20 % - Accent3 7 2 4" xfId="1304"/>
    <cellStyle name="20 % - Accent3 7 2 4 2" xfId="3699"/>
    <cellStyle name="20 % - Accent3 7 2 5" xfId="2901"/>
    <cellStyle name="20 % - Accent3 7 3" xfId="705"/>
    <cellStyle name="20 % - Accent3 7 3 2" xfId="1911"/>
    <cellStyle name="20 % - Accent3 7 3 2 2" xfId="4306"/>
    <cellStyle name="20 % - Accent3 7 3 3" xfId="1503"/>
    <cellStyle name="20 % - Accent3 7 3 3 2" xfId="3898"/>
    <cellStyle name="20 % - Accent3 7 3 4" xfId="3100"/>
    <cellStyle name="20 % - Accent3 7 4" xfId="1908"/>
    <cellStyle name="20 % - Accent3 7 4 2" xfId="4303"/>
    <cellStyle name="20 % - Accent3 7 5" xfId="1104"/>
    <cellStyle name="20 % - Accent3 7 5 2" xfId="3499"/>
    <cellStyle name="20 % - Accent3 7 6" xfId="2701"/>
    <cellStyle name="20 % - Accent3 8" xfId="284"/>
    <cellStyle name="20 % - Accent3 8 2" xfId="487"/>
    <cellStyle name="20 % - Accent3 8 2 2" xfId="886"/>
    <cellStyle name="20 % - Accent3 8 2 2 2" xfId="1914"/>
    <cellStyle name="20 % - Accent3 8 2 2 2 2" xfId="4309"/>
    <cellStyle name="20 % - Accent3 8 2 2 3" xfId="1684"/>
    <cellStyle name="20 % - Accent3 8 2 2 3 2" xfId="4079"/>
    <cellStyle name="20 % - Accent3 8 2 2 4" xfId="3281"/>
    <cellStyle name="20 % - Accent3 8 2 3" xfId="1913"/>
    <cellStyle name="20 % - Accent3 8 2 3 2" xfId="4308"/>
    <cellStyle name="20 % - Accent3 8 2 4" xfId="1285"/>
    <cellStyle name="20 % - Accent3 8 2 4 2" xfId="3680"/>
    <cellStyle name="20 % - Accent3 8 2 5" xfId="2882"/>
    <cellStyle name="20 % - Accent3 8 3" xfId="686"/>
    <cellStyle name="20 % - Accent3 8 3 2" xfId="1915"/>
    <cellStyle name="20 % - Accent3 8 3 2 2" xfId="4310"/>
    <cellStyle name="20 % - Accent3 8 3 3" xfId="1484"/>
    <cellStyle name="20 % - Accent3 8 3 3 2" xfId="3879"/>
    <cellStyle name="20 % - Accent3 8 3 4" xfId="3081"/>
    <cellStyle name="20 % - Accent3 8 4" xfId="1912"/>
    <cellStyle name="20 % - Accent3 8 4 2" xfId="4307"/>
    <cellStyle name="20 % - Accent3 8 5" xfId="1085"/>
    <cellStyle name="20 % - Accent3 8 5 2" xfId="3480"/>
    <cellStyle name="20 % - Accent3 8 6" xfId="2682"/>
    <cellStyle name="20 % - Accent3 9" xfId="291"/>
    <cellStyle name="20 % - Accent3 9 2" xfId="494"/>
    <cellStyle name="20 % - Accent3 9 2 2" xfId="893"/>
    <cellStyle name="20 % - Accent3 9 2 2 2" xfId="1918"/>
    <cellStyle name="20 % - Accent3 9 2 2 2 2" xfId="4313"/>
    <cellStyle name="20 % - Accent3 9 2 2 3" xfId="1691"/>
    <cellStyle name="20 % - Accent3 9 2 2 3 2" xfId="4086"/>
    <cellStyle name="20 % - Accent3 9 2 2 4" xfId="3288"/>
    <cellStyle name="20 % - Accent3 9 2 3" xfId="1917"/>
    <cellStyle name="20 % - Accent3 9 2 3 2" xfId="4312"/>
    <cellStyle name="20 % - Accent3 9 2 4" xfId="1292"/>
    <cellStyle name="20 % - Accent3 9 2 4 2" xfId="3687"/>
    <cellStyle name="20 % - Accent3 9 2 5" xfId="2889"/>
    <cellStyle name="20 % - Accent3 9 3" xfId="693"/>
    <cellStyle name="20 % - Accent3 9 3 2" xfId="1919"/>
    <cellStyle name="20 % - Accent3 9 3 2 2" xfId="4314"/>
    <cellStyle name="20 % - Accent3 9 3 3" xfId="1491"/>
    <cellStyle name="20 % - Accent3 9 3 3 2" xfId="3886"/>
    <cellStyle name="20 % - Accent3 9 3 4" xfId="3088"/>
    <cellStyle name="20 % - Accent3 9 4" xfId="1916"/>
    <cellStyle name="20 % - Accent3 9 4 2" xfId="4311"/>
    <cellStyle name="20 % - Accent3 9 5" xfId="1092"/>
    <cellStyle name="20 % - Accent3 9 5 2" xfId="3487"/>
    <cellStyle name="20 % - Accent3 9 6" xfId="2689"/>
    <cellStyle name="20 % - Accent4" xfId="4" builtinId="42" customBuiltin="1"/>
    <cellStyle name="20 % - Accent4 10" xfId="346"/>
    <cellStyle name="20 % - Accent4 10 2" xfId="549"/>
    <cellStyle name="20 % - Accent4 10 2 2" xfId="948"/>
    <cellStyle name="20 % - Accent4 10 2 2 2" xfId="1923"/>
    <cellStyle name="20 % - Accent4 10 2 2 2 2" xfId="4318"/>
    <cellStyle name="20 % - Accent4 10 2 2 3" xfId="1746"/>
    <cellStyle name="20 % - Accent4 10 2 2 3 2" xfId="4141"/>
    <cellStyle name="20 % - Accent4 10 2 2 4" xfId="3343"/>
    <cellStyle name="20 % - Accent4 10 2 3" xfId="1922"/>
    <cellStyle name="20 % - Accent4 10 2 3 2" xfId="4317"/>
    <cellStyle name="20 % - Accent4 10 2 4" xfId="1347"/>
    <cellStyle name="20 % - Accent4 10 2 4 2" xfId="3742"/>
    <cellStyle name="20 % - Accent4 10 2 5" xfId="2944"/>
    <cellStyle name="20 % - Accent4 10 3" xfId="748"/>
    <cellStyle name="20 % - Accent4 10 3 2" xfId="1924"/>
    <cellStyle name="20 % - Accent4 10 3 2 2" xfId="4319"/>
    <cellStyle name="20 % - Accent4 10 3 3" xfId="1546"/>
    <cellStyle name="20 % - Accent4 10 3 3 2" xfId="3941"/>
    <cellStyle name="20 % - Accent4 10 3 4" xfId="3143"/>
    <cellStyle name="20 % - Accent4 10 4" xfId="1921"/>
    <cellStyle name="20 % - Accent4 10 4 2" xfId="4316"/>
    <cellStyle name="20 % - Accent4 10 5" xfId="1147"/>
    <cellStyle name="20 % - Accent4 10 5 2" xfId="3542"/>
    <cellStyle name="20 % - Accent4 10 6" xfId="2744"/>
    <cellStyle name="20 % - Accent4 11" xfId="359"/>
    <cellStyle name="20 % - Accent4 11 2" xfId="761"/>
    <cellStyle name="20 % - Accent4 11 2 2" xfId="1926"/>
    <cellStyle name="20 % - Accent4 11 2 2 2" xfId="4321"/>
    <cellStyle name="20 % - Accent4 11 2 3" xfId="1559"/>
    <cellStyle name="20 % - Accent4 11 2 3 2" xfId="3954"/>
    <cellStyle name="20 % - Accent4 11 2 4" xfId="3156"/>
    <cellStyle name="20 % - Accent4 11 3" xfId="1925"/>
    <cellStyle name="20 % - Accent4 11 3 2" xfId="4320"/>
    <cellStyle name="20 % - Accent4 11 4" xfId="1160"/>
    <cellStyle name="20 % - Accent4 11 4 2" xfId="3555"/>
    <cellStyle name="20 % - Accent4 11 5" xfId="2757"/>
    <cellStyle name="20 % - Accent4 12" xfId="558"/>
    <cellStyle name="20 % - Accent4 12 2" xfId="1927"/>
    <cellStyle name="20 % - Accent4 12 2 2" xfId="4322"/>
    <cellStyle name="20 % - Accent4 12 3" xfId="1356"/>
    <cellStyle name="20 % - Accent4 12 3 2" xfId="3751"/>
    <cellStyle name="20 % - Accent4 12 4" xfId="2953"/>
    <cellStyle name="20 % - Accent4 13" xfId="1920"/>
    <cellStyle name="20 % - Accent4 13 2" xfId="4315"/>
    <cellStyle name="20 % - Accent4 14" xfId="957"/>
    <cellStyle name="20 % - Accent4 14 2" xfId="3352"/>
    <cellStyle name="20 % - Accent4 15" xfId="2554"/>
    <cellStyle name="20 % - Accent4 2" xfId="108"/>
    <cellStyle name="20 % - Accent4 2 2" xfId="135"/>
    <cellStyle name="20 % - Accent4 2 2 2" xfId="190"/>
    <cellStyle name="20 % - Accent4 2 2 2 2" xfId="456"/>
    <cellStyle name="20 % - Accent4 2 2 2 2 2" xfId="856"/>
    <cellStyle name="20 % - Accent4 2 2 2 2 2 2" xfId="1932"/>
    <cellStyle name="20 % - Accent4 2 2 2 2 2 2 2" xfId="4327"/>
    <cellStyle name="20 % - Accent4 2 2 2 2 2 3" xfId="1654"/>
    <cellStyle name="20 % - Accent4 2 2 2 2 2 3 2" xfId="4049"/>
    <cellStyle name="20 % - Accent4 2 2 2 2 2 4" xfId="3251"/>
    <cellStyle name="20 % - Accent4 2 2 2 2 3" xfId="1931"/>
    <cellStyle name="20 % - Accent4 2 2 2 2 3 2" xfId="4326"/>
    <cellStyle name="20 % - Accent4 2 2 2 2 4" xfId="1255"/>
    <cellStyle name="20 % - Accent4 2 2 2 2 4 2" xfId="3650"/>
    <cellStyle name="20 % - Accent4 2 2 2 2 5" xfId="2852"/>
    <cellStyle name="20 % - Accent4 2 2 2 3" xfId="656"/>
    <cellStyle name="20 % - Accent4 2 2 2 3 2" xfId="1933"/>
    <cellStyle name="20 % - Accent4 2 2 2 3 2 2" xfId="4328"/>
    <cellStyle name="20 % - Accent4 2 2 2 3 3" xfId="1454"/>
    <cellStyle name="20 % - Accent4 2 2 2 3 3 2" xfId="3849"/>
    <cellStyle name="20 % - Accent4 2 2 2 3 4" xfId="3051"/>
    <cellStyle name="20 % - Accent4 2 2 2 4" xfId="1930"/>
    <cellStyle name="20 % - Accent4 2 2 2 4 2" xfId="4325"/>
    <cellStyle name="20 % - Accent4 2 2 2 5" xfId="1055"/>
    <cellStyle name="20 % - Accent4 2 2 2 5 2" xfId="3450"/>
    <cellStyle name="20 % - Accent4 2 2 2 6" xfId="2652"/>
    <cellStyle name="20 % - Accent4 2 2 3" xfId="401"/>
    <cellStyle name="20 % - Accent4 2 2 3 2" xfId="801"/>
    <cellStyle name="20 % - Accent4 2 2 3 2 2" xfId="1935"/>
    <cellStyle name="20 % - Accent4 2 2 3 2 2 2" xfId="4330"/>
    <cellStyle name="20 % - Accent4 2 2 3 2 3" xfId="1599"/>
    <cellStyle name="20 % - Accent4 2 2 3 2 3 2" xfId="3994"/>
    <cellStyle name="20 % - Accent4 2 2 3 2 4" xfId="3196"/>
    <cellStyle name="20 % - Accent4 2 2 3 3" xfId="1934"/>
    <cellStyle name="20 % - Accent4 2 2 3 3 2" xfId="4329"/>
    <cellStyle name="20 % - Accent4 2 2 3 4" xfId="1200"/>
    <cellStyle name="20 % - Accent4 2 2 3 4 2" xfId="3595"/>
    <cellStyle name="20 % - Accent4 2 2 3 5" xfId="2797"/>
    <cellStyle name="20 % - Accent4 2 2 4" xfId="601"/>
    <cellStyle name="20 % - Accent4 2 2 4 2" xfId="1936"/>
    <cellStyle name="20 % - Accent4 2 2 4 2 2" xfId="4331"/>
    <cellStyle name="20 % - Accent4 2 2 4 3" xfId="1399"/>
    <cellStyle name="20 % - Accent4 2 2 4 3 2" xfId="3794"/>
    <cellStyle name="20 % - Accent4 2 2 4 4" xfId="2996"/>
    <cellStyle name="20 % - Accent4 2 2 5" xfId="1929"/>
    <cellStyle name="20 % - Accent4 2 2 5 2" xfId="4324"/>
    <cellStyle name="20 % - Accent4 2 2 6" xfId="1000"/>
    <cellStyle name="20 % - Accent4 2 2 6 2" xfId="3395"/>
    <cellStyle name="20 % - Accent4 2 2 7" xfId="2597"/>
    <cellStyle name="20 % - Accent4 2 2_Evolution" xfId="209"/>
    <cellStyle name="20 % - Accent4 2 3" xfId="163"/>
    <cellStyle name="20 % - Accent4 2 3 2" xfId="429"/>
    <cellStyle name="20 % - Accent4 2 3 2 2" xfId="829"/>
    <cellStyle name="20 % - Accent4 2 3 2 2 2" xfId="1939"/>
    <cellStyle name="20 % - Accent4 2 3 2 2 2 2" xfId="4334"/>
    <cellStyle name="20 % - Accent4 2 3 2 2 3" xfId="1627"/>
    <cellStyle name="20 % - Accent4 2 3 2 2 3 2" xfId="4022"/>
    <cellStyle name="20 % - Accent4 2 3 2 2 4" xfId="3224"/>
    <cellStyle name="20 % - Accent4 2 3 2 3" xfId="1938"/>
    <cellStyle name="20 % - Accent4 2 3 2 3 2" xfId="4333"/>
    <cellStyle name="20 % - Accent4 2 3 2 4" xfId="1228"/>
    <cellStyle name="20 % - Accent4 2 3 2 4 2" xfId="3623"/>
    <cellStyle name="20 % - Accent4 2 3 2 5" xfId="2825"/>
    <cellStyle name="20 % - Accent4 2 3 3" xfId="629"/>
    <cellStyle name="20 % - Accent4 2 3 3 2" xfId="1940"/>
    <cellStyle name="20 % - Accent4 2 3 3 2 2" xfId="4335"/>
    <cellStyle name="20 % - Accent4 2 3 3 3" xfId="1427"/>
    <cellStyle name="20 % - Accent4 2 3 3 3 2" xfId="3822"/>
    <cellStyle name="20 % - Accent4 2 3 3 4" xfId="3024"/>
    <cellStyle name="20 % - Accent4 2 3 4" xfId="1937"/>
    <cellStyle name="20 % - Accent4 2 3 4 2" xfId="4332"/>
    <cellStyle name="20 % - Accent4 2 3 5" xfId="1028"/>
    <cellStyle name="20 % - Accent4 2 3 5 2" xfId="3423"/>
    <cellStyle name="20 % - Accent4 2 3 6" xfId="2625"/>
    <cellStyle name="20 % - Accent4 2 4" xfId="374"/>
    <cellStyle name="20 % - Accent4 2 4 2" xfId="774"/>
    <cellStyle name="20 % - Accent4 2 4 2 2" xfId="1942"/>
    <cellStyle name="20 % - Accent4 2 4 2 2 2" xfId="4337"/>
    <cellStyle name="20 % - Accent4 2 4 2 3" xfId="1572"/>
    <cellStyle name="20 % - Accent4 2 4 2 3 2" xfId="3967"/>
    <cellStyle name="20 % - Accent4 2 4 2 4" xfId="3169"/>
    <cellStyle name="20 % - Accent4 2 4 3" xfId="1941"/>
    <cellStyle name="20 % - Accent4 2 4 3 2" xfId="4336"/>
    <cellStyle name="20 % - Accent4 2 4 4" xfId="1173"/>
    <cellStyle name="20 % - Accent4 2 4 4 2" xfId="3568"/>
    <cellStyle name="20 % - Accent4 2 4 5" xfId="2770"/>
    <cellStyle name="20 % - Accent4 2 5" xfId="574"/>
    <cellStyle name="20 % - Accent4 2 5 2" xfId="1943"/>
    <cellStyle name="20 % - Accent4 2 5 2 2" xfId="4338"/>
    <cellStyle name="20 % - Accent4 2 5 3" xfId="1372"/>
    <cellStyle name="20 % - Accent4 2 5 3 2" xfId="3767"/>
    <cellStyle name="20 % - Accent4 2 5 4" xfId="2969"/>
    <cellStyle name="20 % - Accent4 2 6" xfId="1928"/>
    <cellStyle name="20 % - Accent4 2 6 2" xfId="4323"/>
    <cellStyle name="20 % - Accent4 2 7" xfId="973"/>
    <cellStyle name="20 % - Accent4 2 7 2" xfId="3368"/>
    <cellStyle name="20 % - Accent4 2 8" xfId="2570"/>
    <cellStyle name="20 % - Accent4 2_Evolution" xfId="208"/>
    <cellStyle name="20 % - Accent4 3" xfId="119"/>
    <cellStyle name="20 % - Accent4 3 2" xfId="174"/>
    <cellStyle name="20 % - Accent4 3 2 2" xfId="440"/>
    <cellStyle name="20 % - Accent4 3 2 2 2" xfId="840"/>
    <cellStyle name="20 % - Accent4 3 2 2 2 2" xfId="1947"/>
    <cellStyle name="20 % - Accent4 3 2 2 2 2 2" xfId="4342"/>
    <cellStyle name="20 % - Accent4 3 2 2 2 3" xfId="1638"/>
    <cellStyle name="20 % - Accent4 3 2 2 2 3 2" xfId="4033"/>
    <cellStyle name="20 % - Accent4 3 2 2 2 4" xfId="3235"/>
    <cellStyle name="20 % - Accent4 3 2 2 3" xfId="1946"/>
    <cellStyle name="20 % - Accent4 3 2 2 3 2" xfId="4341"/>
    <cellStyle name="20 % - Accent4 3 2 2 4" xfId="1239"/>
    <cellStyle name="20 % - Accent4 3 2 2 4 2" xfId="3634"/>
    <cellStyle name="20 % - Accent4 3 2 2 5" xfId="2836"/>
    <cellStyle name="20 % - Accent4 3 2 3" xfId="640"/>
    <cellStyle name="20 % - Accent4 3 2 3 2" xfId="1948"/>
    <cellStyle name="20 % - Accent4 3 2 3 2 2" xfId="4343"/>
    <cellStyle name="20 % - Accent4 3 2 3 3" xfId="1438"/>
    <cellStyle name="20 % - Accent4 3 2 3 3 2" xfId="3833"/>
    <cellStyle name="20 % - Accent4 3 2 3 4" xfId="3035"/>
    <cellStyle name="20 % - Accent4 3 2 4" xfId="1945"/>
    <cellStyle name="20 % - Accent4 3 2 4 2" xfId="4340"/>
    <cellStyle name="20 % - Accent4 3 2 5" xfId="1039"/>
    <cellStyle name="20 % - Accent4 3 2 5 2" xfId="3434"/>
    <cellStyle name="20 % - Accent4 3 2 6" xfId="2636"/>
    <cellStyle name="20 % - Accent4 3 3" xfId="385"/>
    <cellStyle name="20 % - Accent4 3 3 2" xfId="785"/>
    <cellStyle name="20 % - Accent4 3 3 2 2" xfId="1950"/>
    <cellStyle name="20 % - Accent4 3 3 2 2 2" xfId="4345"/>
    <cellStyle name="20 % - Accent4 3 3 2 3" xfId="1583"/>
    <cellStyle name="20 % - Accent4 3 3 2 3 2" xfId="3978"/>
    <cellStyle name="20 % - Accent4 3 3 2 4" xfId="3180"/>
    <cellStyle name="20 % - Accent4 3 3 3" xfId="1949"/>
    <cellStyle name="20 % - Accent4 3 3 3 2" xfId="4344"/>
    <cellStyle name="20 % - Accent4 3 3 4" xfId="1184"/>
    <cellStyle name="20 % - Accent4 3 3 4 2" xfId="3579"/>
    <cellStyle name="20 % - Accent4 3 3 5" xfId="2781"/>
    <cellStyle name="20 % - Accent4 3 4" xfId="585"/>
    <cellStyle name="20 % - Accent4 3 4 2" xfId="1951"/>
    <cellStyle name="20 % - Accent4 3 4 2 2" xfId="4346"/>
    <cellStyle name="20 % - Accent4 3 4 3" xfId="1383"/>
    <cellStyle name="20 % - Accent4 3 4 3 2" xfId="3778"/>
    <cellStyle name="20 % - Accent4 3 4 4" xfId="2980"/>
    <cellStyle name="20 % - Accent4 3 5" xfId="1944"/>
    <cellStyle name="20 % - Accent4 3 5 2" xfId="4339"/>
    <cellStyle name="20 % - Accent4 3 6" xfId="984"/>
    <cellStyle name="20 % - Accent4 3 6 2" xfId="3379"/>
    <cellStyle name="20 % - Accent4 3 7" xfId="2581"/>
    <cellStyle name="20 % - Accent4 3_Evolution" xfId="210"/>
    <cellStyle name="20 % - Accent4 4" xfId="147"/>
    <cellStyle name="20 % - Accent4 4 2" xfId="413"/>
    <cellStyle name="20 % - Accent4 4 2 2" xfId="813"/>
    <cellStyle name="20 % - Accent4 4 2 2 2" xfId="1954"/>
    <cellStyle name="20 % - Accent4 4 2 2 2 2" xfId="4349"/>
    <cellStyle name="20 % - Accent4 4 2 2 3" xfId="1611"/>
    <cellStyle name="20 % - Accent4 4 2 2 3 2" xfId="4006"/>
    <cellStyle name="20 % - Accent4 4 2 2 4" xfId="3208"/>
    <cellStyle name="20 % - Accent4 4 2 3" xfId="1953"/>
    <cellStyle name="20 % - Accent4 4 2 3 2" xfId="4348"/>
    <cellStyle name="20 % - Accent4 4 2 4" xfId="1212"/>
    <cellStyle name="20 % - Accent4 4 2 4 2" xfId="3607"/>
    <cellStyle name="20 % - Accent4 4 2 5" xfId="2809"/>
    <cellStyle name="20 % - Accent4 4 3" xfId="613"/>
    <cellStyle name="20 % - Accent4 4 3 2" xfId="1955"/>
    <cellStyle name="20 % - Accent4 4 3 2 2" xfId="4350"/>
    <cellStyle name="20 % - Accent4 4 3 3" xfId="1411"/>
    <cellStyle name="20 % - Accent4 4 3 3 2" xfId="3806"/>
    <cellStyle name="20 % - Accent4 4 3 4" xfId="3008"/>
    <cellStyle name="20 % - Accent4 4 4" xfId="1952"/>
    <cellStyle name="20 % - Accent4 4 4 2" xfId="4347"/>
    <cellStyle name="20 % - Accent4 4 5" xfId="1012"/>
    <cellStyle name="20 % - Accent4 4 5 2" xfId="3407"/>
    <cellStyle name="20 % - Accent4 4 6" xfId="2609"/>
    <cellStyle name="20 % - Accent4 5" xfId="293"/>
    <cellStyle name="20 % - Accent4 5 2" xfId="496"/>
    <cellStyle name="20 % - Accent4 5 2 2" xfId="895"/>
    <cellStyle name="20 % - Accent4 5 2 2 2" xfId="1958"/>
    <cellStyle name="20 % - Accent4 5 2 2 2 2" xfId="4353"/>
    <cellStyle name="20 % - Accent4 5 2 2 3" xfId="1693"/>
    <cellStyle name="20 % - Accent4 5 2 2 3 2" xfId="4088"/>
    <cellStyle name="20 % - Accent4 5 2 2 4" xfId="3290"/>
    <cellStyle name="20 % - Accent4 5 2 3" xfId="1957"/>
    <cellStyle name="20 % - Accent4 5 2 3 2" xfId="4352"/>
    <cellStyle name="20 % - Accent4 5 2 4" xfId="1294"/>
    <cellStyle name="20 % - Accent4 5 2 4 2" xfId="3689"/>
    <cellStyle name="20 % - Accent4 5 2 5" xfId="2891"/>
    <cellStyle name="20 % - Accent4 5 3" xfId="695"/>
    <cellStyle name="20 % - Accent4 5 3 2" xfId="1959"/>
    <cellStyle name="20 % - Accent4 5 3 2 2" xfId="4354"/>
    <cellStyle name="20 % - Accent4 5 3 3" xfId="1493"/>
    <cellStyle name="20 % - Accent4 5 3 3 2" xfId="3888"/>
    <cellStyle name="20 % - Accent4 5 3 4" xfId="3090"/>
    <cellStyle name="20 % - Accent4 5 4" xfId="1956"/>
    <cellStyle name="20 % - Accent4 5 4 2" xfId="4351"/>
    <cellStyle name="20 % - Accent4 5 5" xfId="1094"/>
    <cellStyle name="20 % - Accent4 5 5 2" xfId="3489"/>
    <cellStyle name="20 % - Accent4 5 6" xfId="2691"/>
    <cellStyle name="20 % - Accent4 6" xfId="305"/>
    <cellStyle name="20 % - Accent4 6 2" xfId="508"/>
    <cellStyle name="20 % - Accent4 6 2 2" xfId="907"/>
    <cellStyle name="20 % - Accent4 6 2 2 2" xfId="1962"/>
    <cellStyle name="20 % - Accent4 6 2 2 2 2" xfId="4357"/>
    <cellStyle name="20 % - Accent4 6 2 2 3" xfId="1705"/>
    <cellStyle name="20 % - Accent4 6 2 2 3 2" xfId="4100"/>
    <cellStyle name="20 % - Accent4 6 2 2 4" xfId="3302"/>
    <cellStyle name="20 % - Accent4 6 2 3" xfId="1961"/>
    <cellStyle name="20 % - Accent4 6 2 3 2" xfId="4356"/>
    <cellStyle name="20 % - Accent4 6 2 4" xfId="1306"/>
    <cellStyle name="20 % - Accent4 6 2 4 2" xfId="3701"/>
    <cellStyle name="20 % - Accent4 6 2 5" xfId="2903"/>
    <cellStyle name="20 % - Accent4 6 3" xfId="707"/>
    <cellStyle name="20 % - Accent4 6 3 2" xfId="1963"/>
    <cellStyle name="20 % - Accent4 6 3 2 2" xfId="4358"/>
    <cellStyle name="20 % - Accent4 6 3 3" xfId="1505"/>
    <cellStyle name="20 % - Accent4 6 3 3 2" xfId="3900"/>
    <cellStyle name="20 % - Accent4 6 3 4" xfId="3102"/>
    <cellStyle name="20 % - Accent4 6 4" xfId="1960"/>
    <cellStyle name="20 % - Accent4 6 4 2" xfId="4355"/>
    <cellStyle name="20 % - Accent4 6 5" xfId="1106"/>
    <cellStyle name="20 % - Accent4 6 5 2" xfId="3501"/>
    <cellStyle name="20 % - Accent4 6 6" xfId="2703"/>
    <cellStyle name="20 % - Accent4 7" xfId="317"/>
    <cellStyle name="20 % - Accent4 7 2" xfId="520"/>
    <cellStyle name="20 % - Accent4 7 2 2" xfId="919"/>
    <cellStyle name="20 % - Accent4 7 2 2 2" xfId="1966"/>
    <cellStyle name="20 % - Accent4 7 2 2 2 2" xfId="4361"/>
    <cellStyle name="20 % - Accent4 7 2 2 3" xfId="1717"/>
    <cellStyle name="20 % - Accent4 7 2 2 3 2" xfId="4112"/>
    <cellStyle name="20 % - Accent4 7 2 2 4" xfId="3314"/>
    <cellStyle name="20 % - Accent4 7 2 3" xfId="1965"/>
    <cellStyle name="20 % - Accent4 7 2 3 2" xfId="4360"/>
    <cellStyle name="20 % - Accent4 7 2 4" xfId="1318"/>
    <cellStyle name="20 % - Accent4 7 2 4 2" xfId="3713"/>
    <cellStyle name="20 % - Accent4 7 2 5" xfId="2915"/>
    <cellStyle name="20 % - Accent4 7 3" xfId="719"/>
    <cellStyle name="20 % - Accent4 7 3 2" xfId="1967"/>
    <cellStyle name="20 % - Accent4 7 3 2 2" xfId="4362"/>
    <cellStyle name="20 % - Accent4 7 3 3" xfId="1517"/>
    <cellStyle name="20 % - Accent4 7 3 3 2" xfId="3912"/>
    <cellStyle name="20 % - Accent4 7 3 4" xfId="3114"/>
    <cellStyle name="20 % - Accent4 7 4" xfId="1964"/>
    <cellStyle name="20 % - Accent4 7 4 2" xfId="4359"/>
    <cellStyle name="20 % - Accent4 7 5" xfId="1118"/>
    <cellStyle name="20 % - Accent4 7 5 2" xfId="3513"/>
    <cellStyle name="20 % - Accent4 7 6" xfId="2715"/>
    <cellStyle name="20 % - Accent4 8" xfId="328"/>
    <cellStyle name="20 % - Accent4 8 2" xfId="531"/>
    <cellStyle name="20 % - Accent4 8 2 2" xfId="930"/>
    <cellStyle name="20 % - Accent4 8 2 2 2" xfId="1970"/>
    <cellStyle name="20 % - Accent4 8 2 2 2 2" xfId="4365"/>
    <cellStyle name="20 % - Accent4 8 2 2 3" xfId="1728"/>
    <cellStyle name="20 % - Accent4 8 2 2 3 2" xfId="4123"/>
    <cellStyle name="20 % - Accent4 8 2 2 4" xfId="3325"/>
    <cellStyle name="20 % - Accent4 8 2 3" xfId="1969"/>
    <cellStyle name="20 % - Accent4 8 2 3 2" xfId="4364"/>
    <cellStyle name="20 % - Accent4 8 2 4" xfId="1329"/>
    <cellStyle name="20 % - Accent4 8 2 4 2" xfId="3724"/>
    <cellStyle name="20 % - Accent4 8 2 5" xfId="2926"/>
    <cellStyle name="20 % - Accent4 8 3" xfId="730"/>
    <cellStyle name="20 % - Accent4 8 3 2" xfId="1971"/>
    <cellStyle name="20 % - Accent4 8 3 2 2" xfId="4366"/>
    <cellStyle name="20 % - Accent4 8 3 3" xfId="1528"/>
    <cellStyle name="20 % - Accent4 8 3 3 2" xfId="3923"/>
    <cellStyle name="20 % - Accent4 8 3 4" xfId="3125"/>
    <cellStyle name="20 % - Accent4 8 4" xfId="1968"/>
    <cellStyle name="20 % - Accent4 8 4 2" xfId="4363"/>
    <cellStyle name="20 % - Accent4 8 5" xfId="1129"/>
    <cellStyle name="20 % - Accent4 8 5 2" xfId="3524"/>
    <cellStyle name="20 % - Accent4 8 6" xfId="2726"/>
    <cellStyle name="20 % - Accent4 9" xfId="337"/>
    <cellStyle name="20 % - Accent4 9 2" xfId="540"/>
    <cellStyle name="20 % - Accent4 9 2 2" xfId="939"/>
    <cellStyle name="20 % - Accent4 9 2 2 2" xfId="1974"/>
    <cellStyle name="20 % - Accent4 9 2 2 2 2" xfId="4369"/>
    <cellStyle name="20 % - Accent4 9 2 2 3" xfId="1737"/>
    <cellStyle name="20 % - Accent4 9 2 2 3 2" xfId="4132"/>
    <cellStyle name="20 % - Accent4 9 2 2 4" xfId="3334"/>
    <cellStyle name="20 % - Accent4 9 2 3" xfId="1973"/>
    <cellStyle name="20 % - Accent4 9 2 3 2" xfId="4368"/>
    <cellStyle name="20 % - Accent4 9 2 4" xfId="1338"/>
    <cellStyle name="20 % - Accent4 9 2 4 2" xfId="3733"/>
    <cellStyle name="20 % - Accent4 9 2 5" xfId="2935"/>
    <cellStyle name="20 % - Accent4 9 3" xfId="739"/>
    <cellStyle name="20 % - Accent4 9 3 2" xfId="1975"/>
    <cellStyle name="20 % - Accent4 9 3 2 2" xfId="4370"/>
    <cellStyle name="20 % - Accent4 9 3 3" xfId="1537"/>
    <cellStyle name="20 % - Accent4 9 3 3 2" xfId="3932"/>
    <cellStyle name="20 % - Accent4 9 3 4" xfId="3134"/>
    <cellStyle name="20 % - Accent4 9 4" xfId="1972"/>
    <cellStyle name="20 % - Accent4 9 4 2" xfId="4367"/>
    <cellStyle name="20 % - Accent4 9 5" xfId="1138"/>
    <cellStyle name="20 % - Accent4 9 5 2" xfId="3533"/>
    <cellStyle name="20 % - Accent4 9 6" xfId="2735"/>
    <cellStyle name="20 % - Accent5" xfId="5" builtinId="46" customBuiltin="1"/>
    <cellStyle name="20 % - Accent5 10" xfId="348"/>
    <cellStyle name="20 % - Accent5 10 2" xfId="551"/>
    <cellStyle name="20 % - Accent5 10 2 2" xfId="950"/>
    <cellStyle name="20 % - Accent5 10 2 2 2" xfId="1979"/>
    <cellStyle name="20 % - Accent5 10 2 2 2 2" xfId="4374"/>
    <cellStyle name="20 % - Accent5 10 2 2 3" xfId="1748"/>
    <cellStyle name="20 % - Accent5 10 2 2 3 2" xfId="4143"/>
    <cellStyle name="20 % - Accent5 10 2 2 4" xfId="3345"/>
    <cellStyle name="20 % - Accent5 10 2 3" xfId="1978"/>
    <cellStyle name="20 % - Accent5 10 2 3 2" xfId="4373"/>
    <cellStyle name="20 % - Accent5 10 2 4" xfId="1349"/>
    <cellStyle name="20 % - Accent5 10 2 4 2" xfId="3744"/>
    <cellStyle name="20 % - Accent5 10 2 5" xfId="2946"/>
    <cellStyle name="20 % - Accent5 10 3" xfId="750"/>
    <cellStyle name="20 % - Accent5 10 3 2" xfId="1980"/>
    <cellStyle name="20 % - Accent5 10 3 2 2" xfId="4375"/>
    <cellStyle name="20 % - Accent5 10 3 3" xfId="1548"/>
    <cellStyle name="20 % - Accent5 10 3 3 2" xfId="3943"/>
    <cellStyle name="20 % - Accent5 10 3 4" xfId="3145"/>
    <cellStyle name="20 % - Accent5 10 4" xfId="1977"/>
    <cellStyle name="20 % - Accent5 10 4 2" xfId="4372"/>
    <cellStyle name="20 % - Accent5 10 5" xfId="1149"/>
    <cellStyle name="20 % - Accent5 10 5 2" xfId="3544"/>
    <cellStyle name="20 % - Accent5 10 6" xfId="2746"/>
    <cellStyle name="20 % - Accent5 11" xfId="361"/>
    <cellStyle name="20 % - Accent5 11 2" xfId="763"/>
    <cellStyle name="20 % - Accent5 11 2 2" xfId="1982"/>
    <cellStyle name="20 % - Accent5 11 2 2 2" xfId="4377"/>
    <cellStyle name="20 % - Accent5 11 2 3" xfId="1561"/>
    <cellStyle name="20 % - Accent5 11 2 3 2" xfId="3956"/>
    <cellStyle name="20 % - Accent5 11 2 4" xfId="3158"/>
    <cellStyle name="20 % - Accent5 11 3" xfId="1981"/>
    <cellStyle name="20 % - Accent5 11 3 2" xfId="4376"/>
    <cellStyle name="20 % - Accent5 11 4" xfId="1162"/>
    <cellStyle name="20 % - Accent5 11 4 2" xfId="3557"/>
    <cellStyle name="20 % - Accent5 11 5" xfId="2759"/>
    <cellStyle name="20 % - Accent5 12" xfId="559"/>
    <cellStyle name="20 % - Accent5 12 2" xfId="1983"/>
    <cellStyle name="20 % - Accent5 12 2 2" xfId="4378"/>
    <cellStyle name="20 % - Accent5 12 3" xfId="1357"/>
    <cellStyle name="20 % - Accent5 12 3 2" xfId="3752"/>
    <cellStyle name="20 % - Accent5 12 4" xfId="2954"/>
    <cellStyle name="20 % - Accent5 13" xfId="1976"/>
    <cellStyle name="20 % - Accent5 13 2" xfId="4371"/>
    <cellStyle name="20 % - Accent5 14" xfId="958"/>
    <cellStyle name="20 % - Accent5 14 2" xfId="3353"/>
    <cellStyle name="20 % - Accent5 15" xfId="2555"/>
    <cellStyle name="20 % - Accent5 2" xfId="110"/>
    <cellStyle name="20 % - Accent5 2 2" xfId="137"/>
    <cellStyle name="20 % - Accent5 2 2 2" xfId="192"/>
    <cellStyle name="20 % - Accent5 2 2 2 2" xfId="458"/>
    <cellStyle name="20 % - Accent5 2 2 2 2 2" xfId="858"/>
    <cellStyle name="20 % - Accent5 2 2 2 2 2 2" xfId="1988"/>
    <cellStyle name="20 % - Accent5 2 2 2 2 2 2 2" xfId="4383"/>
    <cellStyle name="20 % - Accent5 2 2 2 2 2 3" xfId="1656"/>
    <cellStyle name="20 % - Accent5 2 2 2 2 2 3 2" xfId="4051"/>
    <cellStyle name="20 % - Accent5 2 2 2 2 2 4" xfId="3253"/>
    <cellStyle name="20 % - Accent5 2 2 2 2 3" xfId="1987"/>
    <cellStyle name="20 % - Accent5 2 2 2 2 3 2" xfId="4382"/>
    <cellStyle name="20 % - Accent5 2 2 2 2 4" xfId="1257"/>
    <cellStyle name="20 % - Accent5 2 2 2 2 4 2" xfId="3652"/>
    <cellStyle name="20 % - Accent5 2 2 2 2 5" xfId="2854"/>
    <cellStyle name="20 % - Accent5 2 2 2 3" xfId="658"/>
    <cellStyle name="20 % - Accent5 2 2 2 3 2" xfId="1989"/>
    <cellStyle name="20 % - Accent5 2 2 2 3 2 2" xfId="4384"/>
    <cellStyle name="20 % - Accent5 2 2 2 3 3" xfId="1456"/>
    <cellStyle name="20 % - Accent5 2 2 2 3 3 2" xfId="3851"/>
    <cellStyle name="20 % - Accent5 2 2 2 3 4" xfId="3053"/>
    <cellStyle name="20 % - Accent5 2 2 2 4" xfId="1986"/>
    <cellStyle name="20 % - Accent5 2 2 2 4 2" xfId="4381"/>
    <cellStyle name="20 % - Accent5 2 2 2 5" xfId="1057"/>
    <cellStyle name="20 % - Accent5 2 2 2 5 2" xfId="3452"/>
    <cellStyle name="20 % - Accent5 2 2 2 6" xfId="2654"/>
    <cellStyle name="20 % - Accent5 2 2 3" xfId="403"/>
    <cellStyle name="20 % - Accent5 2 2 3 2" xfId="803"/>
    <cellStyle name="20 % - Accent5 2 2 3 2 2" xfId="1991"/>
    <cellStyle name="20 % - Accent5 2 2 3 2 2 2" xfId="4386"/>
    <cellStyle name="20 % - Accent5 2 2 3 2 3" xfId="1601"/>
    <cellStyle name="20 % - Accent5 2 2 3 2 3 2" xfId="3996"/>
    <cellStyle name="20 % - Accent5 2 2 3 2 4" xfId="3198"/>
    <cellStyle name="20 % - Accent5 2 2 3 3" xfId="1990"/>
    <cellStyle name="20 % - Accent5 2 2 3 3 2" xfId="4385"/>
    <cellStyle name="20 % - Accent5 2 2 3 4" xfId="1202"/>
    <cellStyle name="20 % - Accent5 2 2 3 4 2" xfId="3597"/>
    <cellStyle name="20 % - Accent5 2 2 3 5" xfId="2799"/>
    <cellStyle name="20 % - Accent5 2 2 4" xfId="603"/>
    <cellStyle name="20 % - Accent5 2 2 4 2" xfId="1992"/>
    <cellStyle name="20 % - Accent5 2 2 4 2 2" xfId="4387"/>
    <cellStyle name="20 % - Accent5 2 2 4 3" xfId="1401"/>
    <cellStyle name="20 % - Accent5 2 2 4 3 2" xfId="3796"/>
    <cellStyle name="20 % - Accent5 2 2 4 4" xfId="2998"/>
    <cellStyle name="20 % - Accent5 2 2 5" xfId="1985"/>
    <cellStyle name="20 % - Accent5 2 2 5 2" xfId="4380"/>
    <cellStyle name="20 % - Accent5 2 2 6" xfId="1002"/>
    <cellStyle name="20 % - Accent5 2 2 6 2" xfId="3397"/>
    <cellStyle name="20 % - Accent5 2 2 7" xfId="2599"/>
    <cellStyle name="20 % - Accent5 2 2_Evolution" xfId="212"/>
    <cellStyle name="20 % - Accent5 2 3" xfId="165"/>
    <cellStyle name="20 % - Accent5 2 3 2" xfId="431"/>
    <cellStyle name="20 % - Accent5 2 3 2 2" xfId="831"/>
    <cellStyle name="20 % - Accent5 2 3 2 2 2" xfId="1995"/>
    <cellStyle name="20 % - Accent5 2 3 2 2 2 2" xfId="4390"/>
    <cellStyle name="20 % - Accent5 2 3 2 2 3" xfId="1629"/>
    <cellStyle name="20 % - Accent5 2 3 2 2 3 2" xfId="4024"/>
    <cellStyle name="20 % - Accent5 2 3 2 2 4" xfId="3226"/>
    <cellStyle name="20 % - Accent5 2 3 2 3" xfId="1994"/>
    <cellStyle name="20 % - Accent5 2 3 2 3 2" xfId="4389"/>
    <cellStyle name="20 % - Accent5 2 3 2 4" xfId="1230"/>
    <cellStyle name="20 % - Accent5 2 3 2 4 2" xfId="3625"/>
    <cellStyle name="20 % - Accent5 2 3 2 5" xfId="2827"/>
    <cellStyle name="20 % - Accent5 2 3 3" xfId="631"/>
    <cellStyle name="20 % - Accent5 2 3 3 2" xfId="1996"/>
    <cellStyle name="20 % - Accent5 2 3 3 2 2" xfId="4391"/>
    <cellStyle name="20 % - Accent5 2 3 3 3" xfId="1429"/>
    <cellStyle name="20 % - Accent5 2 3 3 3 2" xfId="3824"/>
    <cellStyle name="20 % - Accent5 2 3 3 4" xfId="3026"/>
    <cellStyle name="20 % - Accent5 2 3 4" xfId="1993"/>
    <cellStyle name="20 % - Accent5 2 3 4 2" xfId="4388"/>
    <cellStyle name="20 % - Accent5 2 3 5" xfId="1030"/>
    <cellStyle name="20 % - Accent5 2 3 5 2" xfId="3425"/>
    <cellStyle name="20 % - Accent5 2 3 6" xfId="2627"/>
    <cellStyle name="20 % - Accent5 2 4" xfId="376"/>
    <cellStyle name="20 % - Accent5 2 4 2" xfId="776"/>
    <cellStyle name="20 % - Accent5 2 4 2 2" xfId="1998"/>
    <cellStyle name="20 % - Accent5 2 4 2 2 2" xfId="4393"/>
    <cellStyle name="20 % - Accent5 2 4 2 3" xfId="1574"/>
    <cellStyle name="20 % - Accent5 2 4 2 3 2" xfId="3969"/>
    <cellStyle name="20 % - Accent5 2 4 2 4" xfId="3171"/>
    <cellStyle name="20 % - Accent5 2 4 3" xfId="1997"/>
    <cellStyle name="20 % - Accent5 2 4 3 2" xfId="4392"/>
    <cellStyle name="20 % - Accent5 2 4 4" xfId="1175"/>
    <cellStyle name="20 % - Accent5 2 4 4 2" xfId="3570"/>
    <cellStyle name="20 % - Accent5 2 4 5" xfId="2772"/>
    <cellStyle name="20 % - Accent5 2 5" xfId="576"/>
    <cellStyle name="20 % - Accent5 2 5 2" xfId="1999"/>
    <cellStyle name="20 % - Accent5 2 5 2 2" xfId="4394"/>
    <cellStyle name="20 % - Accent5 2 5 3" xfId="1374"/>
    <cellStyle name="20 % - Accent5 2 5 3 2" xfId="3769"/>
    <cellStyle name="20 % - Accent5 2 5 4" xfId="2971"/>
    <cellStyle name="20 % - Accent5 2 6" xfId="1984"/>
    <cellStyle name="20 % - Accent5 2 6 2" xfId="4379"/>
    <cellStyle name="20 % - Accent5 2 7" xfId="975"/>
    <cellStyle name="20 % - Accent5 2 7 2" xfId="3370"/>
    <cellStyle name="20 % - Accent5 2 8" xfId="2572"/>
    <cellStyle name="20 % - Accent5 2_Evolution" xfId="211"/>
    <cellStyle name="20 % - Accent5 3" xfId="120"/>
    <cellStyle name="20 % - Accent5 3 2" xfId="175"/>
    <cellStyle name="20 % - Accent5 3 2 2" xfId="441"/>
    <cellStyle name="20 % - Accent5 3 2 2 2" xfId="841"/>
    <cellStyle name="20 % - Accent5 3 2 2 2 2" xfId="2003"/>
    <cellStyle name="20 % - Accent5 3 2 2 2 2 2" xfId="4398"/>
    <cellStyle name="20 % - Accent5 3 2 2 2 3" xfId="1639"/>
    <cellStyle name="20 % - Accent5 3 2 2 2 3 2" xfId="4034"/>
    <cellStyle name="20 % - Accent5 3 2 2 2 4" xfId="3236"/>
    <cellStyle name="20 % - Accent5 3 2 2 3" xfId="2002"/>
    <cellStyle name="20 % - Accent5 3 2 2 3 2" xfId="4397"/>
    <cellStyle name="20 % - Accent5 3 2 2 4" xfId="1240"/>
    <cellStyle name="20 % - Accent5 3 2 2 4 2" xfId="3635"/>
    <cellStyle name="20 % - Accent5 3 2 2 5" xfId="2837"/>
    <cellStyle name="20 % - Accent5 3 2 3" xfId="641"/>
    <cellStyle name="20 % - Accent5 3 2 3 2" xfId="2004"/>
    <cellStyle name="20 % - Accent5 3 2 3 2 2" xfId="4399"/>
    <cellStyle name="20 % - Accent5 3 2 3 3" xfId="1439"/>
    <cellStyle name="20 % - Accent5 3 2 3 3 2" xfId="3834"/>
    <cellStyle name="20 % - Accent5 3 2 3 4" xfId="3036"/>
    <cellStyle name="20 % - Accent5 3 2 4" xfId="2001"/>
    <cellStyle name="20 % - Accent5 3 2 4 2" xfId="4396"/>
    <cellStyle name="20 % - Accent5 3 2 5" xfId="1040"/>
    <cellStyle name="20 % - Accent5 3 2 5 2" xfId="3435"/>
    <cellStyle name="20 % - Accent5 3 2 6" xfId="2637"/>
    <cellStyle name="20 % - Accent5 3 3" xfId="386"/>
    <cellStyle name="20 % - Accent5 3 3 2" xfId="786"/>
    <cellStyle name="20 % - Accent5 3 3 2 2" xfId="2006"/>
    <cellStyle name="20 % - Accent5 3 3 2 2 2" xfId="4401"/>
    <cellStyle name="20 % - Accent5 3 3 2 3" xfId="1584"/>
    <cellStyle name="20 % - Accent5 3 3 2 3 2" xfId="3979"/>
    <cellStyle name="20 % - Accent5 3 3 2 4" xfId="3181"/>
    <cellStyle name="20 % - Accent5 3 3 3" xfId="2005"/>
    <cellStyle name="20 % - Accent5 3 3 3 2" xfId="4400"/>
    <cellStyle name="20 % - Accent5 3 3 4" xfId="1185"/>
    <cellStyle name="20 % - Accent5 3 3 4 2" xfId="3580"/>
    <cellStyle name="20 % - Accent5 3 3 5" xfId="2782"/>
    <cellStyle name="20 % - Accent5 3 4" xfId="586"/>
    <cellStyle name="20 % - Accent5 3 4 2" xfId="2007"/>
    <cellStyle name="20 % - Accent5 3 4 2 2" xfId="4402"/>
    <cellStyle name="20 % - Accent5 3 4 3" xfId="1384"/>
    <cellStyle name="20 % - Accent5 3 4 3 2" xfId="3779"/>
    <cellStyle name="20 % - Accent5 3 4 4" xfId="2981"/>
    <cellStyle name="20 % - Accent5 3 5" xfId="2000"/>
    <cellStyle name="20 % - Accent5 3 5 2" xfId="4395"/>
    <cellStyle name="20 % - Accent5 3 6" xfId="985"/>
    <cellStyle name="20 % - Accent5 3 6 2" xfId="3380"/>
    <cellStyle name="20 % - Accent5 3 7" xfId="2582"/>
    <cellStyle name="20 % - Accent5 3_Evolution" xfId="213"/>
    <cellStyle name="20 % - Accent5 4" xfId="148"/>
    <cellStyle name="20 % - Accent5 4 2" xfId="414"/>
    <cellStyle name="20 % - Accent5 4 2 2" xfId="814"/>
    <cellStyle name="20 % - Accent5 4 2 2 2" xfId="2010"/>
    <cellStyle name="20 % - Accent5 4 2 2 2 2" xfId="4405"/>
    <cellStyle name="20 % - Accent5 4 2 2 3" xfId="1612"/>
    <cellStyle name="20 % - Accent5 4 2 2 3 2" xfId="4007"/>
    <cellStyle name="20 % - Accent5 4 2 2 4" xfId="3209"/>
    <cellStyle name="20 % - Accent5 4 2 3" xfId="2009"/>
    <cellStyle name="20 % - Accent5 4 2 3 2" xfId="4404"/>
    <cellStyle name="20 % - Accent5 4 2 4" xfId="1213"/>
    <cellStyle name="20 % - Accent5 4 2 4 2" xfId="3608"/>
    <cellStyle name="20 % - Accent5 4 2 5" xfId="2810"/>
    <cellStyle name="20 % - Accent5 4 3" xfId="614"/>
    <cellStyle name="20 % - Accent5 4 3 2" xfId="2011"/>
    <cellStyle name="20 % - Accent5 4 3 2 2" xfId="4406"/>
    <cellStyle name="20 % - Accent5 4 3 3" xfId="1412"/>
    <cellStyle name="20 % - Accent5 4 3 3 2" xfId="3807"/>
    <cellStyle name="20 % - Accent5 4 3 4" xfId="3009"/>
    <cellStyle name="20 % - Accent5 4 4" xfId="2008"/>
    <cellStyle name="20 % - Accent5 4 4 2" xfId="4403"/>
    <cellStyle name="20 % - Accent5 4 5" xfId="1013"/>
    <cellStyle name="20 % - Accent5 4 5 2" xfId="3408"/>
    <cellStyle name="20 % - Accent5 4 6" xfId="2610"/>
    <cellStyle name="20 % - Accent5 5" xfId="297"/>
    <cellStyle name="20 % - Accent5 5 2" xfId="500"/>
    <cellStyle name="20 % - Accent5 5 2 2" xfId="899"/>
    <cellStyle name="20 % - Accent5 5 2 2 2" xfId="2014"/>
    <cellStyle name="20 % - Accent5 5 2 2 2 2" xfId="4409"/>
    <cellStyle name="20 % - Accent5 5 2 2 3" xfId="1697"/>
    <cellStyle name="20 % - Accent5 5 2 2 3 2" xfId="4092"/>
    <cellStyle name="20 % - Accent5 5 2 2 4" xfId="3294"/>
    <cellStyle name="20 % - Accent5 5 2 3" xfId="2013"/>
    <cellStyle name="20 % - Accent5 5 2 3 2" xfId="4408"/>
    <cellStyle name="20 % - Accent5 5 2 4" xfId="1298"/>
    <cellStyle name="20 % - Accent5 5 2 4 2" xfId="3693"/>
    <cellStyle name="20 % - Accent5 5 2 5" xfId="2895"/>
    <cellStyle name="20 % - Accent5 5 3" xfId="699"/>
    <cellStyle name="20 % - Accent5 5 3 2" xfId="2015"/>
    <cellStyle name="20 % - Accent5 5 3 2 2" xfId="4410"/>
    <cellStyle name="20 % - Accent5 5 3 3" xfId="1497"/>
    <cellStyle name="20 % - Accent5 5 3 3 2" xfId="3892"/>
    <cellStyle name="20 % - Accent5 5 3 4" xfId="3094"/>
    <cellStyle name="20 % - Accent5 5 4" xfId="2012"/>
    <cellStyle name="20 % - Accent5 5 4 2" xfId="4407"/>
    <cellStyle name="20 % - Accent5 5 5" xfId="1098"/>
    <cellStyle name="20 % - Accent5 5 5 2" xfId="3493"/>
    <cellStyle name="20 % - Accent5 5 6" xfId="2695"/>
    <cellStyle name="20 % - Accent5 6" xfId="309"/>
    <cellStyle name="20 % - Accent5 6 2" xfId="512"/>
    <cellStyle name="20 % - Accent5 6 2 2" xfId="911"/>
    <cellStyle name="20 % - Accent5 6 2 2 2" xfId="2018"/>
    <cellStyle name="20 % - Accent5 6 2 2 2 2" xfId="4413"/>
    <cellStyle name="20 % - Accent5 6 2 2 3" xfId="1709"/>
    <cellStyle name="20 % - Accent5 6 2 2 3 2" xfId="4104"/>
    <cellStyle name="20 % - Accent5 6 2 2 4" xfId="3306"/>
    <cellStyle name="20 % - Accent5 6 2 3" xfId="2017"/>
    <cellStyle name="20 % - Accent5 6 2 3 2" xfId="4412"/>
    <cellStyle name="20 % - Accent5 6 2 4" xfId="1310"/>
    <cellStyle name="20 % - Accent5 6 2 4 2" xfId="3705"/>
    <cellStyle name="20 % - Accent5 6 2 5" xfId="2907"/>
    <cellStyle name="20 % - Accent5 6 3" xfId="711"/>
    <cellStyle name="20 % - Accent5 6 3 2" xfId="2019"/>
    <cellStyle name="20 % - Accent5 6 3 2 2" xfId="4414"/>
    <cellStyle name="20 % - Accent5 6 3 3" xfId="1509"/>
    <cellStyle name="20 % - Accent5 6 3 3 2" xfId="3904"/>
    <cellStyle name="20 % - Accent5 6 3 4" xfId="3106"/>
    <cellStyle name="20 % - Accent5 6 4" xfId="2016"/>
    <cellStyle name="20 % - Accent5 6 4 2" xfId="4411"/>
    <cellStyle name="20 % - Accent5 6 5" xfId="1110"/>
    <cellStyle name="20 % - Accent5 6 5 2" xfId="3505"/>
    <cellStyle name="20 % - Accent5 6 6" xfId="2707"/>
    <cellStyle name="20 % - Accent5 7" xfId="320"/>
    <cellStyle name="20 % - Accent5 7 2" xfId="523"/>
    <cellStyle name="20 % - Accent5 7 2 2" xfId="922"/>
    <cellStyle name="20 % - Accent5 7 2 2 2" xfId="2022"/>
    <cellStyle name="20 % - Accent5 7 2 2 2 2" xfId="4417"/>
    <cellStyle name="20 % - Accent5 7 2 2 3" xfId="1720"/>
    <cellStyle name="20 % - Accent5 7 2 2 3 2" xfId="4115"/>
    <cellStyle name="20 % - Accent5 7 2 2 4" xfId="3317"/>
    <cellStyle name="20 % - Accent5 7 2 3" xfId="2021"/>
    <cellStyle name="20 % - Accent5 7 2 3 2" xfId="4416"/>
    <cellStyle name="20 % - Accent5 7 2 4" xfId="1321"/>
    <cellStyle name="20 % - Accent5 7 2 4 2" xfId="3716"/>
    <cellStyle name="20 % - Accent5 7 2 5" xfId="2918"/>
    <cellStyle name="20 % - Accent5 7 3" xfId="722"/>
    <cellStyle name="20 % - Accent5 7 3 2" xfId="2023"/>
    <cellStyle name="20 % - Accent5 7 3 2 2" xfId="4418"/>
    <cellStyle name="20 % - Accent5 7 3 3" xfId="1520"/>
    <cellStyle name="20 % - Accent5 7 3 3 2" xfId="3915"/>
    <cellStyle name="20 % - Accent5 7 3 4" xfId="3117"/>
    <cellStyle name="20 % - Accent5 7 4" xfId="2020"/>
    <cellStyle name="20 % - Accent5 7 4 2" xfId="4415"/>
    <cellStyle name="20 % - Accent5 7 5" xfId="1121"/>
    <cellStyle name="20 % - Accent5 7 5 2" xfId="3516"/>
    <cellStyle name="20 % - Accent5 7 6" xfId="2718"/>
    <cellStyle name="20 % - Accent5 8" xfId="331"/>
    <cellStyle name="20 % - Accent5 8 2" xfId="534"/>
    <cellStyle name="20 % - Accent5 8 2 2" xfId="933"/>
    <cellStyle name="20 % - Accent5 8 2 2 2" xfId="2026"/>
    <cellStyle name="20 % - Accent5 8 2 2 2 2" xfId="4421"/>
    <cellStyle name="20 % - Accent5 8 2 2 3" xfId="1731"/>
    <cellStyle name="20 % - Accent5 8 2 2 3 2" xfId="4126"/>
    <cellStyle name="20 % - Accent5 8 2 2 4" xfId="3328"/>
    <cellStyle name="20 % - Accent5 8 2 3" xfId="2025"/>
    <cellStyle name="20 % - Accent5 8 2 3 2" xfId="4420"/>
    <cellStyle name="20 % - Accent5 8 2 4" xfId="1332"/>
    <cellStyle name="20 % - Accent5 8 2 4 2" xfId="3727"/>
    <cellStyle name="20 % - Accent5 8 2 5" xfId="2929"/>
    <cellStyle name="20 % - Accent5 8 3" xfId="733"/>
    <cellStyle name="20 % - Accent5 8 3 2" xfId="2027"/>
    <cellStyle name="20 % - Accent5 8 3 2 2" xfId="4422"/>
    <cellStyle name="20 % - Accent5 8 3 3" xfId="1531"/>
    <cellStyle name="20 % - Accent5 8 3 3 2" xfId="3926"/>
    <cellStyle name="20 % - Accent5 8 3 4" xfId="3128"/>
    <cellStyle name="20 % - Accent5 8 4" xfId="2024"/>
    <cellStyle name="20 % - Accent5 8 4 2" xfId="4419"/>
    <cellStyle name="20 % - Accent5 8 5" xfId="1132"/>
    <cellStyle name="20 % - Accent5 8 5 2" xfId="3527"/>
    <cellStyle name="20 % - Accent5 8 6" xfId="2729"/>
    <cellStyle name="20 % - Accent5 9" xfId="341"/>
    <cellStyle name="20 % - Accent5 9 2" xfId="544"/>
    <cellStyle name="20 % - Accent5 9 2 2" xfId="943"/>
    <cellStyle name="20 % - Accent5 9 2 2 2" xfId="2030"/>
    <cellStyle name="20 % - Accent5 9 2 2 2 2" xfId="4425"/>
    <cellStyle name="20 % - Accent5 9 2 2 3" xfId="1741"/>
    <cellStyle name="20 % - Accent5 9 2 2 3 2" xfId="4136"/>
    <cellStyle name="20 % - Accent5 9 2 2 4" xfId="3338"/>
    <cellStyle name="20 % - Accent5 9 2 3" xfId="2029"/>
    <cellStyle name="20 % - Accent5 9 2 3 2" xfId="4424"/>
    <cellStyle name="20 % - Accent5 9 2 4" xfId="1342"/>
    <cellStyle name="20 % - Accent5 9 2 4 2" xfId="3737"/>
    <cellStyle name="20 % - Accent5 9 2 5" xfId="2939"/>
    <cellStyle name="20 % - Accent5 9 3" xfId="743"/>
    <cellStyle name="20 % - Accent5 9 3 2" xfId="2031"/>
    <cellStyle name="20 % - Accent5 9 3 2 2" xfId="4426"/>
    <cellStyle name="20 % - Accent5 9 3 3" xfId="1541"/>
    <cellStyle name="20 % - Accent5 9 3 3 2" xfId="3936"/>
    <cellStyle name="20 % - Accent5 9 3 4" xfId="3138"/>
    <cellStyle name="20 % - Accent5 9 4" xfId="2028"/>
    <cellStyle name="20 % - Accent5 9 4 2" xfId="4423"/>
    <cellStyle name="20 % - Accent5 9 5" xfId="1142"/>
    <cellStyle name="20 % - Accent5 9 5 2" xfId="3537"/>
    <cellStyle name="20 % - Accent5 9 6" xfId="2739"/>
    <cellStyle name="20 % - Accent6" xfId="6" builtinId="50" customBuiltin="1"/>
    <cellStyle name="20 % - Accent6 10" xfId="350"/>
    <cellStyle name="20 % - Accent6 10 2" xfId="553"/>
    <cellStyle name="20 % - Accent6 10 2 2" xfId="952"/>
    <cellStyle name="20 % - Accent6 10 2 2 2" xfId="2035"/>
    <cellStyle name="20 % - Accent6 10 2 2 2 2" xfId="4430"/>
    <cellStyle name="20 % - Accent6 10 2 2 3" xfId="1750"/>
    <cellStyle name="20 % - Accent6 10 2 2 3 2" xfId="4145"/>
    <cellStyle name="20 % - Accent6 10 2 2 4" xfId="3347"/>
    <cellStyle name="20 % - Accent6 10 2 3" xfId="2034"/>
    <cellStyle name="20 % - Accent6 10 2 3 2" xfId="4429"/>
    <cellStyle name="20 % - Accent6 10 2 4" xfId="1351"/>
    <cellStyle name="20 % - Accent6 10 2 4 2" xfId="3746"/>
    <cellStyle name="20 % - Accent6 10 2 5" xfId="2948"/>
    <cellStyle name="20 % - Accent6 10 3" xfId="752"/>
    <cellStyle name="20 % - Accent6 10 3 2" xfId="2036"/>
    <cellStyle name="20 % - Accent6 10 3 2 2" xfId="4431"/>
    <cellStyle name="20 % - Accent6 10 3 3" xfId="1550"/>
    <cellStyle name="20 % - Accent6 10 3 3 2" xfId="3945"/>
    <cellStyle name="20 % - Accent6 10 3 4" xfId="3147"/>
    <cellStyle name="20 % - Accent6 10 4" xfId="2033"/>
    <cellStyle name="20 % - Accent6 10 4 2" xfId="4428"/>
    <cellStyle name="20 % - Accent6 10 5" xfId="1151"/>
    <cellStyle name="20 % - Accent6 10 5 2" xfId="3546"/>
    <cellStyle name="20 % - Accent6 10 6" xfId="2748"/>
    <cellStyle name="20 % - Accent6 11" xfId="363"/>
    <cellStyle name="20 % - Accent6 11 2" xfId="765"/>
    <cellStyle name="20 % - Accent6 11 2 2" xfId="2038"/>
    <cellStyle name="20 % - Accent6 11 2 2 2" xfId="4433"/>
    <cellStyle name="20 % - Accent6 11 2 3" xfId="1563"/>
    <cellStyle name="20 % - Accent6 11 2 3 2" xfId="3958"/>
    <cellStyle name="20 % - Accent6 11 2 4" xfId="3160"/>
    <cellStyle name="20 % - Accent6 11 3" xfId="2037"/>
    <cellStyle name="20 % - Accent6 11 3 2" xfId="4432"/>
    <cellStyle name="20 % - Accent6 11 4" xfId="1164"/>
    <cellStyle name="20 % - Accent6 11 4 2" xfId="3559"/>
    <cellStyle name="20 % - Accent6 11 5" xfId="2761"/>
    <cellStyle name="20 % - Accent6 12" xfId="560"/>
    <cellStyle name="20 % - Accent6 12 2" xfId="2039"/>
    <cellStyle name="20 % - Accent6 12 2 2" xfId="4434"/>
    <cellStyle name="20 % - Accent6 12 3" xfId="1358"/>
    <cellStyle name="20 % - Accent6 12 3 2" xfId="3753"/>
    <cellStyle name="20 % - Accent6 12 4" xfId="2955"/>
    <cellStyle name="20 % - Accent6 13" xfId="2032"/>
    <cellStyle name="20 % - Accent6 13 2" xfId="4427"/>
    <cellStyle name="20 % - Accent6 14" xfId="959"/>
    <cellStyle name="20 % - Accent6 14 2" xfId="3354"/>
    <cellStyle name="20 % - Accent6 15" xfId="2556"/>
    <cellStyle name="20 % - Accent6 2" xfId="112"/>
    <cellStyle name="20 % - Accent6 2 2" xfId="139"/>
    <cellStyle name="20 % - Accent6 2 2 2" xfId="194"/>
    <cellStyle name="20 % - Accent6 2 2 2 2" xfId="460"/>
    <cellStyle name="20 % - Accent6 2 2 2 2 2" xfId="860"/>
    <cellStyle name="20 % - Accent6 2 2 2 2 2 2" xfId="2044"/>
    <cellStyle name="20 % - Accent6 2 2 2 2 2 2 2" xfId="4439"/>
    <cellStyle name="20 % - Accent6 2 2 2 2 2 3" xfId="1658"/>
    <cellStyle name="20 % - Accent6 2 2 2 2 2 3 2" xfId="4053"/>
    <cellStyle name="20 % - Accent6 2 2 2 2 2 4" xfId="3255"/>
    <cellStyle name="20 % - Accent6 2 2 2 2 3" xfId="2043"/>
    <cellStyle name="20 % - Accent6 2 2 2 2 3 2" xfId="4438"/>
    <cellStyle name="20 % - Accent6 2 2 2 2 4" xfId="1259"/>
    <cellStyle name="20 % - Accent6 2 2 2 2 4 2" xfId="3654"/>
    <cellStyle name="20 % - Accent6 2 2 2 2 5" xfId="2856"/>
    <cellStyle name="20 % - Accent6 2 2 2 3" xfId="660"/>
    <cellStyle name="20 % - Accent6 2 2 2 3 2" xfId="2045"/>
    <cellStyle name="20 % - Accent6 2 2 2 3 2 2" xfId="4440"/>
    <cellStyle name="20 % - Accent6 2 2 2 3 3" xfId="1458"/>
    <cellStyle name="20 % - Accent6 2 2 2 3 3 2" xfId="3853"/>
    <cellStyle name="20 % - Accent6 2 2 2 3 4" xfId="3055"/>
    <cellStyle name="20 % - Accent6 2 2 2 4" xfId="2042"/>
    <cellStyle name="20 % - Accent6 2 2 2 4 2" xfId="4437"/>
    <cellStyle name="20 % - Accent6 2 2 2 5" xfId="1059"/>
    <cellStyle name="20 % - Accent6 2 2 2 5 2" xfId="3454"/>
    <cellStyle name="20 % - Accent6 2 2 2 6" xfId="2656"/>
    <cellStyle name="20 % - Accent6 2 2 3" xfId="405"/>
    <cellStyle name="20 % - Accent6 2 2 3 2" xfId="805"/>
    <cellStyle name="20 % - Accent6 2 2 3 2 2" xfId="2047"/>
    <cellStyle name="20 % - Accent6 2 2 3 2 2 2" xfId="4442"/>
    <cellStyle name="20 % - Accent6 2 2 3 2 3" xfId="1603"/>
    <cellStyle name="20 % - Accent6 2 2 3 2 3 2" xfId="3998"/>
    <cellStyle name="20 % - Accent6 2 2 3 2 4" xfId="3200"/>
    <cellStyle name="20 % - Accent6 2 2 3 3" xfId="2046"/>
    <cellStyle name="20 % - Accent6 2 2 3 3 2" xfId="4441"/>
    <cellStyle name="20 % - Accent6 2 2 3 4" xfId="1204"/>
    <cellStyle name="20 % - Accent6 2 2 3 4 2" xfId="3599"/>
    <cellStyle name="20 % - Accent6 2 2 3 5" xfId="2801"/>
    <cellStyle name="20 % - Accent6 2 2 4" xfId="605"/>
    <cellStyle name="20 % - Accent6 2 2 4 2" xfId="2048"/>
    <cellStyle name="20 % - Accent6 2 2 4 2 2" xfId="4443"/>
    <cellStyle name="20 % - Accent6 2 2 4 3" xfId="1403"/>
    <cellStyle name="20 % - Accent6 2 2 4 3 2" xfId="3798"/>
    <cellStyle name="20 % - Accent6 2 2 4 4" xfId="3000"/>
    <cellStyle name="20 % - Accent6 2 2 5" xfId="2041"/>
    <cellStyle name="20 % - Accent6 2 2 5 2" xfId="4436"/>
    <cellStyle name="20 % - Accent6 2 2 6" xfId="1004"/>
    <cellStyle name="20 % - Accent6 2 2 6 2" xfId="3399"/>
    <cellStyle name="20 % - Accent6 2 2 7" xfId="2601"/>
    <cellStyle name="20 % - Accent6 2 2_Evolution" xfId="215"/>
    <cellStyle name="20 % - Accent6 2 3" xfId="167"/>
    <cellStyle name="20 % - Accent6 2 3 2" xfId="433"/>
    <cellStyle name="20 % - Accent6 2 3 2 2" xfId="833"/>
    <cellStyle name="20 % - Accent6 2 3 2 2 2" xfId="2051"/>
    <cellStyle name="20 % - Accent6 2 3 2 2 2 2" xfId="4446"/>
    <cellStyle name="20 % - Accent6 2 3 2 2 3" xfId="1631"/>
    <cellStyle name="20 % - Accent6 2 3 2 2 3 2" xfId="4026"/>
    <cellStyle name="20 % - Accent6 2 3 2 2 4" xfId="3228"/>
    <cellStyle name="20 % - Accent6 2 3 2 3" xfId="2050"/>
    <cellStyle name="20 % - Accent6 2 3 2 3 2" xfId="4445"/>
    <cellStyle name="20 % - Accent6 2 3 2 4" xfId="1232"/>
    <cellStyle name="20 % - Accent6 2 3 2 4 2" xfId="3627"/>
    <cellStyle name="20 % - Accent6 2 3 2 5" xfId="2829"/>
    <cellStyle name="20 % - Accent6 2 3 3" xfId="633"/>
    <cellStyle name="20 % - Accent6 2 3 3 2" xfId="2052"/>
    <cellStyle name="20 % - Accent6 2 3 3 2 2" xfId="4447"/>
    <cellStyle name="20 % - Accent6 2 3 3 3" xfId="1431"/>
    <cellStyle name="20 % - Accent6 2 3 3 3 2" xfId="3826"/>
    <cellStyle name="20 % - Accent6 2 3 3 4" xfId="3028"/>
    <cellStyle name="20 % - Accent6 2 3 4" xfId="2049"/>
    <cellStyle name="20 % - Accent6 2 3 4 2" xfId="4444"/>
    <cellStyle name="20 % - Accent6 2 3 5" xfId="1032"/>
    <cellStyle name="20 % - Accent6 2 3 5 2" xfId="3427"/>
    <cellStyle name="20 % - Accent6 2 3 6" xfId="2629"/>
    <cellStyle name="20 % - Accent6 2 4" xfId="378"/>
    <cellStyle name="20 % - Accent6 2 4 2" xfId="778"/>
    <cellStyle name="20 % - Accent6 2 4 2 2" xfId="2054"/>
    <cellStyle name="20 % - Accent6 2 4 2 2 2" xfId="4449"/>
    <cellStyle name="20 % - Accent6 2 4 2 3" xfId="1576"/>
    <cellStyle name="20 % - Accent6 2 4 2 3 2" xfId="3971"/>
    <cellStyle name="20 % - Accent6 2 4 2 4" xfId="3173"/>
    <cellStyle name="20 % - Accent6 2 4 3" xfId="2053"/>
    <cellStyle name="20 % - Accent6 2 4 3 2" xfId="4448"/>
    <cellStyle name="20 % - Accent6 2 4 4" xfId="1177"/>
    <cellStyle name="20 % - Accent6 2 4 4 2" xfId="3572"/>
    <cellStyle name="20 % - Accent6 2 4 5" xfId="2774"/>
    <cellStyle name="20 % - Accent6 2 5" xfId="578"/>
    <cellStyle name="20 % - Accent6 2 5 2" xfId="2055"/>
    <cellStyle name="20 % - Accent6 2 5 2 2" xfId="4450"/>
    <cellStyle name="20 % - Accent6 2 5 3" xfId="1376"/>
    <cellStyle name="20 % - Accent6 2 5 3 2" xfId="3771"/>
    <cellStyle name="20 % - Accent6 2 5 4" xfId="2973"/>
    <cellStyle name="20 % - Accent6 2 6" xfId="2040"/>
    <cellStyle name="20 % - Accent6 2 6 2" xfId="4435"/>
    <cellStyle name="20 % - Accent6 2 7" xfId="977"/>
    <cellStyle name="20 % - Accent6 2 7 2" xfId="3372"/>
    <cellStyle name="20 % - Accent6 2 8" xfId="2574"/>
    <cellStyle name="20 % - Accent6 2_Evolution" xfId="214"/>
    <cellStyle name="20 % - Accent6 3" xfId="121"/>
    <cellStyle name="20 % - Accent6 3 2" xfId="176"/>
    <cellStyle name="20 % - Accent6 3 2 2" xfId="442"/>
    <cellStyle name="20 % - Accent6 3 2 2 2" xfId="842"/>
    <cellStyle name="20 % - Accent6 3 2 2 2 2" xfId="2059"/>
    <cellStyle name="20 % - Accent6 3 2 2 2 2 2" xfId="4454"/>
    <cellStyle name="20 % - Accent6 3 2 2 2 3" xfId="1640"/>
    <cellStyle name="20 % - Accent6 3 2 2 2 3 2" xfId="4035"/>
    <cellStyle name="20 % - Accent6 3 2 2 2 4" xfId="3237"/>
    <cellStyle name="20 % - Accent6 3 2 2 3" xfId="2058"/>
    <cellStyle name="20 % - Accent6 3 2 2 3 2" xfId="4453"/>
    <cellStyle name="20 % - Accent6 3 2 2 4" xfId="1241"/>
    <cellStyle name="20 % - Accent6 3 2 2 4 2" xfId="3636"/>
    <cellStyle name="20 % - Accent6 3 2 2 5" xfId="2838"/>
    <cellStyle name="20 % - Accent6 3 2 3" xfId="642"/>
    <cellStyle name="20 % - Accent6 3 2 3 2" xfId="2060"/>
    <cellStyle name="20 % - Accent6 3 2 3 2 2" xfId="4455"/>
    <cellStyle name="20 % - Accent6 3 2 3 3" xfId="1440"/>
    <cellStyle name="20 % - Accent6 3 2 3 3 2" xfId="3835"/>
    <cellStyle name="20 % - Accent6 3 2 3 4" xfId="3037"/>
    <cellStyle name="20 % - Accent6 3 2 4" xfId="2057"/>
    <cellStyle name="20 % - Accent6 3 2 4 2" xfId="4452"/>
    <cellStyle name="20 % - Accent6 3 2 5" xfId="1041"/>
    <cellStyle name="20 % - Accent6 3 2 5 2" xfId="3436"/>
    <cellStyle name="20 % - Accent6 3 2 6" xfId="2638"/>
    <cellStyle name="20 % - Accent6 3 3" xfId="387"/>
    <cellStyle name="20 % - Accent6 3 3 2" xfId="787"/>
    <cellStyle name="20 % - Accent6 3 3 2 2" xfId="2062"/>
    <cellStyle name="20 % - Accent6 3 3 2 2 2" xfId="4457"/>
    <cellStyle name="20 % - Accent6 3 3 2 3" xfId="1585"/>
    <cellStyle name="20 % - Accent6 3 3 2 3 2" xfId="3980"/>
    <cellStyle name="20 % - Accent6 3 3 2 4" xfId="3182"/>
    <cellStyle name="20 % - Accent6 3 3 3" xfId="2061"/>
    <cellStyle name="20 % - Accent6 3 3 3 2" xfId="4456"/>
    <cellStyle name="20 % - Accent6 3 3 4" xfId="1186"/>
    <cellStyle name="20 % - Accent6 3 3 4 2" xfId="3581"/>
    <cellStyle name="20 % - Accent6 3 3 5" xfId="2783"/>
    <cellStyle name="20 % - Accent6 3 4" xfId="587"/>
    <cellStyle name="20 % - Accent6 3 4 2" xfId="2063"/>
    <cellStyle name="20 % - Accent6 3 4 2 2" xfId="4458"/>
    <cellStyle name="20 % - Accent6 3 4 3" xfId="1385"/>
    <cellStyle name="20 % - Accent6 3 4 3 2" xfId="3780"/>
    <cellStyle name="20 % - Accent6 3 4 4" xfId="2982"/>
    <cellStyle name="20 % - Accent6 3 5" xfId="2056"/>
    <cellStyle name="20 % - Accent6 3 5 2" xfId="4451"/>
    <cellStyle name="20 % - Accent6 3 6" xfId="986"/>
    <cellStyle name="20 % - Accent6 3 6 2" xfId="3381"/>
    <cellStyle name="20 % - Accent6 3 7" xfId="2583"/>
    <cellStyle name="20 % - Accent6 3_Evolution" xfId="216"/>
    <cellStyle name="20 % - Accent6 4" xfId="149"/>
    <cellStyle name="20 % - Accent6 4 2" xfId="415"/>
    <cellStyle name="20 % - Accent6 4 2 2" xfId="815"/>
    <cellStyle name="20 % - Accent6 4 2 2 2" xfId="2066"/>
    <cellStyle name="20 % - Accent6 4 2 2 2 2" xfId="4461"/>
    <cellStyle name="20 % - Accent6 4 2 2 3" xfId="1613"/>
    <cellStyle name="20 % - Accent6 4 2 2 3 2" xfId="4008"/>
    <cellStyle name="20 % - Accent6 4 2 2 4" xfId="3210"/>
    <cellStyle name="20 % - Accent6 4 2 3" xfId="2065"/>
    <cellStyle name="20 % - Accent6 4 2 3 2" xfId="4460"/>
    <cellStyle name="20 % - Accent6 4 2 4" xfId="1214"/>
    <cellStyle name="20 % - Accent6 4 2 4 2" xfId="3609"/>
    <cellStyle name="20 % - Accent6 4 2 5" xfId="2811"/>
    <cellStyle name="20 % - Accent6 4 3" xfId="615"/>
    <cellStyle name="20 % - Accent6 4 3 2" xfId="2067"/>
    <cellStyle name="20 % - Accent6 4 3 2 2" xfId="4462"/>
    <cellStyle name="20 % - Accent6 4 3 3" xfId="1413"/>
    <cellStyle name="20 % - Accent6 4 3 3 2" xfId="3808"/>
    <cellStyle name="20 % - Accent6 4 3 4" xfId="3010"/>
    <cellStyle name="20 % - Accent6 4 4" xfId="2064"/>
    <cellStyle name="20 % - Accent6 4 4 2" xfId="4459"/>
    <cellStyle name="20 % - Accent6 4 5" xfId="1014"/>
    <cellStyle name="20 % - Accent6 4 5 2" xfId="3409"/>
    <cellStyle name="20 % - Accent6 4 6" xfId="2611"/>
    <cellStyle name="20 % - Accent6 5" xfId="300"/>
    <cellStyle name="20 % - Accent6 5 2" xfId="503"/>
    <cellStyle name="20 % - Accent6 5 2 2" xfId="902"/>
    <cellStyle name="20 % - Accent6 5 2 2 2" xfId="2070"/>
    <cellStyle name="20 % - Accent6 5 2 2 2 2" xfId="4465"/>
    <cellStyle name="20 % - Accent6 5 2 2 3" xfId="1700"/>
    <cellStyle name="20 % - Accent6 5 2 2 3 2" xfId="4095"/>
    <cellStyle name="20 % - Accent6 5 2 2 4" xfId="3297"/>
    <cellStyle name="20 % - Accent6 5 2 3" xfId="2069"/>
    <cellStyle name="20 % - Accent6 5 2 3 2" xfId="4464"/>
    <cellStyle name="20 % - Accent6 5 2 4" xfId="1301"/>
    <cellStyle name="20 % - Accent6 5 2 4 2" xfId="3696"/>
    <cellStyle name="20 % - Accent6 5 2 5" xfId="2898"/>
    <cellStyle name="20 % - Accent6 5 3" xfId="702"/>
    <cellStyle name="20 % - Accent6 5 3 2" xfId="2071"/>
    <cellStyle name="20 % - Accent6 5 3 2 2" xfId="4466"/>
    <cellStyle name="20 % - Accent6 5 3 3" xfId="1500"/>
    <cellStyle name="20 % - Accent6 5 3 3 2" xfId="3895"/>
    <cellStyle name="20 % - Accent6 5 3 4" xfId="3097"/>
    <cellStyle name="20 % - Accent6 5 4" xfId="2068"/>
    <cellStyle name="20 % - Accent6 5 4 2" xfId="4463"/>
    <cellStyle name="20 % - Accent6 5 5" xfId="1101"/>
    <cellStyle name="20 % - Accent6 5 5 2" xfId="3496"/>
    <cellStyle name="20 % - Accent6 5 6" xfId="2698"/>
    <cellStyle name="20 % - Accent6 6" xfId="313"/>
    <cellStyle name="20 % - Accent6 6 2" xfId="516"/>
    <cellStyle name="20 % - Accent6 6 2 2" xfId="915"/>
    <cellStyle name="20 % - Accent6 6 2 2 2" xfId="2074"/>
    <cellStyle name="20 % - Accent6 6 2 2 2 2" xfId="4469"/>
    <cellStyle name="20 % - Accent6 6 2 2 3" xfId="1713"/>
    <cellStyle name="20 % - Accent6 6 2 2 3 2" xfId="4108"/>
    <cellStyle name="20 % - Accent6 6 2 2 4" xfId="3310"/>
    <cellStyle name="20 % - Accent6 6 2 3" xfId="2073"/>
    <cellStyle name="20 % - Accent6 6 2 3 2" xfId="4468"/>
    <cellStyle name="20 % - Accent6 6 2 4" xfId="1314"/>
    <cellStyle name="20 % - Accent6 6 2 4 2" xfId="3709"/>
    <cellStyle name="20 % - Accent6 6 2 5" xfId="2911"/>
    <cellStyle name="20 % - Accent6 6 3" xfId="715"/>
    <cellStyle name="20 % - Accent6 6 3 2" xfId="2075"/>
    <cellStyle name="20 % - Accent6 6 3 2 2" xfId="4470"/>
    <cellStyle name="20 % - Accent6 6 3 3" xfId="1513"/>
    <cellStyle name="20 % - Accent6 6 3 3 2" xfId="3908"/>
    <cellStyle name="20 % - Accent6 6 3 4" xfId="3110"/>
    <cellStyle name="20 % - Accent6 6 4" xfId="2072"/>
    <cellStyle name="20 % - Accent6 6 4 2" xfId="4467"/>
    <cellStyle name="20 % - Accent6 6 5" xfId="1114"/>
    <cellStyle name="20 % - Accent6 6 5 2" xfId="3509"/>
    <cellStyle name="20 % - Accent6 6 6" xfId="2711"/>
    <cellStyle name="20 % - Accent6 7" xfId="324"/>
    <cellStyle name="20 % - Accent6 7 2" xfId="527"/>
    <cellStyle name="20 % - Accent6 7 2 2" xfId="926"/>
    <cellStyle name="20 % - Accent6 7 2 2 2" xfId="2078"/>
    <cellStyle name="20 % - Accent6 7 2 2 2 2" xfId="4473"/>
    <cellStyle name="20 % - Accent6 7 2 2 3" xfId="1724"/>
    <cellStyle name="20 % - Accent6 7 2 2 3 2" xfId="4119"/>
    <cellStyle name="20 % - Accent6 7 2 2 4" xfId="3321"/>
    <cellStyle name="20 % - Accent6 7 2 3" xfId="2077"/>
    <cellStyle name="20 % - Accent6 7 2 3 2" xfId="4472"/>
    <cellStyle name="20 % - Accent6 7 2 4" xfId="1325"/>
    <cellStyle name="20 % - Accent6 7 2 4 2" xfId="3720"/>
    <cellStyle name="20 % - Accent6 7 2 5" xfId="2922"/>
    <cellStyle name="20 % - Accent6 7 3" xfId="726"/>
    <cellStyle name="20 % - Accent6 7 3 2" xfId="2079"/>
    <cellStyle name="20 % - Accent6 7 3 2 2" xfId="4474"/>
    <cellStyle name="20 % - Accent6 7 3 3" xfId="1524"/>
    <cellStyle name="20 % - Accent6 7 3 3 2" xfId="3919"/>
    <cellStyle name="20 % - Accent6 7 3 4" xfId="3121"/>
    <cellStyle name="20 % - Accent6 7 4" xfId="2076"/>
    <cellStyle name="20 % - Accent6 7 4 2" xfId="4471"/>
    <cellStyle name="20 % - Accent6 7 5" xfId="1125"/>
    <cellStyle name="20 % - Accent6 7 5 2" xfId="3520"/>
    <cellStyle name="20 % - Accent6 7 6" xfId="2722"/>
    <cellStyle name="20 % - Accent6 8" xfId="334"/>
    <cellStyle name="20 % - Accent6 8 2" xfId="537"/>
    <cellStyle name="20 % - Accent6 8 2 2" xfId="936"/>
    <cellStyle name="20 % - Accent6 8 2 2 2" xfId="2082"/>
    <cellStyle name="20 % - Accent6 8 2 2 2 2" xfId="4477"/>
    <cellStyle name="20 % - Accent6 8 2 2 3" xfId="1734"/>
    <cellStyle name="20 % - Accent6 8 2 2 3 2" xfId="4129"/>
    <cellStyle name="20 % - Accent6 8 2 2 4" xfId="3331"/>
    <cellStyle name="20 % - Accent6 8 2 3" xfId="2081"/>
    <cellStyle name="20 % - Accent6 8 2 3 2" xfId="4476"/>
    <cellStyle name="20 % - Accent6 8 2 4" xfId="1335"/>
    <cellStyle name="20 % - Accent6 8 2 4 2" xfId="3730"/>
    <cellStyle name="20 % - Accent6 8 2 5" xfId="2932"/>
    <cellStyle name="20 % - Accent6 8 3" xfId="736"/>
    <cellStyle name="20 % - Accent6 8 3 2" xfId="2083"/>
    <cellStyle name="20 % - Accent6 8 3 2 2" xfId="4478"/>
    <cellStyle name="20 % - Accent6 8 3 3" xfId="1534"/>
    <cellStyle name="20 % - Accent6 8 3 3 2" xfId="3929"/>
    <cellStyle name="20 % - Accent6 8 3 4" xfId="3131"/>
    <cellStyle name="20 % - Accent6 8 4" xfId="2080"/>
    <cellStyle name="20 % - Accent6 8 4 2" xfId="4475"/>
    <cellStyle name="20 % - Accent6 8 5" xfId="1135"/>
    <cellStyle name="20 % - Accent6 8 5 2" xfId="3530"/>
    <cellStyle name="20 % - Accent6 8 6" xfId="2732"/>
    <cellStyle name="20 % - Accent6 9" xfId="344"/>
    <cellStyle name="20 % - Accent6 9 2" xfId="547"/>
    <cellStyle name="20 % - Accent6 9 2 2" xfId="946"/>
    <cellStyle name="20 % - Accent6 9 2 2 2" xfId="2086"/>
    <cellStyle name="20 % - Accent6 9 2 2 2 2" xfId="4481"/>
    <cellStyle name="20 % - Accent6 9 2 2 3" xfId="1744"/>
    <cellStyle name="20 % - Accent6 9 2 2 3 2" xfId="4139"/>
    <cellStyle name="20 % - Accent6 9 2 2 4" xfId="3341"/>
    <cellStyle name="20 % - Accent6 9 2 3" xfId="2085"/>
    <cellStyle name="20 % - Accent6 9 2 3 2" xfId="4480"/>
    <cellStyle name="20 % - Accent6 9 2 4" xfId="1345"/>
    <cellStyle name="20 % - Accent6 9 2 4 2" xfId="3740"/>
    <cellStyle name="20 % - Accent6 9 2 5" xfId="2942"/>
    <cellStyle name="20 % - Accent6 9 3" xfId="746"/>
    <cellStyle name="20 % - Accent6 9 3 2" xfId="2087"/>
    <cellStyle name="20 % - Accent6 9 3 2 2" xfId="4482"/>
    <cellStyle name="20 % - Accent6 9 3 3" xfId="1544"/>
    <cellStyle name="20 % - Accent6 9 3 3 2" xfId="3939"/>
    <cellStyle name="20 % - Accent6 9 3 4" xfId="3141"/>
    <cellStyle name="20 % - Accent6 9 4" xfId="2084"/>
    <cellStyle name="20 % - Accent6 9 4 2" xfId="4479"/>
    <cellStyle name="20 % - Accent6 9 5" xfId="1145"/>
    <cellStyle name="20 % - Accent6 9 5 2" xfId="3540"/>
    <cellStyle name="20 % - Accent6 9 6" xfId="2742"/>
    <cellStyle name="20% - Accent1" xfId="217"/>
    <cellStyle name="20% - Accent1 2" xfId="466"/>
    <cellStyle name="20% - Accent1 2 2" xfId="865"/>
    <cellStyle name="20% - Accent1 2 2 2" xfId="2090"/>
    <cellStyle name="20% - Accent1 2 2 2 2" xfId="4485"/>
    <cellStyle name="20% - Accent1 2 2 3" xfId="1663"/>
    <cellStyle name="20% - Accent1 2 2 3 2" xfId="4058"/>
    <cellStyle name="20% - Accent1 2 2 4" xfId="3260"/>
    <cellStyle name="20% - Accent1 2 3" xfId="2089"/>
    <cellStyle name="20% - Accent1 2 3 2" xfId="4484"/>
    <cellStyle name="20% - Accent1 2 4" xfId="1264"/>
    <cellStyle name="20% - Accent1 2 4 2" xfId="3659"/>
    <cellStyle name="20% - Accent1 2 5" xfId="2861"/>
    <cellStyle name="20% - Accent1 3" xfId="665"/>
    <cellStyle name="20% - Accent1 3 2" xfId="2091"/>
    <cellStyle name="20% - Accent1 3 2 2" xfId="4486"/>
    <cellStyle name="20% - Accent1 3 3" xfId="1463"/>
    <cellStyle name="20% - Accent1 3 3 2" xfId="3858"/>
    <cellStyle name="20% - Accent1 3 4" xfId="3060"/>
    <cellStyle name="20% - Accent1 4" xfId="2088"/>
    <cellStyle name="20% - Accent1 4 2" xfId="4483"/>
    <cellStyle name="20% - Accent1 5" xfId="1064"/>
    <cellStyle name="20% - Accent1 5 2" xfId="3459"/>
    <cellStyle name="20% - Accent1 6" xfId="2661"/>
    <cellStyle name="20% - Accent2" xfId="218"/>
    <cellStyle name="20% - Accent2 2" xfId="467"/>
    <cellStyle name="20% - Accent2 2 2" xfId="866"/>
    <cellStyle name="20% - Accent2 2 2 2" xfId="2094"/>
    <cellStyle name="20% - Accent2 2 2 2 2" xfId="4489"/>
    <cellStyle name="20% - Accent2 2 2 3" xfId="1664"/>
    <cellStyle name="20% - Accent2 2 2 3 2" xfId="4059"/>
    <cellStyle name="20% - Accent2 2 2 4" xfId="3261"/>
    <cellStyle name="20% - Accent2 2 3" xfId="2093"/>
    <cellStyle name="20% - Accent2 2 3 2" xfId="4488"/>
    <cellStyle name="20% - Accent2 2 4" xfId="1265"/>
    <cellStyle name="20% - Accent2 2 4 2" xfId="3660"/>
    <cellStyle name="20% - Accent2 2 5" xfId="2862"/>
    <cellStyle name="20% - Accent2 3" xfId="666"/>
    <cellStyle name="20% - Accent2 3 2" xfId="2095"/>
    <cellStyle name="20% - Accent2 3 2 2" xfId="4490"/>
    <cellStyle name="20% - Accent2 3 3" xfId="1464"/>
    <cellStyle name="20% - Accent2 3 3 2" xfId="3859"/>
    <cellStyle name="20% - Accent2 3 4" xfId="3061"/>
    <cellStyle name="20% - Accent2 4" xfId="2092"/>
    <cellStyle name="20% - Accent2 4 2" xfId="4487"/>
    <cellStyle name="20% - Accent2 5" xfId="1065"/>
    <cellStyle name="20% - Accent2 5 2" xfId="3460"/>
    <cellStyle name="20% - Accent2 6" xfId="2662"/>
    <cellStyle name="20% - Accent3" xfId="219"/>
    <cellStyle name="20% - Accent3 2" xfId="468"/>
    <cellStyle name="20% - Accent3 2 2" xfId="867"/>
    <cellStyle name="20% - Accent3 2 2 2" xfId="2098"/>
    <cellStyle name="20% - Accent3 2 2 2 2" xfId="4493"/>
    <cellStyle name="20% - Accent3 2 2 3" xfId="1665"/>
    <cellStyle name="20% - Accent3 2 2 3 2" xfId="4060"/>
    <cellStyle name="20% - Accent3 2 2 4" xfId="3262"/>
    <cellStyle name="20% - Accent3 2 3" xfId="2097"/>
    <cellStyle name="20% - Accent3 2 3 2" xfId="4492"/>
    <cellStyle name="20% - Accent3 2 4" xfId="1266"/>
    <cellStyle name="20% - Accent3 2 4 2" xfId="3661"/>
    <cellStyle name="20% - Accent3 2 5" xfId="2863"/>
    <cellStyle name="20% - Accent3 3" xfId="667"/>
    <cellStyle name="20% - Accent3 3 2" xfId="2099"/>
    <cellStyle name="20% - Accent3 3 2 2" xfId="4494"/>
    <cellStyle name="20% - Accent3 3 3" xfId="1465"/>
    <cellStyle name="20% - Accent3 3 3 2" xfId="3860"/>
    <cellStyle name="20% - Accent3 3 4" xfId="3062"/>
    <cellStyle name="20% - Accent3 4" xfId="2096"/>
    <cellStyle name="20% - Accent3 4 2" xfId="4491"/>
    <cellStyle name="20% - Accent3 5" xfId="1066"/>
    <cellStyle name="20% - Accent3 5 2" xfId="3461"/>
    <cellStyle name="20% - Accent3 6" xfId="2663"/>
    <cellStyle name="20% - Accent4" xfId="220"/>
    <cellStyle name="20% - Accent4 2" xfId="469"/>
    <cellStyle name="20% - Accent4 2 2" xfId="868"/>
    <cellStyle name="20% - Accent4 2 2 2" xfId="2102"/>
    <cellStyle name="20% - Accent4 2 2 2 2" xfId="4497"/>
    <cellStyle name="20% - Accent4 2 2 3" xfId="1666"/>
    <cellStyle name="20% - Accent4 2 2 3 2" xfId="4061"/>
    <cellStyle name="20% - Accent4 2 2 4" xfId="3263"/>
    <cellStyle name="20% - Accent4 2 3" xfId="2101"/>
    <cellStyle name="20% - Accent4 2 3 2" xfId="4496"/>
    <cellStyle name="20% - Accent4 2 4" xfId="1267"/>
    <cellStyle name="20% - Accent4 2 4 2" xfId="3662"/>
    <cellStyle name="20% - Accent4 2 5" xfId="2864"/>
    <cellStyle name="20% - Accent4 3" xfId="668"/>
    <cellStyle name="20% - Accent4 3 2" xfId="2103"/>
    <cellStyle name="20% - Accent4 3 2 2" xfId="4498"/>
    <cellStyle name="20% - Accent4 3 3" xfId="1466"/>
    <cellStyle name="20% - Accent4 3 3 2" xfId="3861"/>
    <cellStyle name="20% - Accent4 3 4" xfId="3063"/>
    <cellStyle name="20% - Accent4 4" xfId="2100"/>
    <cellStyle name="20% - Accent4 4 2" xfId="4495"/>
    <cellStyle name="20% - Accent4 5" xfId="1067"/>
    <cellStyle name="20% - Accent4 5 2" xfId="3462"/>
    <cellStyle name="20% - Accent4 6" xfId="2664"/>
    <cellStyle name="20% - Accent5" xfId="221"/>
    <cellStyle name="20% - Accent5 2" xfId="470"/>
    <cellStyle name="20% - Accent5 2 2" xfId="869"/>
    <cellStyle name="20% - Accent5 2 2 2" xfId="2106"/>
    <cellStyle name="20% - Accent5 2 2 2 2" xfId="4501"/>
    <cellStyle name="20% - Accent5 2 2 3" xfId="1667"/>
    <cellStyle name="20% - Accent5 2 2 3 2" xfId="4062"/>
    <cellStyle name="20% - Accent5 2 2 4" xfId="3264"/>
    <cellStyle name="20% - Accent5 2 3" xfId="2105"/>
    <cellStyle name="20% - Accent5 2 3 2" xfId="4500"/>
    <cellStyle name="20% - Accent5 2 4" xfId="1268"/>
    <cellStyle name="20% - Accent5 2 4 2" xfId="3663"/>
    <cellStyle name="20% - Accent5 2 5" xfId="2865"/>
    <cellStyle name="20% - Accent5 3" xfId="669"/>
    <cellStyle name="20% - Accent5 3 2" xfId="2107"/>
    <cellStyle name="20% - Accent5 3 2 2" xfId="4502"/>
    <cellStyle name="20% - Accent5 3 3" xfId="1467"/>
    <cellStyle name="20% - Accent5 3 3 2" xfId="3862"/>
    <cellStyle name="20% - Accent5 3 4" xfId="3064"/>
    <cellStyle name="20% - Accent5 4" xfId="2104"/>
    <cellStyle name="20% - Accent5 4 2" xfId="4499"/>
    <cellStyle name="20% - Accent5 5" xfId="1068"/>
    <cellStyle name="20% - Accent5 5 2" xfId="3463"/>
    <cellStyle name="20% - Accent5 6" xfId="2665"/>
    <cellStyle name="20% - Accent6" xfId="222"/>
    <cellStyle name="20% - Accent6 2" xfId="471"/>
    <cellStyle name="20% - Accent6 2 2" xfId="870"/>
    <cellStyle name="20% - Accent6 2 2 2" xfId="2110"/>
    <cellStyle name="20% - Accent6 2 2 2 2" xfId="4505"/>
    <cellStyle name="20% - Accent6 2 2 3" xfId="1668"/>
    <cellStyle name="20% - Accent6 2 2 3 2" xfId="4063"/>
    <cellStyle name="20% - Accent6 2 2 4" xfId="3265"/>
    <cellStyle name="20% - Accent6 2 3" xfId="2109"/>
    <cellStyle name="20% - Accent6 2 3 2" xfId="4504"/>
    <cellStyle name="20% - Accent6 2 4" xfId="1269"/>
    <cellStyle name="20% - Accent6 2 4 2" xfId="3664"/>
    <cellStyle name="20% - Accent6 2 5" xfId="2866"/>
    <cellStyle name="20% - Accent6 3" xfId="670"/>
    <cellStyle name="20% - Accent6 3 2" xfId="2111"/>
    <cellStyle name="20% - Accent6 3 2 2" xfId="4506"/>
    <cellStyle name="20% - Accent6 3 3" xfId="1468"/>
    <cellStyle name="20% - Accent6 3 3 2" xfId="3863"/>
    <cellStyle name="20% - Accent6 3 4" xfId="3065"/>
    <cellStyle name="20% - Accent6 4" xfId="2108"/>
    <cellStyle name="20% - Accent6 4 2" xfId="4503"/>
    <cellStyle name="20% - Accent6 5" xfId="1069"/>
    <cellStyle name="20% - Accent6 5 2" xfId="3464"/>
    <cellStyle name="20% - Accent6 6" xfId="2666"/>
    <cellStyle name="40 % - Accent1" xfId="7" builtinId="31" customBuiltin="1"/>
    <cellStyle name="40 % - Accent1 10" xfId="340"/>
    <cellStyle name="40 % - Accent1 10 2" xfId="543"/>
    <cellStyle name="40 % - Accent1 10 2 2" xfId="942"/>
    <cellStyle name="40 % - Accent1 10 2 2 2" xfId="2115"/>
    <cellStyle name="40 % - Accent1 10 2 2 2 2" xfId="4510"/>
    <cellStyle name="40 % - Accent1 10 2 2 3" xfId="1740"/>
    <cellStyle name="40 % - Accent1 10 2 2 3 2" xfId="4135"/>
    <cellStyle name="40 % - Accent1 10 2 2 4" xfId="3337"/>
    <cellStyle name="40 % - Accent1 10 2 3" xfId="2114"/>
    <cellStyle name="40 % - Accent1 10 2 3 2" xfId="4509"/>
    <cellStyle name="40 % - Accent1 10 2 4" xfId="1341"/>
    <cellStyle name="40 % - Accent1 10 2 4 2" xfId="3736"/>
    <cellStyle name="40 % - Accent1 10 2 5" xfId="2938"/>
    <cellStyle name="40 % - Accent1 10 3" xfId="742"/>
    <cellStyle name="40 % - Accent1 10 3 2" xfId="2116"/>
    <cellStyle name="40 % - Accent1 10 3 2 2" xfId="4511"/>
    <cellStyle name="40 % - Accent1 10 3 3" xfId="1540"/>
    <cellStyle name="40 % - Accent1 10 3 3 2" xfId="3935"/>
    <cellStyle name="40 % - Accent1 10 3 4" xfId="3137"/>
    <cellStyle name="40 % - Accent1 10 4" xfId="2113"/>
    <cellStyle name="40 % - Accent1 10 4 2" xfId="4508"/>
    <cellStyle name="40 % - Accent1 10 5" xfId="1141"/>
    <cellStyle name="40 % - Accent1 10 5 2" xfId="3536"/>
    <cellStyle name="40 % - Accent1 10 6" xfId="2738"/>
    <cellStyle name="40 % - Accent1 11" xfId="354"/>
    <cellStyle name="40 % - Accent1 11 2" xfId="756"/>
    <cellStyle name="40 % - Accent1 11 2 2" xfId="2118"/>
    <cellStyle name="40 % - Accent1 11 2 2 2" xfId="4513"/>
    <cellStyle name="40 % - Accent1 11 2 3" xfId="1554"/>
    <cellStyle name="40 % - Accent1 11 2 3 2" xfId="3949"/>
    <cellStyle name="40 % - Accent1 11 2 4" xfId="3151"/>
    <cellStyle name="40 % - Accent1 11 3" xfId="2117"/>
    <cellStyle name="40 % - Accent1 11 3 2" xfId="4512"/>
    <cellStyle name="40 % - Accent1 11 4" xfId="1155"/>
    <cellStyle name="40 % - Accent1 11 4 2" xfId="3550"/>
    <cellStyle name="40 % - Accent1 11 5" xfId="2752"/>
    <cellStyle name="40 % - Accent1 12" xfId="561"/>
    <cellStyle name="40 % - Accent1 12 2" xfId="2119"/>
    <cellStyle name="40 % - Accent1 12 2 2" xfId="4514"/>
    <cellStyle name="40 % - Accent1 12 3" xfId="1359"/>
    <cellStyle name="40 % - Accent1 12 3 2" xfId="3754"/>
    <cellStyle name="40 % - Accent1 12 4" xfId="2956"/>
    <cellStyle name="40 % - Accent1 13" xfId="2112"/>
    <cellStyle name="40 % - Accent1 13 2" xfId="4507"/>
    <cellStyle name="40 % - Accent1 14" xfId="960"/>
    <cellStyle name="40 % - Accent1 14 2" xfId="3355"/>
    <cellStyle name="40 % - Accent1 15" xfId="2557"/>
    <cellStyle name="40 % - Accent1 2" xfId="103"/>
    <cellStyle name="40 % - Accent1 2 2" xfId="130"/>
    <cellStyle name="40 % - Accent1 2 2 2" xfId="185"/>
    <cellStyle name="40 % - Accent1 2 2 2 2" xfId="451"/>
    <cellStyle name="40 % - Accent1 2 2 2 2 2" xfId="851"/>
    <cellStyle name="40 % - Accent1 2 2 2 2 2 2" xfId="2124"/>
    <cellStyle name="40 % - Accent1 2 2 2 2 2 2 2" xfId="4519"/>
    <cellStyle name="40 % - Accent1 2 2 2 2 2 3" xfId="1649"/>
    <cellStyle name="40 % - Accent1 2 2 2 2 2 3 2" xfId="4044"/>
    <cellStyle name="40 % - Accent1 2 2 2 2 2 4" xfId="3246"/>
    <cellStyle name="40 % - Accent1 2 2 2 2 3" xfId="2123"/>
    <cellStyle name="40 % - Accent1 2 2 2 2 3 2" xfId="4518"/>
    <cellStyle name="40 % - Accent1 2 2 2 2 4" xfId="1250"/>
    <cellStyle name="40 % - Accent1 2 2 2 2 4 2" xfId="3645"/>
    <cellStyle name="40 % - Accent1 2 2 2 2 5" xfId="2847"/>
    <cellStyle name="40 % - Accent1 2 2 2 3" xfId="651"/>
    <cellStyle name="40 % - Accent1 2 2 2 3 2" xfId="2125"/>
    <cellStyle name="40 % - Accent1 2 2 2 3 2 2" xfId="4520"/>
    <cellStyle name="40 % - Accent1 2 2 2 3 3" xfId="1449"/>
    <cellStyle name="40 % - Accent1 2 2 2 3 3 2" xfId="3844"/>
    <cellStyle name="40 % - Accent1 2 2 2 3 4" xfId="3046"/>
    <cellStyle name="40 % - Accent1 2 2 2 4" xfId="2122"/>
    <cellStyle name="40 % - Accent1 2 2 2 4 2" xfId="4517"/>
    <cellStyle name="40 % - Accent1 2 2 2 5" xfId="1050"/>
    <cellStyle name="40 % - Accent1 2 2 2 5 2" xfId="3445"/>
    <cellStyle name="40 % - Accent1 2 2 2 6" xfId="2647"/>
    <cellStyle name="40 % - Accent1 2 2 3" xfId="396"/>
    <cellStyle name="40 % - Accent1 2 2 3 2" xfId="796"/>
    <cellStyle name="40 % - Accent1 2 2 3 2 2" xfId="2127"/>
    <cellStyle name="40 % - Accent1 2 2 3 2 2 2" xfId="4522"/>
    <cellStyle name="40 % - Accent1 2 2 3 2 3" xfId="1594"/>
    <cellStyle name="40 % - Accent1 2 2 3 2 3 2" xfId="3989"/>
    <cellStyle name="40 % - Accent1 2 2 3 2 4" xfId="3191"/>
    <cellStyle name="40 % - Accent1 2 2 3 3" xfId="2126"/>
    <cellStyle name="40 % - Accent1 2 2 3 3 2" xfId="4521"/>
    <cellStyle name="40 % - Accent1 2 2 3 4" xfId="1195"/>
    <cellStyle name="40 % - Accent1 2 2 3 4 2" xfId="3590"/>
    <cellStyle name="40 % - Accent1 2 2 3 5" xfId="2792"/>
    <cellStyle name="40 % - Accent1 2 2 4" xfId="596"/>
    <cellStyle name="40 % - Accent1 2 2 4 2" xfId="2128"/>
    <cellStyle name="40 % - Accent1 2 2 4 2 2" xfId="4523"/>
    <cellStyle name="40 % - Accent1 2 2 4 3" xfId="1394"/>
    <cellStyle name="40 % - Accent1 2 2 4 3 2" xfId="3789"/>
    <cellStyle name="40 % - Accent1 2 2 4 4" xfId="2991"/>
    <cellStyle name="40 % - Accent1 2 2 5" xfId="2121"/>
    <cellStyle name="40 % - Accent1 2 2 5 2" xfId="4516"/>
    <cellStyle name="40 % - Accent1 2 2 6" xfId="995"/>
    <cellStyle name="40 % - Accent1 2 2 6 2" xfId="3390"/>
    <cellStyle name="40 % - Accent1 2 2 7" xfId="2592"/>
    <cellStyle name="40 % - Accent1 2 2_Evolution" xfId="224"/>
    <cellStyle name="40 % - Accent1 2 3" xfId="158"/>
    <cellStyle name="40 % - Accent1 2 3 2" xfId="424"/>
    <cellStyle name="40 % - Accent1 2 3 2 2" xfId="824"/>
    <cellStyle name="40 % - Accent1 2 3 2 2 2" xfId="2131"/>
    <cellStyle name="40 % - Accent1 2 3 2 2 2 2" xfId="4526"/>
    <cellStyle name="40 % - Accent1 2 3 2 2 3" xfId="1622"/>
    <cellStyle name="40 % - Accent1 2 3 2 2 3 2" xfId="4017"/>
    <cellStyle name="40 % - Accent1 2 3 2 2 4" xfId="3219"/>
    <cellStyle name="40 % - Accent1 2 3 2 3" xfId="2130"/>
    <cellStyle name="40 % - Accent1 2 3 2 3 2" xfId="4525"/>
    <cellStyle name="40 % - Accent1 2 3 2 4" xfId="1223"/>
    <cellStyle name="40 % - Accent1 2 3 2 4 2" xfId="3618"/>
    <cellStyle name="40 % - Accent1 2 3 2 5" xfId="2820"/>
    <cellStyle name="40 % - Accent1 2 3 3" xfId="624"/>
    <cellStyle name="40 % - Accent1 2 3 3 2" xfId="2132"/>
    <cellStyle name="40 % - Accent1 2 3 3 2 2" xfId="4527"/>
    <cellStyle name="40 % - Accent1 2 3 3 3" xfId="1422"/>
    <cellStyle name="40 % - Accent1 2 3 3 3 2" xfId="3817"/>
    <cellStyle name="40 % - Accent1 2 3 3 4" xfId="3019"/>
    <cellStyle name="40 % - Accent1 2 3 4" xfId="2129"/>
    <cellStyle name="40 % - Accent1 2 3 4 2" xfId="4524"/>
    <cellStyle name="40 % - Accent1 2 3 5" xfId="1023"/>
    <cellStyle name="40 % - Accent1 2 3 5 2" xfId="3418"/>
    <cellStyle name="40 % - Accent1 2 3 6" xfId="2620"/>
    <cellStyle name="40 % - Accent1 2 4" xfId="369"/>
    <cellStyle name="40 % - Accent1 2 4 2" xfId="769"/>
    <cellStyle name="40 % - Accent1 2 4 2 2" xfId="2134"/>
    <cellStyle name="40 % - Accent1 2 4 2 2 2" xfId="4529"/>
    <cellStyle name="40 % - Accent1 2 4 2 3" xfId="1567"/>
    <cellStyle name="40 % - Accent1 2 4 2 3 2" xfId="3962"/>
    <cellStyle name="40 % - Accent1 2 4 2 4" xfId="3164"/>
    <cellStyle name="40 % - Accent1 2 4 3" xfId="2133"/>
    <cellStyle name="40 % - Accent1 2 4 3 2" xfId="4528"/>
    <cellStyle name="40 % - Accent1 2 4 4" xfId="1168"/>
    <cellStyle name="40 % - Accent1 2 4 4 2" xfId="3563"/>
    <cellStyle name="40 % - Accent1 2 4 5" xfId="2765"/>
    <cellStyle name="40 % - Accent1 2 5" xfId="569"/>
    <cellStyle name="40 % - Accent1 2 5 2" xfId="2135"/>
    <cellStyle name="40 % - Accent1 2 5 2 2" xfId="4530"/>
    <cellStyle name="40 % - Accent1 2 5 3" xfId="1367"/>
    <cellStyle name="40 % - Accent1 2 5 3 2" xfId="3762"/>
    <cellStyle name="40 % - Accent1 2 5 4" xfId="2964"/>
    <cellStyle name="40 % - Accent1 2 6" xfId="2120"/>
    <cellStyle name="40 % - Accent1 2 6 2" xfId="4515"/>
    <cellStyle name="40 % - Accent1 2 7" xfId="968"/>
    <cellStyle name="40 % - Accent1 2 7 2" xfId="3363"/>
    <cellStyle name="40 % - Accent1 2 8" xfId="2565"/>
    <cellStyle name="40 % - Accent1 2_Evolution" xfId="223"/>
    <cellStyle name="40 % - Accent1 3" xfId="122"/>
    <cellStyle name="40 % - Accent1 3 2" xfId="177"/>
    <cellStyle name="40 % - Accent1 3 2 2" xfId="443"/>
    <cellStyle name="40 % - Accent1 3 2 2 2" xfId="843"/>
    <cellStyle name="40 % - Accent1 3 2 2 2 2" xfId="2139"/>
    <cellStyle name="40 % - Accent1 3 2 2 2 2 2" xfId="4534"/>
    <cellStyle name="40 % - Accent1 3 2 2 2 3" xfId="1641"/>
    <cellStyle name="40 % - Accent1 3 2 2 2 3 2" xfId="4036"/>
    <cellStyle name="40 % - Accent1 3 2 2 2 4" xfId="3238"/>
    <cellStyle name="40 % - Accent1 3 2 2 3" xfId="2138"/>
    <cellStyle name="40 % - Accent1 3 2 2 3 2" xfId="4533"/>
    <cellStyle name="40 % - Accent1 3 2 2 4" xfId="1242"/>
    <cellStyle name="40 % - Accent1 3 2 2 4 2" xfId="3637"/>
    <cellStyle name="40 % - Accent1 3 2 2 5" xfId="2839"/>
    <cellStyle name="40 % - Accent1 3 2 3" xfId="643"/>
    <cellStyle name="40 % - Accent1 3 2 3 2" xfId="2140"/>
    <cellStyle name="40 % - Accent1 3 2 3 2 2" xfId="4535"/>
    <cellStyle name="40 % - Accent1 3 2 3 3" xfId="1441"/>
    <cellStyle name="40 % - Accent1 3 2 3 3 2" xfId="3836"/>
    <cellStyle name="40 % - Accent1 3 2 3 4" xfId="3038"/>
    <cellStyle name="40 % - Accent1 3 2 4" xfId="2137"/>
    <cellStyle name="40 % - Accent1 3 2 4 2" xfId="4532"/>
    <cellStyle name="40 % - Accent1 3 2 5" xfId="1042"/>
    <cellStyle name="40 % - Accent1 3 2 5 2" xfId="3437"/>
    <cellStyle name="40 % - Accent1 3 2 6" xfId="2639"/>
    <cellStyle name="40 % - Accent1 3 3" xfId="388"/>
    <cellStyle name="40 % - Accent1 3 3 2" xfId="788"/>
    <cellStyle name="40 % - Accent1 3 3 2 2" xfId="2142"/>
    <cellStyle name="40 % - Accent1 3 3 2 2 2" xfId="4537"/>
    <cellStyle name="40 % - Accent1 3 3 2 3" xfId="1586"/>
    <cellStyle name="40 % - Accent1 3 3 2 3 2" xfId="3981"/>
    <cellStyle name="40 % - Accent1 3 3 2 4" xfId="3183"/>
    <cellStyle name="40 % - Accent1 3 3 3" xfId="2141"/>
    <cellStyle name="40 % - Accent1 3 3 3 2" xfId="4536"/>
    <cellStyle name="40 % - Accent1 3 3 4" xfId="1187"/>
    <cellStyle name="40 % - Accent1 3 3 4 2" xfId="3582"/>
    <cellStyle name="40 % - Accent1 3 3 5" xfId="2784"/>
    <cellStyle name="40 % - Accent1 3 4" xfId="588"/>
    <cellStyle name="40 % - Accent1 3 4 2" xfId="2143"/>
    <cellStyle name="40 % - Accent1 3 4 2 2" xfId="4538"/>
    <cellStyle name="40 % - Accent1 3 4 3" xfId="1386"/>
    <cellStyle name="40 % - Accent1 3 4 3 2" xfId="3781"/>
    <cellStyle name="40 % - Accent1 3 4 4" xfId="2983"/>
    <cellStyle name="40 % - Accent1 3 5" xfId="2136"/>
    <cellStyle name="40 % - Accent1 3 5 2" xfId="4531"/>
    <cellStyle name="40 % - Accent1 3 6" xfId="987"/>
    <cellStyle name="40 % - Accent1 3 6 2" xfId="3382"/>
    <cellStyle name="40 % - Accent1 3 7" xfId="2584"/>
    <cellStyle name="40 % - Accent1 3_Evolution" xfId="225"/>
    <cellStyle name="40 % - Accent1 4" xfId="150"/>
    <cellStyle name="40 % - Accent1 4 2" xfId="416"/>
    <cellStyle name="40 % - Accent1 4 2 2" xfId="816"/>
    <cellStyle name="40 % - Accent1 4 2 2 2" xfId="2146"/>
    <cellStyle name="40 % - Accent1 4 2 2 2 2" xfId="4541"/>
    <cellStyle name="40 % - Accent1 4 2 2 3" xfId="1614"/>
    <cellStyle name="40 % - Accent1 4 2 2 3 2" xfId="4009"/>
    <cellStyle name="40 % - Accent1 4 2 2 4" xfId="3211"/>
    <cellStyle name="40 % - Accent1 4 2 3" xfId="2145"/>
    <cellStyle name="40 % - Accent1 4 2 3 2" xfId="4540"/>
    <cellStyle name="40 % - Accent1 4 2 4" xfId="1215"/>
    <cellStyle name="40 % - Accent1 4 2 4 2" xfId="3610"/>
    <cellStyle name="40 % - Accent1 4 2 5" xfId="2812"/>
    <cellStyle name="40 % - Accent1 4 3" xfId="616"/>
    <cellStyle name="40 % - Accent1 4 3 2" xfId="2147"/>
    <cellStyle name="40 % - Accent1 4 3 2 2" xfId="4542"/>
    <cellStyle name="40 % - Accent1 4 3 3" xfId="1414"/>
    <cellStyle name="40 % - Accent1 4 3 3 2" xfId="3809"/>
    <cellStyle name="40 % - Accent1 4 3 4" xfId="3011"/>
    <cellStyle name="40 % - Accent1 4 4" xfId="2144"/>
    <cellStyle name="40 % - Accent1 4 4 2" xfId="4539"/>
    <cellStyle name="40 % - Accent1 4 5" xfId="1015"/>
    <cellStyle name="40 % - Accent1 4 5 2" xfId="3410"/>
    <cellStyle name="40 % - Accent1 4 6" xfId="2612"/>
    <cellStyle name="40 % - Accent1 5" xfId="282"/>
    <cellStyle name="40 % - Accent1 5 2" xfId="485"/>
    <cellStyle name="40 % - Accent1 5 2 2" xfId="884"/>
    <cellStyle name="40 % - Accent1 5 2 2 2" xfId="2150"/>
    <cellStyle name="40 % - Accent1 5 2 2 2 2" xfId="4545"/>
    <cellStyle name="40 % - Accent1 5 2 2 3" xfId="1682"/>
    <cellStyle name="40 % - Accent1 5 2 2 3 2" xfId="4077"/>
    <cellStyle name="40 % - Accent1 5 2 2 4" xfId="3279"/>
    <cellStyle name="40 % - Accent1 5 2 3" xfId="2149"/>
    <cellStyle name="40 % - Accent1 5 2 3 2" xfId="4544"/>
    <cellStyle name="40 % - Accent1 5 2 4" xfId="1283"/>
    <cellStyle name="40 % - Accent1 5 2 4 2" xfId="3678"/>
    <cellStyle name="40 % - Accent1 5 2 5" xfId="2880"/>
    <cellStyle name="40 % - Accent1 5 3" xfId="684"/>
    <cellStyle name="40 % - Accent1 5 3 2" xfId="2151"/>
    <cellStyle name="40 % - Accent1 5 3 2 2" xfId="4546"/>
    <cellStyle name="40 % - Accent1 5 3 3" xfId="1482"/>
    <cellStyle name="40 % - Accent1 5 3 3 2" xfId="3877"/>
    <cellStyle name="40 % - Accent1 5 3 4" xfId="3079"/>
    <cellStyle name="40 % - Accent1 5 4" xfId="2148"/>
    <cellStyle name="40 % - Accent1 5 4 2" xfId="4543"/>
    <cellStyle name="40 % - Accent1 5 5" xfId="1083"/>
    <cellStyle name="40 % - Accent1 5 5 2" xfId="3478"/>
    <cellStyle name="40 % - Accent1 5 6" xfId="2680"/>
    <cellStyle name="40 % - Accent1 6" xfId="288"/>
    <cellStyle name="40 % - Accent1 6 2" xfId="491"/>
    <cellStyle name="40 % - Accent1 6 2 2" xfId="890"/>
    <cellStyle name="40 % - Accent1 6 2 2 2" xfId="2154"/>
    <cellStyle name="40 % - Accent1 6 2 2 2 2" xfId="4549"/>
    <cellStyle name="40 % - Accent1 6 2 2 3" xfId="1688"/>
    <cellStyle name="40 % - Accent1 6 2 2 3 2" xfId="4083"/>
    <cellStyle name="40 % - Accent1 6 2 2 4" xfId="3285"/>
    <cellStyle name="40 % - Accent1 6 2 3" xfId="2153"/>
    <cellStyle name="40 % - Accent1 6 2 3 2" xfId="4548"/>
    <cellStyle name="40 % - Accent1 6 2 4" xfId="1289"/>
    <cellStyle name="40 % - Accent1 6 2 4 2" xfId="3684"/>
    <cellStyle name="40 % - Accent1 6 2 5" xfId="2886"/>
    <cellStyle name="40 % - Accent1 6 3" xfId="690"/>
    <cellStyle name="40 % - Accent1 6 3 2" xfId="2155"/>
    <cellStyle name="40 % - Accent1 6 3 2 2" xfId="4550"/>
    <cellStyle name="40 % - Accent1 6 3 3" xfId="1488"/>
    <cellStyle name="40 % - Accent1 6 3 3 2" xfId="3883"/>
    <cellStyle name="40 % - Accent1 6 3 4" xfId="3085"/>
    <cellStyle name="40 % - Accent1 6 4" xfId="2152"/>
    <cellStyle name="40 % - Accent1 6 4 2" xfId="4547"/>
    <cellStyle name="40 % - Accent1 6 5" xfId="1089"/>
    <cellStyle name="40 % - Accent1 6 5 2" xfId="3484"/>
    <cellStyle name="40 % - Accent1 6 6" xfId="2686"/>
    <cellStyle name="40 % - Accent1 7" xfId="304"/>
    <cellStyle name="40 % - Accent1 7 2" xfId="507"/>
    <cellStyle name="40 % - Accent1 7 2 2" xfId="906"/>
    <cellStyle name="40 % - Accent1 7 2 2 2" xfId="2158"/>
    <cellStyle name="40 % - Accent1 7 2 2 2 2" xfId="4553"/>
    <cellStyle name="40 % - Accent1 7 2 2 3" xfId="1704"/>
    <cellStyle name="40 % - Accent1 7 2 2 3 2" xfId="4099"/>
    <cellStyle name="40 % - Accent1 7 2 2 4" xfId="3301"/>
    <cellStyle name="40 % - Accent1 7 2 3" xfId="2157"/>
    <cellStyle name="40 % - Accent1 7 2 3 2" xfId="4552"/>
    <cellStyle name="40 % - Accent1 7 2 4" xfId="1305"/>
    <cellStyle name="40 % - Accent1 7 2 4 2" xfId="3700"/>
    <cellStyle name="40 % - Accent1 7 2 5" xfId="2902"/>
    <cellStyle name="40 % - Accent1 7 3" xfId="706"/>
    <cellStyle name="40 % - Accent1 7 3 2" xfId="2159"/>
    <cellStyle name="40 % - Accent1 7 3 2 2" xfId="4554"/>
    <cellStyle name="40 % - Accent1 7 3 3" xfId="1504"/>
    <cellStyle name="40 % - Accent1 7 3 3 2" xfId="3899"/>
    <cellStyle name="40 % - Accent1 7 3 4" xfId="3101"/>
    <cellStyle name="40 % - Accent1 7 4" xfId="2156"/>
    <cellStyle name="40 % - Accent1 7 4 2" xfId="4551"/>
    <cellStyle name="40 % - Accent1 7 5" xfId="1105"/>
    <cellStyle name="40 % - Accent1 7 5 2" xfId="3500"/>
    <cellStyle name="40 % - Accent1 7 6" xfId="2702"/>
    <cellStyle name="40 % - Accent1 8" xfId="316"/>
    <cellStyle name="40 % - Accent1 8 2" xfId="519"/>
    <cellStyle name="40 % - Accent1 8 2 2" xfId="918"/>
    <cellStyle name="40 % - Accent1 8 2 2 2" xfId="2162"/>
    <cellStyle name="40 % - Accent1 8 2 2 2 2" xfId="4557"/>
    <cellStyle name="40 % - Accent1 8 2 2 3" xfId="1716"/>
    <cellStyle name="40 % - Accent1 8 2 2 3 2" xfId="4111"/>
    <cellStyle name="40 % - Accent1 8 2 2 4" xfId="3313"/>
    <cellStyle name="40 % - Accent1 8 2 3" xfId="2161"/>
    <cellStyle name="40 % - Accent1 8 2 3 2" xfId="4556"/>
    <cellStyle name="40 % - Accent1 8 2 4" xfId="1317"/>
    <cellStyle name="40 % - Accent1 8 2 4 2" xfId="3712"/>
    <cellStyle name="40 % - Accent1 8 2 5" xfId="2914"/>
    <cellStyle name="40 % - Accent1 8 3" xfId="718"/>
    <cellStyle name="40 % - Accent1 8 3 2" xfId="2163"/>
    <cellStyle name="40 % - Accent1 8 3 2 2" xfId="4558"/>
    <cellStyle name="40 % - Accent1 8 3 3" xfId="1516"/>
    <cellStyle name="40 % - Accent1 8 3 3 2" xfId="3911"/>
    <cellStyle name="40 % - Accent1 8 3 4" xfId="3113"/>
    <cellStyle name="40 % - Accent1 8 4" xfId="2160"/>
    <cellStyle name="40 % - Accent1 8 4 2" xfId="4555"/>
    <cellStyle name="40 % - Accent1 8 5" xfId="1117"/>
    <cellStyle name="40 % - Accent1 8 5 2" xfId="3512"/>
    <cellStyle name="40 % - Accent1 8 6" xfId="2714"/>
    <cellStyle name="40 % - Accent1 9" xfId="327"/>
    <cellStyle name="40 % - Accent1 9 2" xfId="530"/>
    <cellStyle name="40 % - Accent1 9 2 2" xfId="929"/>
    <cellStyle name="40 % - Accent1 9 2 2 2" xfId="2166"/>
    <cellStyle name="40 % - Accent1 9 2 2 2 2" xfId="4561"/>
    <cellStyle name="40 % - Accent1 9 2 2 3" xfId="1727"/>
    <cellStyle name="40 % - Accent1 9 2 2 3 2" xfId="4122"/>
    <cellStyle name="40 % - Accent1 9 2 2 4" xfId="3324"/>
    <cellStyle name="40 % - Accent1 9 2 3" xfId="2165"/>
    <cellStyle name="40 % - Accent1 9 2 3 2" xfId="4560"/>
    <cellStyle name="40 % - Accent1 9 2 4" xfId="1328"/>
    <cellStyle name="40 % - Accent1 9 2 4 2" xfId="3723"/>
    <cellStyle name="40 % - Accent1 9 2 5" xfId="2925"/>
    <cellStyle name="40 % - Accent1 9 3" xfId="729"/>
    <cellStyle name="40 % - Accent1 9 3 2" xfId="2167"/>
    <cellStyle name="40 % - Accent1 9 3 2 2" xfId="4562"/>
    <cellStyle name="40 % - Accent1 9 3 3" xfId="1527"/>
    <cellStyle name="40 % - Accent1 9 3 3 2" xfId="3922"/>
    <cellStyle name="40 % - Accent1 9 3 4" xfId="3124"/>
    <cellStyle name="40 % - Accent1 9 4" xfId="2164"/>
    <cellStyle name="40 % - Accent1 9 4 2" xfId="4559"/>
    <cellStyle name="40 % - Accent1 9 5" xfId="1128"/>
    <cellStyle name="40 % - Accent1 9 5 2" xfId="3523"/>
    <cellStyle name="40 % - Accent1 9 6" xfId="2725"/>
    <cellStyle name="40 % - Accent2" xfId="8" builtinId="35" customBuiltin="1"/>
    <cellStyle name="40 % - Accent2 10" xfId="333"/>
    <cellStyle name="40 % - Accent2 10 2" xfId="536"/>
    <cellStyle name="40 % - Accent2 10 2 2" xfId="935"/>
    <cellStyle name="40 % - Accent2 10 2 2 2" xfId="2171"/>
    <cellStyle name="40 % - Accent2 10 2 2 2 2" xfId="4566"/>
    <cellStyle name="40 % - Accent2 10 2 2 3" xfId="1733"/>
    <cellStyle name="40 % - Accent2 10 2 2 3 2" xfId="4128"/>
    <cellStyle name="40 % - Accent2 10 2 2 4" xfId="3330"/>
    <cellStyle name="40 % - Accent2 10 2 3" xfId="2170"/>
    <cellStyle name="40 % - Accent2 10 2 3 2" xfId="4565"/>
    <cellStyle name="40 % - Accent2 10 2 4" xfId="1334"/>
    <cellStyle name="40 % - Accent2 10 2 4 2" xfId="3729"/>
    <cellStyle name="40 % - Accent2 10 2 5" xfId="2931"/>
    <cellStyle name="40 % - Accent2 10 3" xfId="735"/>
    <cellStyle name="40 % - Accent2 10 3 2" xfId="2172"/>
    <cellStyle name="40 % - Accent2 10 3 2 2" xfId="4567"/>
    <cellStyle name="40 % - Accent2 10 3 3" xfId="1533"/>
    <cellStyle name="40 % - Accent2 10 3 3 2" xfId="3928"/>
    <cellStyle name="40 % - Accent2 10 3 4" xfId="3130"/>
    <cellStyle name="40 % - Accent2 10 4" xfId="2169"/>
    <cellStyle name="40 % - Accent2 10 4 2" xfId="4564"/>
    <cellStyle name="40 % - Accent2 10 5" xfId="1134"/>
    <cellStyle name="40 % - Accent2 10 5 2" xfId="3529"/>
    <cellStyle name="40 % - Accent2 10 6" xfId="2731"/>
    <cellStyle name="40 % - Accent2 11" xfId="356"/>
    <cellStyle name="40 % - Accent2 11 2" xfId="758"/>
    <cellStyle name="40 % - Accent2 11 2 2" xfId="2174"/>
    <cellStyle name="40 % - Accent2 11 2 2 2" xfId="4569"/>
    <cellStyle name="40 % - Accent2 11 2 3" xfId="1556"/>
    <cellStyle name="40 % - Accent2 11 2 3 2" xfId="3951"/>
    <cellStyle name="40 % - Accent2 11 2 4" xfId="3153"/>
    <cellStyle name="40 % - Accent2 11 3" xfId="2173"/>
    <cellStyle name="40 % - Accent2 11 3 2" xfId="4568"/>
    <cellStyle name="40 % - Accent2 11 4" xfId="1157"/>
    <cellStyle name="40 % - Accent2 11 4 2" xfId="3552"/>
    <cellStyle name="40 % - Accent2 11 5" xfId="2754"/>
    <cellStyle name="40 % - Accent2 12" xfId="562"/>
    <cellStyle name="40 % - Accent2 12 2" xfId="2175"/>
    <cellStyle name="40 % - Accent2 12 2 2" xfId="4570"/>
    <cellStyle name="40 % - Accent2 12 3" xfId="1360"/>
    <cellStyle name="40 % - Accent2 12 3 2" xfId="3755"/>
    <cellStyle name="40 % - Accent2 12 4" xfId="2957"/>
    <cellStyle name="40 % - Accent2 13" xfId="2168"/>
    <cellStyle name="40 % - Accent2 13 2" xfId="4563"/>
    <cellStyle name="40 % - Accent2 14" xfId="961"/>
    <cellStyle name="40 % - Accent2 14 2" xfId="3356"/>
    <cellStyle name="40 % - Accent2 15" xfId="2558"/>
    <cellStyle name="40 % - Accent2 2" xfId="105"/>
    <cellStyle name="40 % - Accent2 2 2" xfId="132"/>
    <cellStyle name="40 % - Accent2 2 2 2" xfId="187"/>
    <cellStyle name="40 % - Accent2 2 2 2 2" xfId="453"/>
    <cellStyle name="40 % - Accent2 2 2 2 2 2" xfId="853"/>
    <cellStyle name="40 % - Accent2 2 2 2 2 2 2" xfId="2180"/>
    <cellStyle name="40 % - Accent2 2 2 2 2 2 2 2" xfId="4575"/>
    <cellStyle name="40 % - Accent2 2 2 2 2 2 3" xfId="1651"/>
    <cellStyle name="40 % - Accent2 2 2 2 2 2 3 2" xfId="4046"/>
    <cellStyle name="40 % - Accent2 2 2 2 2 2 4" xfId="3248"/>
    <cellStyle name="40 % - Accent2 2 2 2 2 3" xfId="2179"/>
    <cellStyle name="40 % - Accent2 2 2 2 2 3 2" xfId="4574"/>
    <cellStyle name="40 % - Accent2 2 2 2 2 4" xfId="1252"/>
    <cellStyle name="40 % - Accent2 2 2 2 2 4 2" xfId="3647"/>
    <cellStyle name="40 % - Accent2 2 2 2 2 5" xfId="2849"/>
    <cellStyle name="40 % - Accent2 2 2 2 3" xfId="653"/>
    <cellStyle name="40 % - Accent2 2 2 2 3 2" xfId="2181"/>
    <cellStyle name="40 % - Accent2 2 2 2 3 2 2" xfId="4576"/>
    <cellStyle name="40 % - Accent2 2 2 2 3 3" xfId="1451"/>
    <cellStyle name="40 % - Accent2 2 2 2 3 3 2" xfId="3846"/>
    <cellStyle name="40 % - Accent2 2 2 2 3 4" xfId="3048"/>
    <cellStyle name="40 % - Accent2 2 2 2 4" xfId="2178"/>
    <cellStyle name="40 % - Accent2 2 2 2 4 2" xfId="4573"/>
    <cellStyle name="40 % - Accent2 2 2 2 5" xfId="1052"/>
    <cellStyle name="40 % - Accent2 2 2 2 5 2" xfId="3447"/>
    <cellStyle name="40 % - Accent2 2 2 2 6" xfId="2649"/>
    <cellStyle name="40 % - Accent2 2 2 3" xfId="398"/>
    <cellStyle name="40 % - Accent2 2 2 3 2" xfId="798"/>
    <cellStyle name="40 % - Accent2 2 2 3 2 2" xfId="2183"/>
    <cellStyle name="40 % - Accent2 2 2 3 2 2 2" xfId="4578"/>
    <cellStyle name="40 % - Accent2 2 2 3 2 3" xfId="1596"/>
    <cellStyle name="40 % - Accent2 2 2 3 2 3 2" xfId="3991"/>
    <cellStyle name="40 % - Accent2 2 2 3 2 4" xfId="3193"/>
    <cellStyle name="40 % - Accent2 2 2 3 3" xfId="2182"/>
    <cellStyle name="40 % - Accent2 2 2 3 3 2" xfId="4577"/>
    <cellStyle name="40 % - Accent2 2 2 3 4" xfId="1197"/>
    <cellStyle name="40 % - Accent2 2 2 3 4 2" xfId="3592"/>
    <cellStyle name="40 % - Accent2 2 2 3 5" xfId="2794"/>
    <cellStyle name="40 % - Accent2 2 2 4" xfId="598"/>
    <cellStyle name="40 % - Accent2 2 2 4 2" xfId="2184"/>
    <cellStyle name="40 % - Accent2 2 2 4 2 2" xfId="4579"/>
    <cellStyle name="40 % - Accent2 2 2 4 3" xfId="1396"/>
    <cellStyle name="40 % - Accent2 2 2 4 3 2" xfId="3791"/>
    <cellStyle name="40 % - Accent2 2 2 4 4" xfId="2993"/>
    <cellStyle name="40 % - Accent2 2 2 5" xfId="2177"/>
    <cellStyle name="40 % - Accent2 2 2 5 2" xfId="4572"/>
    <cellStyle name="40 % - Accent2 2 2 6" xfId="997"/>
    <cellStyle name="40 % - Accent2 2 2 6 2" xfId="3392"/>
    <cellStyle name="40 % - Accent2 2 2 7" xfId="2594"/>
    <cellStyle name="40 % - Accent2 2 2_Evolution" xfId="227"/>
    <cellStyle name="40 % - Accent2 2 3" xfId="160"/>
    <cellStyle name="40 % - Accent2 2 3 2" xfId="426"/>
    <cellStyle name="40 % - Accent2 2 3 2 2" xfId="826"/>
    <cellStyle name="40 % - Accent2 2 3 2 2 2" xfId="2187"/>
    <cellStyle name="40 % - Accent2 2 3 2 2 2 2" xfId="4582"/>
    <cellStyle name="40 % - Accent2 2 3 2 2 3" xfId="1624"/>
    <cellStyle name="40 % - Accent2 2 3 2 2 3 2" xfId="4019"/>
    <cellStyle name="40 % - Accent2 2 3 2 2 4" xfId="3221"/>
    <cellStyle name="40 % - Accent2 2 3 2 3" xfId="2186"/>
    <cellStyle name="40 % - Accent2 2 3 2 3 2" xfId="4581"/>
    <cellStyle name="40 % - Accent2 2 3 2 4" xfId="1225"/>
    <cellStyle name="40 % - Accent2 2 3 2 4 2" xfId="3620"/>
    <cellStyle name="40 % - Accent2 2 3 2 5" xfId="2822"/>
    <cellStyle name="40 % - Accent2 2 3 3" xfId="626"/>
    <cellStyle name="40 % - Accent2 2 3 3 2" xfId="2188"/>
    <cellStyle name="40 % - Accent2 2 3 3 2 2" xfId="4583"/>
    <cellStyle name="40 % - Accent2 2 3 3 3" xfId="1424"/>
    <cellStyle name="40 % - Accent2 2 3 3 3 2" xfId="3819"/>
    <cellStyle name="40 % - Accent2 2 3 3 4" xfId="3021"/>
    <cellStyle name="40 % - Accent2 2 3 4" xfId="2185"/>
    <cellStyle name="40 % - Accent2 2 3 4 2" xfId="4580"/>
    <cellStyle name="40 % - Accent2 2 3 5" xfId="1025"/>
    <cellStyle name="40 % - Accent2 2 3 5 2" xfId="3420"/>
    <cellStyle name="40 % - Accent2 2 3 6" xfId="2622"/>
    <cellStyle name="40 % - Accent2 2 4" xfId="371"/>
    <cellStyle name="40 % - Accent2 2 4 2" xfId="771"/>
    <cellStyle name="40 % - Accent2 2 4 2 2" xfId="2190"/>
    <cellStyle name="40 % - Accent2 2 4 2 2 2" xfId="4585"/>
    <cellStyle name="40 % - Accent2 2 4 2 3" xfId="1569"/>
    <cellStyle name="40 % - Accent2 2 4 2 3 2" xfId="3964"/>
    <cellStyle name="40 % - Accent2 2 4 2 4" xfId="3166"/>
    <cellStyle name="40 % - Accent2 2 4 3" xfId="2189"/>
    <cellStyle name="40 % - Accent2 2 4 3 2" xfId="4584"/>
    <cellStyle name="40 % - Accent2 2 4 4" xfId="1170"/>
    <cellStyle name="40 % - Accent2 2 4 4 2" xfId="3565"/>
    <cellStyle name="40 % - Accent2 2 4 5" xfId="2767"/>
    <cellStyle name="40 % - Accent2 2 5" xfId="571"/>
    <cellStyle name="40 % - Accent2 2 5 2" xfId="2191"/>
    <cellStyle name="40 % - Accent2 2 5 2 2" xfId="4586"/>
    <cellStyle name="40 % - Accent2 2 5 3" xfId="1369"/>
    <cellStyle name="40 % - Accent2 2 5 3 2" xfId="3764"/>
    <cellStyle name="40 % - Accent2 2 5 4" xfId="2966"/>
    <cellStyle name="40 % - Accent2 2 6" xfId="2176"/>
    <cellStyle name="40 % - Accent2 2 6 2" xfId="4571"/>
    <cellStyle name="40 % - Accent2 2 7" xfId="970"/>
    <cellStyle name="40 % - Accent2 2 7 2" xfId="3365"/>
    <cellStyle name="40 % - Accent2 2 8" xfId="2567"/>
    <cellStyle name="40 % - Accent2 2_Evolution" xfId="226"/>
    <cellStyle name="40 % - Accent2 3" xfId="123"/>
    <cellStyle name="40 % - Accent2 3 2" xfId="178"/>
    <cellStyle name="40 % - Accent2 3 2 2" xfId="444"/>
    <cellStyle name="40 % - Accent2 3 2 2 2" xfId="844"/>
    <cellStyle name="40 % - Accent2 3 2 2 2 2" xfId="2195"/>
    <cellStyle name="40 % - Accent2 3 2 2 2 2 2" xfId="4590"/>
    <cellStyle name="40 % - Accent2 3 2 2 2 3" xfId="1642"/>
    <cellStyle name="40 % - Accent2 3 2 2 2 3 2" xfId="4037"/>
    <cellStyle name="40 % - Accent2 3 2 2 2 4" xfId="3239"/>
    <cellStyle name="40 % - Accent2 3 2 2 3" xfId="2194"/>
    <cellStyle name="40 % - Accent2 3 2 2 3 2" xfId="4589"/>
    <cellStyle name="40 % - Accent2 3 2 2 4" xfId="1243"/>
    <cellStyle name="40 % - Accent2 3 2 2 4 2" xfId="3638"/>
    <cellStyle name="40 % - Accent2 3 2 2 5" xfId="2840"/>
    <cellStyle name="40 % - Accent2 3 2 3" xfId="644"/>
    <cellStyle name="40 % - Accent2 3 2 3 2" xfId="2196"/>
    <cellStyle name="40 % - Accent2 3 2 3 2 2" xfId="4591"/>
    <cellStyle name="40 % - Accent2 3 2 3 3" xfId="1442"/>
    <cellStyle name="40 % - Accent2 3 2 3 3 2" xfId="3837"/>
    <cellStyle name="40 % - Accent2 3 2 3 4" xfId="3039"/>
    <cellStyle name="40 % - Accent2 3 2 4" xfId="2193"/>
    <cellStyle name="40 % - Accent2 3 2 4 2" xfId="4588"/>
    <cellStyle name="40 % - Accent2 3 2 5" xfId="1043"/>
    <cellStyle name="40 % - Accent2 3 2 5 2" xfId="3438"/>
    <cellStyle name="40 % - Accent2 3 2 6" xfId="2640"/>
    <cellStyle name="40 % - Accent2 3 3" xfId="389"/>
    <cellStyle name="40 % - Accent2 3 3 2" xfId="789"/>
    <cellStyle name="40 % - Accent2 3 3 2 2" xfId="2198"/>
    <cellStyle name="40 % - Accent2 3 3 2 2 2" xfId="4593"/>
    <cellStyle name="40 % - Accent2 3 3 2 3" xfId="1587"/>
    <cellStyle name="40 % - Accent2 3 3 2 3 2" xfId="3982"/>
    <cellStyle name="40 % - Accent2 3 3 2 4" xfId="3184"/>
    <cellStyle name="40 % - Accent2 3 3 3" xfId="2197"/>
    <cellStyle name="40 % - Accent2 3 3 3 2" xfId="4592"/>
    <cellStyle name="40 % - Accent2 3 3 4" xfId="1188"/>
    <cellStyle name="40 % - Accent2 3 3 4 2" xfId="3583"/>
    <cellStyle name="40 % - Accent2 3 3 5" xfId="2785"/>
    <cellStyle name="40 % - Accent2 3 4" xfId="589"/>
    <cellStyle name="40 % - Accent2 3 4 2" xfId="2199"/>
    <cellStyle name="40 % - Accent2 3 4 2 2" xfId="4594"/>
    <cellStyle name="40 % - Accent2 3 4 3" xfId="1387"/>
    <cellStyle name="40 % - Accent2 3 4 3 2" xfId="3782"/>
    <cellStyle name="40 % - Accent2 3 4 4" xfId="2984"/>
    <cellStyle name="40 % - Accent2 3 5" xfId="2192"/>
    <cellStyle name="40 % - Accent2 3 5 2" xfId="4587"/>
    <cellStyle name="40 % - Accent2 3 6" xfId="988"/>
    <cellStyle name="40 % - Accent2 3 6 2" xfId="3383"/>
    <cellStyle name="40 % - Accent2 3 7" xfId="2585"/>
    <cellStyle name="40 % - Accent2 3_Evolution" xfId="228"/>
    <cellStyle name="40 % - Accent2 4" xfId="151"/>
    <cellStyle name="40 % - Accent2 4 2" xfId="417"/>
    <cellStyle name="40 % - Accent2 4 2 2" xfId="817"/>
    <cellStyle name="40 % - Accent2 4 2 2 2" xfId="2202"/>
    <cellStyle name="40 % - Accent2 4 2 2 2 2" xfId="4597"/>
    <cellStyle name="40 % - Accent2 4 2 2 3" xfId="1615"/>
    <cellStyle name="40 % - Accent2 4 2 2 3 2" xfId="4010"/>
    <cellStyle name="40 % - Accent2 4 2 2 4" xfId="3212"/>
    <cellStyle name="40 % - Accent2 4 2 3" xfId="2201"/>
    <cellStyle name="40 % - Accent2 4 2 3 2" xfId="4596"/>
    <cellStyle name="40 % - Accent2 4 2 4" xfId="1216"/>
    <cellStyle name="40 % - Accent2 4 2 4 2" xfId="3611"/>
    <cellStyle name="40 % - Accent2 4 2 5" xfId="2813"/>
    <cellStyle name="40 % - Accent2 4 3" xfId="617"/>
    <cellStyle name="40 % - Accent2 4 3 2" xfId="2203"/>
    <cellStyle name="40 % - Accent2 4 3 2 2" xfId="4598"/>
    <cellStyle name="40 % - Accent2 4 3 3" xfId="1415"/>
    <cellStyle name="40 % - Accent2 4 3 3 2" xfId="3810"/>
    <cellStyle name="40 % - Accent2 4 3 4" xfId="3012"/>
    <cellStyle name="40 % - Accent2 4 4" xfId="2200"/>
    <cellStyle name="40 % - Accent2 4 4 2" xfId="4595"/>
    <cellStyle name="40 % - Accent2 4 5" xfId="1016"/>
    <cellStyle name="40 % - Accent2 4 5 2" xfId="3411"/>
    <cellStyle name="40 % - Accent2 4 6" xfId="2613"/>
    <cellStyle name="40 % - Accent2 5" xfId="286"/>
    <cellStyle name="40 % - Accent2 5 2" xfId="489"/>
    <cellStyle name="40 % - Accent2 5 2 2" xfId="888"/>
    <cellStyle name="40 % - Accent2 5 2 2 2" xfId="2206"/>
    <cellStyle name="40 % - Accent2 5 2 2 2 2" xfId="4601"/>
    <cellStyle name="40 % - Accent2 5 2 2 3" xfId="1686"/>
    <cellStyle name="40 % - Accent2 5 2 2 3 2" xfId="4081"/>
    <cellStyle name="40 % - Accent2 5 2 2 4" xfId="3283"/>
    <cellStyle name="40 % - Accent2 5 2 3" xfId="2205"/>
    <cellStyle name="40 % - Accent2 5 2 3 2" xfId="4600"/>
    <cellStyle name="40 % - Accent2 5 2 4" xfId="1287"/>
    <cellStyle name="40 % - Accent2 5 2 4 2" xfId="3682"/>
    <cellStyle name="40 % - Accent2 5 2 5" xfId="2884"/>
    <cellStyle name="40 % - Accent2 5 3" xfId="688"/>
    <cellStyle name="40 % - Accent2 5 3 2" xfId="2207"/>
    <cellStyle name="40 % - Accent2 5 3 2 2" xfId="4602"/>
    <cellStyle name="40 % - Accent2 5 3 3" xfId="1486"/>
    <cellStyle name="40 % - Accent2 5 3 3 2" xfId="3881"/>
    <cellStyle name="40 % - Accent2 5 3 4" xfId="3083"/>
    <cellStyle name="40 % - Accent2 5 4" xfId="2204"/>
    <cellStyle name="40 % - Accent2 5 4 2" xfId="4599"/>
    <cellStyle name="40 % - Accent2 5 5" xfId="1087"/>
    <cellStyle name="40 % - Accent2 5 5 2" xfId="3482"/>
    <cellStyle name="40 % - Accent2 5 6" xfId="2684"/>
    <cellStyle name="40 % - Accent2 6" xfId="299"/>
    <cellStyle name="40 % - Accent2 6 2" xfId="502"/>
    <cellStyle name="40 % - Accent2 6 2 2" xfId="901"/>
    <cellStyle name="40 % - Accent2 6 2 2 2" xfId="2210"/>
    <cellStyle name="40 % - Accent2 6 2 2 2 2" xfId="4605"/>
    <cellStyle name="40 % - Accent2 6 2 2 3" xfId="1699"/>
    <cellStyle name="40 % - Accent2 6 2 2 3 2" xfId="4094"/>
    <cellStyle name="40 % - Accent2 6 2 2 4" xfId="3296"/>
    <cellStyle name="40 % - Accent2 6 2 3" xfId="2209"/>
    <cellStyle name="40 % - Accent2 6 2 3 2" xfId="4604"/>
    <cellStyle name="40 % - Accent2 6 2 4" xfId="1300"/>
    <cellStyle name="40 % - Accent2 6 2 4 2" xfId="3695"/>
    <cellStyle name="40 % - Accent2 6 2 5" xfId="2897"/>
    <cellStyle name="40 % - Accent2 6 3" xfId="701"/>
    <cellStyle name="40 % - Accent2 6 3 2" xfId="2211"/>
    <cellStyle name="40 % - Accent2 6 3 2 2" xfId="4606"/>
    <cellStyle name="40 % - Accent2 6 3 3" xfId="1499"/>
    <cellStyle name="40 % - Accent2 6 3 3 2" xfId="3894"/>
    <cellStyle name="40 % - Accent2 6 3 4" xfId="3096"/>
    <cellStyle name="40 % - Accent2 6 4" xfId="2208"/>
    <cellStyle name="40 % - Accent2 6 4 2" xfId="4603"/>
    <cellStyle name="40 % - Accent2 6 5" xfId="1100"/>
    <cellStyle name="40 % - Accent2 6 5 2" xfId="3495"/>
    <cellStyle name="40 % - Accent2 6 6" xfId="2697"/>
    <cellStyle name="40 % - Accent2 7" xfId="315"/>
    <cellStyle name="40 % - Accent2 7 2" xfId="518"/>
    <cellStyle name="40 % - Accent2 7 2 2" xfId="917"/>
    <cellStyle name="40 % - Accent2 7 2 2 2" xfId="2214"/>
    <cellStyle name="40 % - Accent2 7 2 2 2 2" xfId="4609"/>
    <cellStyle name="40 % - Accent2 7 2 2 3" xfId="1715"/>
    <cellStyle name="40 % - Accent2 7 2 2 3 2" xfId="4110"/>
    <cellStyle name="40 % - Accent2 7 2 2 4" xfId="3312"/>
    <cellStyle name="40 % - Accent2 7 2 3" xfId="2213"/>
    <cellStyle name="40 % - Accent2 7 2 3 2" xfId="4608"/>
    <cellStyle name="40 % - Accent2 7 2 4" xfId="1316"/>
    <cellStyle name="40 % - Accent2 7 2 4 2" xfId="3711"/>
    <cellStyle name="40 % - Accent2 7 2 5" xfId="2913"/>
    <cellStyle name="40 % - Accent2 7 3" xfId="717"/>
    <cellStyle name="40 % - Accent2 7 3 2" xfId="2215"/>
    <cellStyle name="40 % - Accent2 7 3 2 2" xfId="4610"/>
    <cellStyle name="40 % - Accent2 7 3 3" xfId="1515"/>
    <cellStyle name="40 % - Accent2 7 3 3 2" xfId="3910"/>
    <cellStyle name="40 % - Accent2 7 3 4" xfId="3112"/>
    <cellStyle name="40 % - Accent2 7 4" xfId="2212"/>
    <cellStyle name="40 % - Accent2 7 4 2" xfId="4607"/>
    <cellStyle name="40 % - Accent2 7 5" xfId="1116"/>
    <cellStyle name="40 % - Accent2 7 5 2" xfId="3511"/>
    <cellStyle name="40 % - Accent2 7 6" xfId="2713"/>
    <cellStyle name="40 % - Accent2 8" xfId="326"/>
    <cellStyle name="40 % - Accent2 8 2" xfId="529"/>
    <cellStyle name="40 % - Accent2 8 2 2" xfId="928"/>
    <cellStyle name="40 % - Accent2 8 2 2 2" xfId="2218"/>
    <cellStyle name="40 % - Accent2 8 2 2 2 2" xfId="4613"/>
    <cellStyle name="40 % - Accent2 8 2 2 3" xfId="1726"/>
    <cellStyle name="40 % - Accent2 8 2 2 3 2" xfId="4121"/>
    <cellStyle name="40 % - Accent2 8 2 2 4" xfId="3323"/>
    <cellStyle name="40 % - Accent2 8 2 3" xfId="2217"/>
    <cellStyle name="40 % - Accent2 8 2 3 2" xfId="4612"/>
    <cellStyle name="40 % - Accent2 8 2 4" xfId="1327"/>
    <cellStyle name="40 % - Accent2 8 2 4 2" xfId="3722"/>
    <cellStyle name="40 % - Accent2 8 2 5" xfId="2924"/>
    <cellStyle name="40 % - Accent2 8 3" xfId="728"/>
    <cellStyle name="40 % - Accent2 8 3 2" xfId="2219"/>
    <cellStyle name="40 % - Accent2 8 3 2 2" xfId="4614"/>
    <cellStyle name="40 % - Accent2 8 3 3" xfId="1526"/>
    <cellStyle name="40 % - Accent2 8 3 3 2" xfId="3921"/>
    <cellStyle name="40 % - Accent2 8 3 4" xfId="3123"/>
    <cellStyle name="40 % - Accent2 8 4" xfId="2216"/>
    <cellStyle name="40 % - Accent2 8 4 2" xfId="4611"/>
    <cellStyle name="40 % - Accent2 8 5" xfId="1127"/>
    <cellStyle name="40 % - Accent2 8 5 2" xfId="3522"/>
    <cellStyle name="40 % - Accent2 8 6" xfId="2724"/>
    <cellStyle name="40 % - Accent2 9" xfId="336"/>
    <cellStyle name="40 % - Accent2 9 2" xfId="539"/>
    <cellStyle name="40 % - Accent2 9 2 2" xfId="938"/>
    <cellStyle name="40 % - Accent2 9 2 2 2" xfId="2222"/>
    <cellStyle name="40 % - Accent2 9 2 2 2 2" xfId="4617"/>
    <cellStyle name="40 % - Accent2 9 2 2 3" xfId="1736"/>
    <cellStyle name="40 % - Accent2 9 2 2 3 2" xfId="4131"/>
    <cellStyle name="40 % - Accent2 9 2 2 4" xfId="3333"/>
    <cellStyle name="40 % - Accent2 9 2 3" xfId="2221"/>
    <cellStyle name="40 % - Accent2 9 2 3 2" xfId="4616"/>
    <cellStyle name="40 % - Accent2 9 2 4" xfId="1337"/>
    <cellStyle name="40 % - Accent2 9 2 4 2" xfId="3732"/>
    <cellStyle name="40 % - Accent2 9 2 5" xfId="2934"/>
    <cellStyle name="40 % - Accent2 9 3" xfId="738"/>
    <cellStyle name="40 % - Accent2 9 3 2" xfId="2223"/>
    <cellStyle name="40 % - Accent2 9 3 2 2" xfId="4618"/>
    <cellStyle name="40 % - Accent2 9 3 3" xfId="1536"/>
    <cellStyle name="40 % - Accent2 9 3 3 2" xfId="3931"/>
    <cellStyle name="40 % - Accent2 9 3 4" xfId="3133"/>
    <cellStyle name="40 % - Accent2 9 4" xfId="2220"/>
    <cellStyle name="40 % - Accent2 9 4 2" xfId="4615"/>
    <cellStyle name="40 % - Accent2 9 5" xfId="1137"/>
    <cellStyle name="40 % - Accent2 9 5 2" xfId="3532"/>
    <cellStyle name="40 % - Accent2 9 6" xfId="2734"/>
    <cellStyle name="40 % - Accent3" xfId="9" builtinId="39" customBuiltin="1"/>
    <cellStyle name="40 % - Accent3 10" xfId="307"/>
    <cellStyle name="40 % - Accent3 10 2" xfId="510"/>
    <cellStyle name="40 % - Accent3 10 2 2" xfId="909"/>
    <cellStyle name="40 % - Accent3 10 2 2 2" xfId="2227"/>
    <cellStyle name="40 % - Accent3 10 2 2 2 2" xfId="4622"/>
    <cellStyle name="40 % - Accent3 10 2 2 3" xfId="1707"/>
    <cellStyle name="40 % - Accent3 10 2 2 3 2" xfId="4102"/>
    <cellStyle name="40 % - Accent3 10 2 2 4" xfId="3304"/>
    <cellStyle name="40 % - Accent3 10 2 3" xfId="2226"/>
    <cellStyle name="40 % - Accent3 10 2 3 2" xfId="4621"/>
    <cellStyle name="40 % - Accent3 10 2 4" xfId="1308"/>
    <cellStyle name="40 % - Accent3 10 2 4 2" xfId="3703"/>
    <cellStyle name="40 % - Accent3 10 2 5" xfId="2905"/>
    <cellStyle name="40 % - Accent3 10 3" xfId="709"/>
    <cellStyle name="40 % - Accent3 10 3 2" xfId="2228"/>
    <cellStyle name="40 % - Accent3 10 3 2 2" xfId="4623"/>
    <cellStyle name="40 % - Accent3 10 3 3" xfId="1507"/>
    <cellStyle name="40 % - Accent3 10 3 3 2" xfId="3902"/>
    <cellStyle name="40 % - Accent3 10 3 4" xfId="3104"/>
    <cellStyle name="40 % - Accent3 10 4" xfId="2225"/>
    <cellStyle name="40 % - Accent3 10 4 2" xfId="4620"/>
    <cellStyle name="40 % - Accent3 10 5" xfId="1108"/>
    <cellStyle name="40 % - Accent3 10 5 2" xfId="3503"/>
    <cellStyle name="40 % - Accent3 10 6" xfId="2705"/>
    <cellStyle name="40 % - Accent3 11" xfId="358"/>
    <cellStyle name="40 % - Accent3 11 2" xfId="760"/>
    <cellStyle name="40 % - Accent3 11 2 2" xfId="2230"/>
    <cellStyle name="40 % - Accent3 11 2 2 2" xfId="4625"/>
    <cellStyle name="40 % - Accent3 11 2 3" xfId="1558"/>
    <cellStyle name="40 % - Accent3 11 2 3 2" xfId="3953"/>
    <cellStyle name="40 % - Accent3 11 2 4" xfId="3155"/>
    <cellStyle name="40 % - Accent3 11 3" xfId="2229"/>
    <cellStyle name="40 % - Accent3 11 3 2" xfId="4624"/>
    <cellStyle name="40 % - Accent3 11 4" xfId="1159"/>
    <cellStyle name="40 % - Accent3 11 4 2" xfId="3554"/>
    <cellStyle name="40 % - Accent3 11 5" xfId="2756"/>
    <cellStyle name="40 % - Accent3 12" xfId="563"/>
    <cellStyle name="40 % - Accent3 12 2" xfId="2231"/>
    <cellStyle name="40 % - Accent3 12 2 2" xfId="4626"/>
    <cellStyle name="40 % - Accent3 12 3" xfId="1361"/>
    <cellStyle name="40 % - Accent3 12 3 2" xfId="3756"/>
    <cellStyle name="40 % - Accent3 12 4" xfId="2958"/>
    <cellStyle name="40 % - Accent3 13" xfId="2224"/>
    <cellStyle name="40 % - Accent3 13 2" xfId="4619"/>
    <cellStyle name="40 % - Accent3 14" xfId="962"/>
    <cellStyle name="40 % - Accent3 14 2" xfId="3357"/>
    <cellStyle name="40 % - Accent3 15" xfId="2559"/>
    <cellStyle name="40 % - Accent3 2" xfId="107"/>
    <cellStyle name="40 % - Accent3 2 2" xfId="134"/>
    <cellStyle name="40 % - Accent3 2 2 2" xfId="189"/>
    <cellStyle name="40 % - Accent3 2 2 2 2" xfId="455"/>
    <cellStyle name="40 % - Accent3 2 2 2 2 2" xfId="855"/>
    <cellStyle name="40 % - Accent3 2 2 2 2 2 2" xfId="2236"/>
    <cellStyle name="40 % - Accent3 2 2 2 2 2 2 2" xfId="4631"/>
    <cellStyle name="40 % - Accent3 2 2 2 2 2 3" xfId="1653"/>
    <cellStyle name="40 % - Accent3 2 2 2 2 2 3 2" xfId="4048"/>
    <cellStyle name="40 % - Accent3 2 2 2 2 2 4" xfId="3250"/>
    <cellStyle name="40 % - Accent3 2 2 2 2 3" xfId="2235"/>
    <cellStyle name="40 % - Accent3 2 2 2 2 3 2" xfId="4630"/>
    <cellStyle name="40 % - Accent3 2 2 2 2 4" xfId="1254"/>
    <cellStyle name="40 % - Accent3 2 2 2 2 4 2" xfId="3649"/>
    <cellStyle name="40 % - Accent3 2 2 2 2 5" xfId="2851"/>
    <cellStyle name="40 % - Accent3 2 2 2 3" xfId="655"/>
    <cellStyle name="40 % - Accent3 2 2 2 3 2" xfId="2237"/>
    <cellStyle name="40 % - Accent3 2 2 2 3 2 2" xfId="4632"/>
    <cellStyle name="40 % - Accent3 2 2 2 3 3" xfId="1453"/>
    <cellStyle name="40 % - Accent3 2 2 2 3 3 2" xfId="3848"/>
    <cellStyle name="40 % - Accent3 2 2 2 3 4" xfId="3050"/>
    <cellStyle name="40 % - Accent3 2 2 2 4" xfId="2234"/>
    <cellStyle name="40 % - Accent3 2 2 2 4 2" xfId="4629"/>
    <cellStyle name="40 % - Accent3 2 2 2 5" xfId="1054"/>
    <cellStyle name="40 % - Accent3 2 2 2 5 2" xfId="3449"/>
    <cellStyle name="40 % - Accent3 2 2 2 6" xfId="2651"/>
    <cellStyle name="40 % - Accent3 2 2 3" xfId="400"/>
    <cellStyle name="40 % - Accent3 2 2 3 2" xfId="800"/>
    <cellStyle name="40 % - Accent3 2 2 3 2 2" xfId="2239"/>
    <cellStyle name="40 % - Accent3 2 2 3 2 2 2" xfId="4634"/>
    <cellStyle name="40 % - Accent3 2 2 3 2 3" xfId="1598"/>
    <cellStyle name="40 % - Accent3 2 2 3 2 3 2" xfId="3993"/>
    <cellStyle name="40 % - Accent3 2 2 3 2 4" xfId="3195"/>
    <cellStyle name="40 % - Accent3 2 2 3 3" xfId="2238"/>
    <cellStyle name="40 % - Accent3 2 2 3 3 2" xfId="4633"/>
    <cellStyle name="40 % - Accent3 2 2 3 4" xfId="1199"/>
    <cellStyle name="40 % - Accent3 2 2 3 4 2" xfId="3594"/>
    <cellStyle name="40 % - Accent3 2 2 3 5" xfId="2796"/>
    <cellStyle name="40 % - Accent3 2 2 4" xfId="600"/>
    <cellStyle name="40 % - Accent3 2 2 4 2" xfId="2240"/>
    <cellStyle name="40 % - Accent3 2 2 4 2 2" xfId="4635"/>
    <cellStyle name="40 % - Accent3 2 2 4 3" xfId="1398"/>
    <cellStyle name="40 % - Accent3 2 2 4 3 2" xfId="3793"/>
    <cellStyle name="40 % - Accent3 2 2 4 4" xfId="2995"/>
    <cellStyle name="40 % - Accent3 2 2 5" xfId="2233"/>
    <cellStyle name="40 % - Accent3 2 2 5 2" xfId="4628"/>
    <cellStyle name="40 % - Accent3 2 2 6" xfId="999"/>
    <cellStyle name="40 % - Accent3 2 2 6 2" xfId="3394"/>
    <cellStyle name="40 % - Accent3 2 2 7" xfId="2596"/>
    <cellStyle name="40 % - Accent3 2 2_Evolution" xfId="230"/>
    <cellStyle name="40 % - Accent3 2 3" xfId="162"/>
    <cellStyle name="40 % - Accent3 2 3 2" xfId="428"/>
    <cellStyle name="40 % - Accent3 2 3 2 2" xfId="828"/>
    <cellStyle name="40 % - Accent3 2 3 2 2 2" xfId="2243"/>
    <cellStyle name="40 % - Accent3 2 3 2 2 2 2" xfId="4638"/>
    <cellStyle name="40 % - Accent3 2 3 2 2 3" xfId="1626"/>
    <cellStyle name="40 % - Accent3 2 3 2 2 3 2" xfId="4021"/>
    <cellStyle name="40 % - Accent3 2 3 2 2 4" xfId="3223"/>
    <cellStyle name="40 % - Accent3 2 3 2 3" xfId="2242"/>
    <cellStyle name="40 % - Accent3 2 3 2 3 2" xfId="4637"/>
    <cellStyle name="40 % - Accent3 2 3 2 4" xfId="1227"/>
    <cellStyle name="40 % - Accent3 2 3 2 4 2" xfId="3622"/>
    <cellStyle name="40 % - Accent3 2 3 2 5" xfId="2824"/>
    <cellStyle name="40 % - Accent3 2 3 3" xfId="628"/>
    <cellStyle name="40 % - Accent3 2 3 3 2" xfId="2244"/>
    <cellStyle name="40 % - Accent3 2 3 3 2 2" xfId="4639"/>
    <cellStyle name="40 % - Accent3 2 3 3 3" xfId="1426"/>
    <cellStyle name="40 % - Accent3 2 3 3 3 2" xfId="3821"/>
    <cellStyle name="40 % - Accent3 2 3 3 4" xfId="3023"/>
    <cellStyle name="40 % - Accent3 2 3 4" xfId="2241"/>
    <cellStyle name="40 % - Accent3 2 3 4 2" xfId="4636"/>
    <cellStyle name="40 % - Accent3 2 3 5" xfId="1027"/>
    <cellStyle name="40 % - Accent3 2 3 5 2" xfId="3422"/>
    <cellStyle name="40 % - Accent3 2 3 6" xfId="2624"/>
    <cellStyle name="40 % - Accent3 2 4" xfId="373"/>
    <cellStyle name="40 % - Accent3 2 4 2" xfId="773"/>
    <cellStyle name="40 % - Accent3 2 4 2 2" xfId="2246"/>
    <cellStyle name="40 % - Accent3 2 4 2 2 2" xfId="4641"/>
    <cellStyle name="40 % - Accent3 2 4 2 3" xfId="1571"/>
    <cellStyle name="40 % - Accent3 2 4 2 3 2" xfId="3966"/>
    <cellStyle name="40 % - Accent3 2 4 2 4" xfId="3168"/>
    <cellStyle name="40 % - Accent3 2 4 3" xfId="2245"/>
    <cellStyle name="40 % - Accent3 2 4 3 2" xfId="4640"/>
    <cellStyle name="40 % - Accent3 2 4 4" xfId="1172"/>
    <cellStyle name="40 % - Accent3 2 4 4 2" xfId="3567"/>
    <cellStyle name="40 % - Accent3 2 4 5" xfId="2769"/>
    <cellStyle name="40 % - Accent3 2 5" xfId="573"/>
    <cellStyle name="40 % - Accent3 2 5 2" xfId="2247"/>
    <cellStyle name="40 % - Accent3 2 5 2 2" xfId="4642"/>
    <cellStyle name="40 % - Accent3 2 5 3" xfId="1371"/>
    <cellStyle name="40 % - Accent3 2 5 3 2" xfId="3766"/>
    <cellStyle name="40 % - Accent3 2 5 4" xfId="2968"/>
    <cellStyle name="40 % - Accent3 2 6" xfId="2232"/>
    <cellStyle name="40 % - Accent3 2 6 2" xfId="4627"/>
    <cellStyle name="40 % - Accent3 2 7" xfId="972"/>
    <cellStyle name="40 % - Accent3 2 7 2" xfId="3367"/>
    <cellStyle name="40 % - Accent3 2 8" xfId="2569"/>
    <cellStyle name="40 % - Accent3 2_Evolution" xfId="229"/>
    <cellStyle name="40 % - Accent3 3" xfId="124"/>
    <cellStyle name="40 % - Accent3 3 2" xfId="179"/>
    <cellStyle name="40 % - Accent3 3 2 2" xfId="445"/>
    <cellStyle name="40 % - Accent3 3 2 2 2" xfId="845"/>
    <cellStyle name="40 % - Accent3 3 2 2 2 2" xfId="2251"/>
    <cellStyle name="40 % - Accent3 3 2 2 2 2 2" xfId="4646"/>
    <cellStyle name="40 % - Accent3 3 2 2 2 3" xfId="1643"/>
    <cellStyle name="40 % - Accent3 3 2 2 2 3 2" xfId="4038"/>
    <cellStyle name="40 % - Accent3 3 2 2 2 4" xfId="3240"/>
    <cellStyle name="40 % - Accent3 3 2 2 3" xfId="2250"/>
    <cellStyle name="40 % - Accent3 3 2 2 3 2" xfId="4645"/>
    <cellStyle name="40 % - Accent3 3 2 2 4" xfId="1244"/>
    <cellStyle name="40 % - Accent3 3 2 2 4 2" xfId="3639"/>
    <cellStyle name="40 % - Accent3 3 2 2 5" xfId="2841"/>
    <cellStyle name="40 % - Accent3 3 2 3" xfId="645"/>
    <cellStyle name="40 % - Accent3 3 2 3 2" xfId="2252"/>
    <cellStyle name="40 % - Accent3 3 2 3 2 2" xfId="4647"/>
    <cellStyle name="40 % - Accent3 3 2 3 3" xfId="1443"/>
    <cellStyle name="40 % - Accent3 3 2 3 3 2" xfId="3838"/>
    <cellStyle name="40 % - Accent3 3 2 3 4" xfId="3040"/>
    <cellStyle name="40 % - Accent3 3 2 4" xfId="2249"/>
    <cellStyle name="40 % - Accent3 3 2 4 2" xfId="4644"/>
    <cellStyle name="40 % - Accent3 3 2 5" xfId="1044"/>
    <cellStyle name="40 % - Accent3 3 2 5 2" xfId="3439"/>
    <cellStyle name="40 % - Accent3 3 2 6" xfId="2641"/>
    <cellStyle name="40 % - Accent3 3 3" xfId="390"/>
    <cellStyle name="40 % - Accent3 3 3 2" xfId="790"/>
    <cellStyle name="40 % - Accent3 3 3 2 2" xfId="2254"/>
    <cellStyle name="40 % - Accent3 3 3 2 2 2" xfId="4649"/>
    <cellStyle name="40 % - Accent3 3 3 2 3" xfId="1588"/>
    <cellStyle name="40 % - Accent3 3 3 2 3 2" xfId="3983"/>
    <cellStyle name="40 % - Accent3 3 3 2 4" xfId="3185"/>
    <cellStyle name="40 % - Accent3 3 3 3" xfId="2253"/>
    <cellStyle name="40 % - Accent3 3 3 3 2" xfId="4648"/>
    <cellStyle name="40 % - Accent3 3 3 4" xfId="1189"/>
    <cellStyle name="40 % - Accent3 3 3 4 2" xfId="3584"/>
    <cellStyle name="40 % - Accent3 3 3 5" xfId="2786"/>
    <cellStyle name="40 % - Accent3 3 4" xfId="590"/>
    <cellStyle name="40 % - Accent3 3 4 2" xfId="2255"/>
    <cellStyle name="40 % - Accent3 3 4 2 2" xfId="4650"/>
    <cellStyle name="40 % - Accent3 3 4 3" xfId="1388"/>
    <cellStyle name="40 % - Accent3 3 4 3 2" xfId="3783"/>
    <cellStyle name="40 % - Accent3 3 4 4" xfId="2985"/>
    <cellStyle name="40 % - Accent3 3 5" xfId="2248"/>
    <cellStyle name="40 % - Accent3 3 5 2" xfId="4643"/>
    <cellStyle name="40 % - Accent3 3 6" xfId="989"/>
    <cellStyle name="40 % - Accent3 3 6 2" xfId="3384"/>
    <cellStyle name="40 % - Accent3 3 7" xfId="2586"/>
    <cellStyle name="40 % - Accent3 3_Evolution" xfId="231"/>
    <cellStyle name="40 % - Accent3 4" xfId="152"/>
    <cellStyle name="40 % - Accent3 4 2" xfId="418"/>
    <cellStyle name="40 % - Accent3 4 2 2" xfId="818"/>
    <cellStyle name="40 % - Accent3 4 2 2 2" xfId="2258"/>
    <cellStyle name="40 % - Accent3 4 2 2 2 2" xfId="4653"/>
    <cellStyle name="40 % - Accent3 4 2 2 3" xfId="1616"/>
    <cellStyle name="40 % - Accent3 4 2 2 3 2" xfId="4011"/>
    <cellStyle name="40 % - Accent3 4 2 2 4" xfId="3213"/>
    <cellStyle name="40 % - Accent3 4 2 3" xfId="2257"/>
    <cellStyle name="40 % - Accent3 4 2 3 2" xfId="4652"/>
    <cellStyle name="40 % - Accent3 4 2 4" xfId="1217"/>
    <cellStyle name="40 % - Accent3 4 2 4 2" xfId="3612"/>
    <cellStyle name="40 % - Accent3 4 2 5" xfId="2814"/>
    <cellStyle name="40 % - Accent3 4 3" xfId="618"/>
    <cellStyle name="40 % - Accent3 4 3 2" xfId="2259"/>
    <cellStyle name="40 % - Accent3 4 3 2 2" xfId="4654"/>
    <cellStyle name="40 % - Accent3 4 3 3" xfId="1416"/>
    <cellStyle name="40 % - Accent3 4 3 3 2" xfId="3811"/>
    <cellStyle name="40 % - Accent3 4 3 4" xfId="3013"/>
    <cellStyle name="40 % - Accent3 4 4" xfId="2256"/>
    <cellStyle name="40 % - Accent3 4 4 2" xfId="4651"/>
    <cellStyle name="40 % - Accent3 4 5" xfId="1017"/>
    <cellStyle name="40 % - Accent3 4 5 2" xfId="3412"/>
    <cellStyle name="40 % - Accent3 4 6" xfId="2614"/>
    <cellStyle name="40 % - Accent3 5" xfId="290"/>
    <cellStyle name="40 % - Accent3 5 2" xfId="493"/>
    <cellStyle name="40 % - Accent3 5 2 2" xfId="892"/>
    <cellStyle name="40 % - Accent3 5 2 2 2" xfId="2262"/>
    <cellStyle name="40 % - Accent3 5 2 2 2 2" xfId="4657"/>
    <cellStyle name="40 % - Accent3 5 2 2 3" xfId="1690"/>
    <cellStyle name="40 % - Accent3 5 2 2 3 2" xfId="4085"/>
    <cellStyle name="40 % - Accent3 5 2 2 4" xfId="3287"/>
    <cellStyle name="40 % - Accent3 5 2 3" xfId="2261"/>
    <cellStyle name="40 % - Accent3 5 2 3 2" xfId="4656"/>
    <cellStyle name="40 % - Accent3 5 2 4" xfId="1291"/>
    <cellStyle name="40 % - Accent3 5 2 4 2" xfId="3686"/>
    <cellStyle name="40 % - Accent3 5 2 5" xfId="2888"/>
    <cellStyle name="40 % - Accent3 5 3" xfId="692"/>
    <cellStyle name="40 % - Accent3 5 3 2" xfId="2263"/>
    <cellStyle name="40 % - Accent3 5 3 2 2" xfId="4658"/>
    <cellStyle name="40 % - Accent3 5 3 3" xfId="1490"/>
    <cellStyle name="40 % - Accent3 5 3 3 2" xfId="3885"/>
    <cellStyle name="40 % - Accent3 5 3 4" xfId="3087"/>
    <cellStyle name="40 % - Accent3 5 4" xfId="2260"/>
    <cellStyle name="40 % - Accent3 5 4 2" xfId="4655"/>
    <cellStyle name="40 % - Accent3 5 5" xfId="1091"/>
    <cellStyle name="40 % - Accent3 5 5 2" xfId="3486"/>
    <cellStyle name="40 % - Accent3 5 6" xfId="2688"/>
    <cellStyle name="40 % - Accent3 6" xfId="283"/>
    <cellStyle name="40 % - Accent3 6 2" xfId="486"/>
    <cellStyle name="40 % - Accent3 6 2 2" xfId="885"/>
    <cellStyle name="40 % - Accent3 6 2 2 2" xfId="2266"/>
    <cellStyle name="40 % - Accent3 6 2 2 2 2" xfId="4661"/>
    <cellStyle name="40 % - Accent3 6 2 2 3" xfId="1683"/>
    <cellStyle name="40 % - Accent3 6 2 2 3 2" xfId="4078"/>
    <cellStyle name="40 % - Accent3 6 2 2 4" xfId="3280"/>
    <cellStyle name="40 % - Accent3 6 2 3" xfId="2265"/>
    <cellStyle name="40 % - Accent3 6 2 3 2" xfId="4660"/>
    <cellStyle name="40 % - Accent3 6 2 4" xfId="1284"/>
    <cellStyle name="40 % - Accent3 6 2 4 2" xfId="3679"/>
    <cellStyle name="40 % - Accent3 6 2 5" xfId="2881"/>
    <cellStyle name="40 % - Accent3 6 3" xfId="685"/>
    <cellStyle name="40 % - Accent3 6 3 2" xfId="2267"/>
    <cellStyle name="40 % - Accent3 6 3 2 2" xfId="4662"/>
    <cellStyle name="40 % - Accent3 6 3 3" xfId="1483"/>
    <cellStyle name="40 % - Accent3 6 3 3 2" xfId="3878"/>
    <cellStyle name="40 % - Accent3 6 3 4" xfId="3080"/>
    <cellStyle name="40 % - Accent3 6 4" xfId="2264"/>
    <cellStyle name="40 % - Accent3 6 4 2" xfId="4659"/>
    <cellStyle name="40 % - Accent3 6 5" xfId="1084"/>
    <cellStyle name="40 % - Accent3 6 5 2" xfId="3479"/>
    <cellStyle name="40 % - Accent3 6 6" xfId="2681"/>
    <cellStyle name="40 % - Accent3 7" xfId="295"/>
    <cellStyle name="40 % - Accent3 7 2" xfId="498"/>
    <cellStyle name="40 % - Accent3 7 2 2" xfId="897"/>
    <cellStyle name="40 % - Accent3 7 2 2 2" xfId="2270"/>
    <cellStyle name="40 % - Accent3 7 2 2 2 2" xfId="4665"/>
    <cellStyle name="40 % - Accent3 7 2 2 3" xfId="1695"/>
    <cellStyle name="40 % - Accent3 7 2 2 3 2" xfId="4090"/>
    <cellStyle name="40 % - Accent3 7 2 2 4" xfId="3292"/>
    <cellStyle name="40 % - Accent3 7 2 3" xfId="2269"/>
    <cellStyle name="40 % - Accent3 7 2 3 2" xfId="4664"/>
    <cellStyle name="40 % - Accent3 7 2 4" xfId="1296"/>
    <cellStyle name="40 % - Accent3 7 2 4 2" xfId="3691"/>
    <cellStyle name="40 % - Accent3 7 2 5" xfId="2893"/>
    <cellStyle name="40 % - Accent3 7 3" xfId="697"/>
    <cellStyle name="40 % - Accent3 7 3 2" xfId="2271"/>
    <cellStyle name="40 % - Accent3 7 3 2 2" xfId="4666"/>
    <cellStyle name="40 % - Accent3 7 3 3" xfId="1495"/>
    <cellStyle name="40 % - Accent3 7 3 3 2" xfId="3890"/>
    <cellStyle name="40 % - Accent3 7 3 4" xfId="3092"/>
    <cellStyle name="40 % - Accent3 7 4" xfId="2268"/>
    <cellStyle name="40 % - Accent3 7 4 2" xfId="4663"/>
    <cellStyle name="40 % - Accent3 7 5" xfId="1096"/>
    <cellStyle name="40 % - Accent3 7 5 2" xfId="3491"/>
    <cellStyle name="40 % - Accent3 7 6" xfId="2693"/>
    <cellStyle name="40 % - Accent3 8" xfId="311"/>
    <cellStyle name="40 % - Accent3 8 2" xfId="514"/>
    <cellStyle name="40 % - Accent3 8 2 2" xfId="913"/>
    <cellStyle name="40 % - Accent3 8 2 2 2" xfId="2274"/>
    <cellStyle name="40 % - Accent3 8 2 2 2 2" xfId="4669"/>
    <cellStyle name="40 % - Accent3 8 2 2 3" xfId="1711"/>
    <cellStyle name="40 % - Accent3 8 2 2 3 2" xfId="4106"/>
    <cellStyle name="40 % - Accent3 8 2 2 4" xfId="3308"/>
    <cellStyle name="40 % - Accent3 8 2 3" xfId="2273"/>
    <cellStyle name="40 % - Accent3 8 2 3 2" xfId="4668"/>
    <cellStyle name="40 % - Accent3 8 2 4" xfId="1312"/>
    <cellStyle name="40 % - Accent3 8 2 4 2" xfId="3707"/>
    <cellStyle name="40 % - Accent3 8 2 5" xfId="2909"/>
    <cellStyle name="40 % - Accent3 8 3" xfId="713"/>
    <cellStyle name="40 % - Accent3 8 3 2" xfId="2275"/>
    <cellStyle name="40 % - Accent3 8 3 2 2" xfId="4670"/>
    <cellStyle name="40 % - Accent3 8 3 3" xfId="1511"/>
    <cellStyle name="40 % - Accent3 8 3 3 2" xfId="3906"/>
    <cellStyle name="40 % - Accent3 8 3 4" xfId="3108"/>
    <cellStyle name="40 % - Accent3 8 4" xfId="2272"/>
    <cellStyle name="40 % - Accent3 8 4 2" xfId="4667"/>
    <cellStyle name="40 % - Accent3 8 5" xfId="1112"/>
    <cellStyle name="40 % - Accent3 8 5 2" xfId="3507"/>
    <cellStyle name="40 % - Accent3 8 6" xfId="2709"/>
    <cellStyle name="40 % - Accent3 9" xfId="322"/>
    <cellStyle name="40 % - Accent3 9 2" xfId="525"/>
    <cellStyle name="40 % - Accent3 9 2 2" xfId="924"/>
    <cellStyle name="40 % - Accent3 9 2 2 2" xfId="2278"/>
    <cellStyle name="40 % - Accent3 9 2 2 2 2" xfId="4673"/>
    <cellStyle name="40 % - Accent3 9 2 2 3" xfId="1722"/>
    <cellStyle name="40 % - Accent3 9 2 2 3 2" xfId="4117"/>
    <cellStyle name="40 % - Accent3 9 2 2 4" xfId="3319"/>
    <cellStyle name="40 % - Accent3 9 2 3" xfId="2277"/>
    <cellStyle name="40 % - Accent3 9 2 3 2" xfId="4672"/>
    <cellStyle name="40 % - Accent3 9 2 4" xfId="1323"/>
    <cellStyle name="40 % - Accent3 9 2 4 2" xfId="3718"/>
    <cellStyle name="40 % - Accent3 9 2 5" xfId="2920"/>
    <cellStyle name="40 % - Accent3 9 3" xfId="724"/>
    <cellStyle name="40 % - Accent3 9 3 2" xfId="2279"/>
    <cellStyle name="40 % - Accent3 9 3 2 2" xfId="4674"/>
    <cellStyle name="40 % - Accent3 9 3 3" xfId="1522"/>
    <cellStyle name="40 % - Accent3 9 3 3 2" xfId="3917"/>
    <cellStyle name="40 % - Accent3 9 3 4" xfId="3119"/>
    <cellStyle name="40 % - Accent3 9 4" xfId="2276"/>
    <cellStyle name="40 % - Accent3 9 4 2" xfId="4671"/>
    <cellStyle name="40 % - Accent3 9 5" xfId="1123"/>
    <cellStyle name="40 % - Accent3 9 5 2" xfId="3518"/>
    <cellStyle name="40 % - Accent3 9 6" xfId="2720"/>
    <cellStyle name="40 % - Accent4" xfId="10" builtinId="43" customBuiltin="1"/>
    <cellStyle name="40 % - Accent4 10" xfId="347"/>
    <cellStyle name="40 % - Accent4 10 2" xfId="550"/>
    <cellStyle name="40 % - Accent4 10 2 2" xfId="949"/>
    <cellStyle name="40 % - Accent4 10 2 2 2" xfId="2283"/>
    <cellStyle name="40 % - Accent4 10 2 2 2 2" xfId="4678"/>
    <cellStyle name="40 % - Accent4 10 2 2 3" xfId="1747"/>
    <cellStyle name="40 % - Accent4 10 2 2 3 2" xfId="4142"/>
    <cellStyle name="40 % - Accent4 10 2 2 4" xfId="3344"/>
    <cellStyle name="40 % - Accent4 10 2 3" xfId="2282"/>
    <cellStyle name="40 % - Accent4 10 2 3 2" xfId="4677"/>
    <cellStyle name="40 % - Accent4 10 2 4" xfId="1348"/>
    <cellStyle name="40 % - Accent4 10 2 4 2" xfId="3743"/>
    <cellStyle name="40 % - Accent4 10 2 5" xfId="2945"/>
    <cellStyle name="40 % - Accent4 10 3" xfId="749"/>
    <cellStyle name="40 % - Accent4 10 3 2" xfId="2284"/>
    <cellStyle name="40 % - Accent4 10 3 2 2" xfId="4679"/>
    <cellStyle name="40 % - Accent4 10 3 3" xfId="1547"/>
    <cellStyle name="40 % - Accent4 10 3 3 2" xfId="3942"/>
    <cellStyle name="40 % - Accent4 10 3 4" xfId="3144"/>
    <cellStyle name="40 % - Accent4 10 4" xfId="2281"/>
    <cellStyle name="40 % - Accent4 10 4 2" xfId="4676"/>
    <cellStyle name="40 % - Accent4 10 5" xfId="1148"/>
    <cellStyle name="40 % - Accent4 10 5 2" xfId="3543"/>
    <cellStyle name="40 % - Accent4 10 6" xfId="2745"/>
    <cellStyle name="40 % - Accent4 11" xfId="360"/>
    <cellStyle name="40 % - Accent4 11 2" xfId="762"/>
    <cellStyle name="40 % - Accent4 11 2 2" xfId="2286"/>
    <cellStyle name="40 % - Accent4 11 2 2 2" xfId="4681"/>
    <cellStyle name="40 % - Accent4 11 2 3" xfId="1560"/>
    <cellStyle name="40 % - Accent4 11 2 3 2" xfId="3955"/>
    <cellStyle name="40 % - Accent4 11 2 4" xfId="3157"/>
    <cellStyle name="40 % - Accent4 11 3" xfId="2285"/>
    <cellStyle name="40 % - Accent4 11 3 2" xfId="4680"/>
    <cellStyle name="40 % - Accent4 11 4" xfId="1161"/>
    <cellStyle name="40 % - Accent4 11 4 2" xfId="3556"/>
    <cellStyle name="40 % - Accent4 11 5" xfId="2758"/>
    <cellStyle name="40 % - Accent4 12" xfId="564"/>
    <cellStyle name="40 % - Accent4 12 2" xfId="2287"/>
    <cellStyle name="40 % - Accent4 12 2 2" xfId="4682"/>
    <cellStyle name="40 % - Accent4 12 3" xfId="1362"/>
    <cellStyle name="40 % - Accent4 12 3 2" xfId="3757"/>
    <cellStyle name="40 % - Accent4 12 4" xfId="2959"/>
    <cellStyle name="40 % - Accent4 13" xfId="2280"/>
    <cellStyle name="40 % - Accent4 13 2" xfId="4675"/>
    <cellStyle name="40 % - Accent4 14" xfId="963"/>
    <cellStyle name="40 % - Accent4 14 2" xfId="3358"/>
    <cellStyle name="40 % - Accent4 15" xfId="2560"/>
    <cellStyle name="40 % - Accent4 2" xfId="109"/>
    <cellStyle name="40 % - Accent4 2 2" xfId="136"/>
    <cellStyle name="40 % - Accent4 2 2 2" xfId="191"/>
    <cellStyle name="40 % - Accent4 2 2 2 2" xfId="457"/>
    <cellStyle name="40 % - Accent4 2 2 2 2 2" xfId="857"/>
    <cellStyle name="40 % - Accent4 2 2 2 2 2 2" xfId="2292"/>
    <cellStyle name="40 % - Accent4 2 2 2 2 2 2 2" xfId="4687"/>
    <cellStyle name="40 % - Accent4 2 2 2 2 2 3" xfId="1655"/>
    <cellStyle name="40 % - Accent4 2 2 2 2 2 3 2" xfId="4050"/>
    <cellStyle name="40 % - Accent4 2 2 2 2 2 4" xfId="3252"/>
    <cellStyle name="40 % - Accent4 2 2 2 2 3" xfId="2291"/>
    <cellStyle name="40 % - Accent4 2 2 2 2 3 2" xfId="4686"/>
    <cellStyle name="40 % - Accent4 2 2 2 2 4" xfId="1256"/>
    <cellStyle name="40 % - Accent4 2 2 2 2 4 2" xfId="3651"/>
    <cellStyle name="40 % - Accent4 2 2 2 2 5" xfId="2853"/>
    <cellStyle name="40 % - Accent4 2 2 2 3" xfId="657"/>
    <cellStyle name="40 % - Accent4 2 2 2 3 2" xfId="2293"/>
    <cellStyle name="40 % - Accent4 2 2 2 3 2 2" xfId="4688"/>
    <cellStyle name="40 % - Accent4 2 2 2 3 3" xfId="1455"/>
    <cellStyle name="40 % - Accent4 2 2 2 3 3 2" xfId="3850"/>
    <cellStyle name="40 % - Accent4 2 2 2 3 4" xfId="3052"/>
    <cellStyle name="40 % - Accent4 2 2 2 4" xfId="2290"/>
    <cellStyle name="40 % - Accent4 2 2 2 4 2" xfId="4685"/>
    <cellStyle name="40 % - Accent4 2 2 2 5" xfId="1056"/>
    <cellStyle name="40 % - Accent4 2 2 2 5 2" xfId="3451"/>
    <cellStyle name="40 % - Accent4 2 2 2 6" xfId="2653"/>
    <cellStyle name="40 % - Accent4 2 2 3" xfId="402"/>
    <cellStyle name="40 % - Accent4 2 2 3 2" xfId="802"/>
    <cellStyle name="40 % - Accent4 2 2 3 2 2" xfId="2295"/>
    <cellStyle name="40 % - Accent4 2 2 3 2 2 2" xfId="4690"/>
    <cellStyle name="40 % - Accent4 2 2 3 2 3" xfId="1600"/>
    <cellStyle name="40 % - Accent4 2 2 3 2 3 2" xfId="3995"/>
    <cellStyle name="40 % - Accent4 2 2 3 2 4" xfId="3197"/>
    <cellStyle name="40 % - Accent4 2 2 3 3" xfId="2294"/>
    <cellStyle name="40 % - Accent4 2 2 3 3 2" xfId="4689"/>
    <cellStyle name="40 % - Accent4 2 2 3 4" xfId="1201"/>
    <cellStyle name="40 % - Accent4 2 2 3 4 2" xfId="3596"/>
    <cellStyle name="40 % - Accent4 2 2 3 5" xfId="2798"/>
    <cellStyle name="40 % - Accent4 2 2 4" xfId="602"/>
    <cellStyle name="40 % - Accent4 2 2 4 2" xfId="2296"/>
    <cellStyle name="40 % - Accent4 2 2 4 2 2" xfId="4691"/>
    <cellStyle name="40 % - Accent4 2 2 4 3" xfId="1400"/>
    <cellStyle name="40 % - Accent4 2 2 4 3 2" xfId="3795"/>
    <cellStyle name="40 % - Accent4 2 2 4 4" xfId="2997"/>
    <cellStyle name="40 % - Accent4 2 2 5" xfId="2289"/>
    <cellStyle name="40 % - Accent4 2 2 5 2" xfId="4684"/>
    <cellStyle name="40 % - Accent4 2 2 6" xfId="1001"/>
    <cellStyle name="40 % - Accent4 2 2 6 2" xfId="3396"/>
    <cellStyle name="40 % - Accent4 2 2 7" xfId="2598"/>
    <cellStyle name="40 % - Accent4 2 2_Evolution" xfId="233"/>
    <cellStyle name="40 % - Accent4 2 3" xfId="164"/>
    <cellStyle name="40 % - Accent4 2 3 2" xfId="430"/>
    <cellStyle name="40 % - Accent4 2 3 2 2" xfId="830"/>
    <cellStyle name="40 % - Accent4 2 3 2 2 2" xfId="2299"/>
    <cellStyle name="40 % - Accent4 2 3 2 2 2 2" xfId="4694"/>
    <cellStyle name="40 % - Accent4 2 3 2 2 3" xfId="1628"/>
    <cellStyle name="40 % - Accent4 2 3 2 2 3 2" xfId="4023"/>
    <cellStyle name="40 % - Accent4 2 3 2 2 4" xfId="3225"/>
    <cellStyle name="40 % - Accent4 2 3 2 3" xfId="2298"/>
    <cellStyle name="40 % - Accent4 2 3 2 3 2" xfId="4693"/>
    <cellStyle name="40 % - Accent4 2 3 2 4" xfId="1229"/>
    <cellStyle name="40 % - Accent4 2 3 2 4 2" xfId="3624"/>
    <cellStyle name="40 % - Accent4 2 3 2 5" xfId="2826"/>
    <cellStyle name="40 % - Accent4 2 3 3" xfId="630"/>
    <cellStyle name="40 % - Accent4 2 3 3 2" xfId="2300"/>
    <cellStyle name="40 % - Accent4 2 3 3 2 2" xfId="4695"/>
    <cellStyle name="40 % - Accent4 2 3 3 3" xfId="1428"/>
    <cellStyle name="40 % - Accent4 2 3 3 3 2" xfId="3823"/>
    <cellStyle name="40 % - Accent4 2 3 3 4" xfId="3025"/>
    <cellStyle name="40 % - Accent4 2 3 4" xfId="2297"/>
    <cellStyle name="40 % - Accent4 2 3 4 2" xfId="4692"/>
    <cellStyle name="40 % - Accent4 2 3 5" xfId="1029"/>
    <cellStyle name="40 % - Accent4 2 3 5 2" xfId="3424"/>
    <cellStyle name="40 % - Accent4 2 3 6" xfId="2626"/>
    <cellStyle name="40 % - Accent4 2 4" xfId="375"/>
    <cellStyle name="40 % - Accent4 2 4 2" xfId="775"/>
    <cellStyle name="40 % - Accent4 2 4 2 2" xfId="2302"/>
    <cellStyle name="40 % - Accent4 2 4 2 2 2" xfId="4697"/>
    <cellStyle name="40 % - Accent4 2 4 2 3" xfId="1573"/>
    <cellStyle name="40 % - Accent4 2 4 2 3 2" xfId="3968"/>
    <cellStyle name="40 % - Accent4 2 4 2 4" xfId="3170"/>
    <cellStyle name="40 % - Accent4 2 4 3" xfId="2301"/>
    <cellStyle name="40 % - Accent4 2 4 3 2" xfId="4696"/>
    <cellStyle name="40 % - Accent4 2 4 4" xfId="1174"/>
    <cellStyle name="40 % - Accent4 2 4 4 2" xfId="3569"/>
    <cellStyle name="40 % - Accent4 2 4 5" xfId="2771"/>
    <cellStyle name="40 % - Accent4 2 5" xfId="575"/>
    <cellStyle name="40 % - Accent4 2 5 2" xfId="2303"/>
    <cellStyle name="40 % - Accent4 2 5 2 2" xfId="4698"/>
    <cellStyle name="40 % - Accent4 2 5 3" xfId="1373"/>
    <cellStyle name="40 % - Accent4 2 5 3 2" xfId="3768"/>
    <cellStyle name="40 % - Accent4 2 5 4" xfId="2970"/>
    <cellStyle name="40 % - Accent4 2 6" xfId="2288"/>
    <cellStyle name="40 % - Accent4 2 6 2" xfId="4683"/>
    <cellStyle name="40 % - Accent4 2 7" xfId="974"/>
    <cellStyle name="40 % - Accent4 2 7 2" xfId="3369"/>
    <cellStyle name="40 % - Accent4 2 8" xfId="2571"/>
    <cellStyle name="40 % - Accent4 2_Evolution" xfId="232"/>
    <cellStyle name="40 % - Accent4 3" xfId="125"/>
    <cellStyle name="40 % - Accent4 3 2" xfId="180"/>
    <cellStyle name="40 % - Accent4 3 2 2" xfId="446"/>
    <cellStyle name="40 % - Accent4 3 2 2 2" xfId="846"/>
    <cellStyle name="40 % - Accent4 3 2 2 2 2" xfId="2307"/>
    <cellStyle name="40 % - Accent4 3 2 2 2 2 2" xfId="4702"/>
    <cellStyle name="40 % - Accent4 3 2 2 2 3" xfId="1644"/>
    <cellStyle name="40 % - Accent4 3 2 2 2 3 2" xfId="4039"/>
    <cellStyle name="40 % - Accent4 3 2 2 2 4" xfId="3241"/>
    <cellStyle name="40 % - Accent4 3 2 2 3" xfId="2306"/>
    <cellStyle name="40 % - Accent4 3 2 2 3 2" xfId="4701"/>
    <cellStyle name="40 % - Accent4 3 2 2 4" xfId="1245"/>
    <cellStyle name="40 % - Accent4 3 2 2 4 2" xfId="3640"/>
    <cellStyle name="40 % - Accent4 3 2 2 5" xfId="2842"/>
    <cellStyle name="40 % - Accent4 3 2 3" xfId="646"/>
    <cellStyle name="40 % - Accent4 3 2 3 2" xfId="2308"/>
    <cellStyle name="40 % - Accent4 3 2 3 2 2" xfId="4703"/>
    <cellStyle name="40 % - Accent4 3 2 3 3" xfId="1444"/>
    <cellStyle name="40 % - Accent4 3 2 3 3 2" xfId="3839"/>
    <cellStyle name="40 % - Accent4 3 2 3 4" xfId="3041"/>
    <cellStyle name="40 % - Accent4 3 2 4" xfId="2305"/>
    <cellStyle name="40 % - Accent4 3 2 4 2" xfId="4700"/>
    <cellStyle name="40 % - Accent4 3 2 5" xfId="1045"/>
    <cellStyle name="40 % - Accent4 3 2 5 2" xfId="3440"/>
    <cellStyle name="40 % - Accent4 3 2 6" xfId="2642"/>
    <cellStyle name="40 % - Accent4 3 3" xfId="391"/>
    <cellStyle name="40 % - Accent4 3 3 2" xfId="791"/>
    <cellStyle name="40 % - Accent4 3 3 2 2" xfId="2310"/>
    <cellStyle name="40 % - Accent4 3 3 2 2 2" xfId="4705"/>
    <cellStyle name="40 % - Accent4 3 3 2 3" xfId="1589"/>
    <cellStyle name="40 % - Accent4 3 3 2 3 2" xfId="3984"/>
    <cellStyle name="40 % - Accent4 3 3 2 4" xfId="3186"/>
    <cellStyle name="40 % - Accent4 3 3 3" xfId="2309"/>
    <cellStyle name="40 % - Accent4 3 3 3 2" xfId="4704"/>
    <cellStyle name="40 % - Accent4 3 3 4" xfId="1190"/>
    <cellStyle name="40 % - Accent4 3 3 4 2" xfId="3585"/>
    <cellStyle name="40 % - Accent4 3 3 5" xfId="2787"/>
    <cellStyle name="40 % - Accent4 3 4" xfId="591"/>
    <cellStyle name="40 % - Accent4 3 4 2" xfId="2311"/>
    <cellStyle name="40 % - Accent4 3 4 2 2" xfId="4706"/>
    <cellStyle name="40 % - Accent4 3 4 3" xfId="1389"/>
    <cellStyle name="40 % - Accent4 3 4 3 2" xfId="3784"/>
    <cellStyle name="40 % - Accent4 3 4 4" xfId="2986"/>
    <cellStyle name="40 % - Accent4 3 5" xfId="2304"/>
    <cellStyle name="40 % - Accent4 3 5 2" xfId="4699"/>
    <cellStyle name="40 % - Accent4 3 6" xfId="990"/>
    <cellStyle name="40 % - Accent4 3 6 2" xfId="3385"/>
    <cellStyle name="40 % - Accent4 3 7" xfId="2587"/>
    <cellStyle name="40 % - Accent4 3_Evolution" xfId="234"/>
    <cellStyle name="40 % - Accent4 4" xfId="153"/>
    <cellStyle name="40 % - Accent4 4 2" xfId="419"/>
    <cellStyle name="40 % - Accent4 4 2 2" xfId="819"/>
    <cellStyle name="40 % - Accent4 4 2 2 2" xfId="2314"/>
    <cellStyle name="40 % - Accent4 4 2 2 2 2" xfId="4709"/>
    <cellStyle name="40 % - Accent4 4 2 2 3" xfId="1617"/>
    <cellStyle name="40 % - Accent4 4 2 2 3 2" xfId="4012"/>
    <cellStyle name="40 % - Accent4 4 2 2 4" xfId="3214"/>
    <cellStyle name="40 % - Accent4 4 2 3" xfId="2313"/>
    <cellStyle name="40 % - Accent4 4 2 3 2" xfId="4708"/>
    <cellStyle name="40 % - Accent4 4 2 4" xfId="1218"/>
    <cellStyle name="40 % - Accent4 4 2 4 2" xfId="3613"/>
    <cellStyle name="40 % - Accent4 4 2 5" xfId="2815"/>
    <cellStyle name="40 % - Accent4 4 3" xfId="619"/>
    <cellStyle name="40 % - Accent4 4 3 2" xfId="2315"/>
    <cellStyle name="40 % - Accent4 4 3 2 2" xfId="4710"/>
    <cellStyle name="40 % - Accent4 4 3 3" xfId="1417"/>
    <cellStyle name="40 % - Accent4 4 3 3 2" xfId="3812"/>
    <cellStyle name="40 % - Accent4 4 3 4" xfId="3014"/>
    <cellStyle name="40 % - Accent4 4 4" xfId="2312"/>
    <cellStyle name="40 % - Accent4 4 4 2" xfId="4707"/>
    <cellStyle name="40 % - Accent4 4 5" xfId="1018"/>
    <cellStyle name="40 % - Accent4 4 5 2" xfId="3413"/>
    <cellStyle name="40 % - Accent4 4 6" xfId="2615"/>
    <cellStyle name="40 % - Accent4 5" xfId="294"/>
    <cellStyle name="40 % - Accent4 5 2" xfId="497"/>
    <cellStyle name="40 % - Accent4 5 2 2" xfId="896"/>
    <cellStyle name="40 % - Accent4 5 2 2 2" xfId="2318"/>
    <cellStyle name="40 % - Accent4 5 2 2 2 2" xfId="4713"/>
    <cellStyle name="40 % - Accent4 5 2 2 3" xfId="1694"/>
    <cellStyle name="40 % - Accent4 5 2 2 3 2" xfId="4089"/>
    <cellStyle name="40 % - Accent4 5 2 2 4" xfId="3291"/>
    <cellStyle name="40 % - Accent4 5 2 3" xfId="2317"/>
    <cellStyle name="40 % - Accent4 5 2 3 2" xfId="4712"/>
    <cellStyle name="40 % - Accent4 5 2 4" xfId="1295"/>
    <cellStyle name="40 % - Accent4 5 2 4 2" xfId="3690"/>
    <cellStyle name="40 % - Accent4 5 2 5" xfId="2892"/>
    <cellStyle name="40 % - Accent4 5 3" xfId="696"/>
    <cellStyle name="40 % - Accent4 5 3 2" xfId="2319"/>
    <cellStyle name="40 % - Accent4 5 3 2 2" xfId="4714"/>
    <cellStyle name="40 % - Accent4 5 3 3" xfId="1494"/>
    <cellStyle name="40 % - Accent4 5 3 3 2" xfId="3889"/>
    <cellStyle name="40 % - Accent4 5 3 4" xfId="3091"/>
    <cellStyle name="40 % - Accent4 5 4" xfId="2316"/>
    <cellStyle name="40 % - Accent4 5 4 2" xfId="4711"/>
    <cellStyle name="40 % - Accent4 5 5" xfId="1095"/>
    <cellStyle name="40 % - Accent4 5 5 2" xfId="3490"/>
    <cellStyle name="40 % - Accent4 5 6" xfId="2692"/>
    <cellStyle name="40 % - Accent4 6" xfId="306"/>
    <cellStyle name="40 % - Accent4 6 2" xfId="509"/>
    <cellStyle name="40 % - Accent4 6 2 2" xfId="908"/>
    <cellStyle name="40 % - Accent4 6 2 2 2" xfId="2322"/>
    <cellStyle name="40 % - Accent4 6 2 2 2 2" xfId="4717"/>
    <cellStyle name="40 % - Accent4 6 2 2 3" xfId="1706"/>
    <cellStyle name="40 % - Accent4 6 2 2 3 2" xfId="4101"/>
    <cellStyle name="40 % - Accent4 6 2 2 4" xfId="3303"/>
    <cellStyle name="40 % - Accent4 6 2 3" xfId="2321"/>
    <cellStyle name="40 % - Accent4 6 2 3 2" xfId="4716"/>
    <cellStyle name="40 % - Accent4 6 2 4" xfId="1307"/>
    <cellStyle name="40 % - Accent4 6 2 4 2" xfId="3702"/>
    <cellStyle name="40 % - Accent4 6 2 5" xfId="2904"/>
    <cellStyle name="40 % - Accent4 6 3" xfId="708"/>
    <cellStyle name="40 % - Accent4 6 3 2" xfId="2323"/>
    <cellStyle name="40 % - Accent4 6 3 2 2" xfId="4718"/>
    <cellStyle name="40 % - Accent4 6 3 3" xfId="1506"/>
    <cellStyle name="40 % - Accent4 6 3 3 2" xfId="3901"/>
    <cellStyle name="40 % - Accent4 6 3 4" xfId="3103"/>
    <cellStyle name="40 % - Accent4 6 4" xfId="2320"/>
    <cellStyle name="40 % - Accent4 6 4 2" xfId="4715"/>
    <cellStyle name="40 % - Accent4 6 5" xfId="1107"/>
    <cellStyle name="40 % - Accent4 6 5 2" xfId="3502"/>
    <cellStyle name="40 % - Accent4 6 6" xfId="2704"/>
    <cellStyle name="40 % - Accent4 7" xfId="318"/>
    <cellStyle name="40 % - Accent4 7 2" xfId="521"/>
    <cellStyle name="40 % - Accent4 7 2 2" xfId="920"/>
    <cellStyle name="40 % - Accent4 7 2 2 2" xfId="2326"/>
    <cellStyle name="40 % - Accent4 7 2 2 2 2" xfId="4721"/>
    <cellStyle name="40 % - Accent4 7 2 2 3" xfId="1718"/>
    <cellStyle name="40 % - Accent4 7 2 2 3 2" xfId="4113"/>
    <cellStyle name="40 % - Accent4 7 2 2 4" xfId="3315"/>
    <cellStyle name="40 % - Accent4 7 2 3" xfId="2325"/>
    <cellStyle name="40 % - Accent4 7 2 3 2" xfId="4720"/>
    <cellStyle name="40 % - Accent4 7 2 4" xfId="1319"/>
    <cellStyle name="40 % - Accent4 7 2 4 2" xfId="3714"/>
    <cellStyle name="40 % - Accent4 7 2 5" xfId="2916"/>
    <cellStyle name="40 % - Accent4 7 3" xfId="720"/>
    <cellStyle name="40 % - Accent4 7 3 2" xfId="2327"/>
    <cellStyle name="40 % - Accent4 7 3 2 2" xfId="4722"/>
    <cellStyle name="40 % - Accent4 7 3 3" xfId="1518"/>
    <cellStyle name="40 % - Accent4 7 3 3 2" xfId="3913"/>
    <cellStyle name="40 % - Accent4 7 3 4" xfId="3115"/>
    <cellStyle name="40 % - Accent4 7 4" xfId="2324"/>
    <cellStyle name="40 % - Accent4 7 4 2" xfId="4719"/>
    <cellStyle name="40 % - Accent4 7 5" xfId="1119"/>
    <cellStyle name="40 % - Accent4 7 5 2" xfId="3514"/>
    <cellStyle name="40 % - Accent4 7 6" xfId="2716"/>
    <cellStyle name="40 % - Accent4 8" xfId="329"/>
    <cellStyle name="40 % - Accent4 8 2" xfId="532"/>
    <cellStyle name="40 % - Accent4 8 2 2" xfId="931"/>
    <cellStyle name="40 % - Accent4 8 2 2 2" xfId="2330"/>
    <cellStyle name="40 % - Accent4 8 2 2 2 2" xfId="4725"/>
    <cellStyle name="40 % - Accent4 8 2 2 3" xfId="1729"/>
    <cellStyle name="40 % - Accent4 8 2 2 3 2" xfId="4124"/>
    <cellStyle name="40 % - Accent4 8 2 2 4" xfId="3326"/>
    <cellStyle name="40 % - Accent4 8 2 3" xfId="2329"/>
    <cellStyle name="40 % - Accent4 8 2 3 2" xfId="4724"/>
    <cellStyle name="40 % - Accent4 8 2 4" xfId="1330"/>
    <cellStyle name="40 % - Accent4 8 2 4 2" xfId="3725"/>
    <cellStyle name="40 % - Accent4 8 2 5" xfId="2927"/>
    <cellStyle name="40 % - Accent4 8 3" xfId="731"/>
    <cellStyle name="40 % - Accent4 8 3 2" xfId="2331"/>
    <cellStyle name="40 % - Accent4 8 3 2 2" xfId="4726"/>
    <cellStyle name="40 % - Accent4 8 3 3" xfId="1529"/>
    <cellStyle name="40 % - Accent4 8 3 3 2" xfId="3924"/>
    <cellStyle name="40 % - Accent4 8 3 4" xfId="3126"/>
    <cellStyle name="40 % - Accent4 8 4" xfId="2328"/>
    <cellStyle name="40 % - Accent4 8 4 2" xfId="4723"/>
    <cellStyle name="40 % - Accent4 8 5" xfId="1130"/>
    <cellStyle name="40 % - Accent4 8 5 2" xfId="3525"/>
    <cellStyle name="40 % - Accent4 8 6" xfId="2727"/>
    <cellStyle name="40 % - Accent4 9" xfId="338"/>
    <cellStyle name="40 % - Accent4 9 2" xfId="541"/>
    <cellStyle name="40 % - Accent4 9 2 2" xfId="940"/>
    <cellStyle name="40 % - Accent4 9 2 2 2" xfId="2334"/>
    <cellStyle name="40 % - Accent4 9 2 2 2 2" xfId="4729"/>
    <cellStyle name="40 % - Accent4 9 2 2 3" xfId="1738"/>
    <cellStyle name="40 % - Accent4 9 2 2 3 2" xfId="4133"/>
    <cellStyle name="40 % - Accent4 9 2 2 4" xfId="3335"/>
    <cellStyle name="40 % - Accent4 9 2 3" xfId="2333"/>
    <cellStyle name="40 % - Accent4 9 2 3 2" xfId="4728"/>
    <cellStyle name="40 % - Accent4 9 2 4" xfId="1339"/>
    <cellStyle name="40 % - Accent4 9 2 4 2" xfId="3734"/>
    <cellStyle name="40 % - Accent4 9 2 5" xfId="2936"/>
    <cellStyle name="40 % - Accent4 9 3" xfId="740"/>
    <cellStyle name="40 % - Accent4 9 3 2" xfId="2335"/>
    <cellStyle name="40 % - Accent4 9 3 2 2" xfId="4730"/>
    <cellStyle name="40 % - Accent4 9 3 3" xfId="1538"/>
    <cellStyle name="40 % - Accent4 9 3 3 2" xfId="3933"/>
    <cellStyle name="40 % - Accent4 9 3 4" xfId="3135"/>
    <cellStyle name="40 % - Accent4 9 4" xfId="2332"/>
    <cellStyle name="40 % - Accent4 9 4 2" xfId="4727"/>
    <cellStyle name="40 % - Accent4 9 5" xfId="1139"/>
    <cellStyle name="40 % - Accent4 9 5 2" xfId="3534"/>
    <cellStyle name="40 % - Accent4 9 6" xfId="2736"/>
    <cellStyle name="40 % - Accent5" xfId="11" builtinId="47" customBuiltin="1"/>
    <cellStyle name="40 % - Accent5 10" xfId="349"/>
    <cellStyle name="40 % - Accent5 10 2" xfId="552"/>
    <cellStyle name="40 % - Accent5 10 2 2" xfId="951"/>
    <cellStyle name="40 % - Accent5 10 2 2 2" xfId="2339"/>
    <cellStyle name="40 % - Accent5 10 2 2 2 2" xfId="4734"/>
    <cellStyle name="40 % - Accent5 10 2 2 3" xfId="1749"/>
    <cellStyle name="40 % - Accent5 10 2 2 3 2" xfId="4144"/>
    <cellStyle name="40 % - Accent5 10 2 2 4" xfId="3346"/>
    <cellStyle name="40 % - Accent5 10 2 3" xfId="2338"/>
    <cellStyle name="40 % - Accent5 10 2 3 2" xfId="4733"/>
    <cellStyle name="40 % - Accent5 10 2 4" xfId="1350"/>
    <cellStyle name="40 % - Accent5 10 2 4 2" xfId="3745"/>
    <cellStyle name="40 % - Accent5 10 2 5" xfId="2947"/>
    <cellStyle name="40 % - Accent5 10 3" xfId="751"/>
    <cellStyle name="40 % - Accent5 10 3 2" xfId="2340"/>
    <cellStyle name="40 % - Accent5 10 3 2 2" xfId="4735"/>
    <cellStyle name="40 % - Accent5 10 3 3" xfId="1549"/>
    <cellStyle name="40 % - Accent5 10 3 3 2" xfId="3944"/>
    <cellStyle name="40 % - Accent5 10 3 4" xfId="3146"/>
    <cellStyle name="40 % - Accent5 10 4" xfId="2337"/>
    <cellStyle name="40 % - Accent5 10 4 2" xfId="4732"/>
    <cellStyle name="40 % - Accent5 10 5" xfId="1150"/>
    <cellStyle name="40 % - Accent5 10 5 2" xfId="3545"/>
    <cellStyle name="40 % - Accent5 10 6" xfId="2747"/>
    <cellStyle name="40 % - Accent5 11" xfId="362"/>
    <cellStyle name="40 % - Accent5 11 2" xfId="764"/>
    <cellStyle name="40 % - Accent5 11 2 2" xfId="2342"/>
    <cellStyle name="40 % - Accent5 11 2 2 2" xfId="4737"/>
    <cellStyle name="40 % - Accent5 11 2 3" xfId="1562"/>
    <cellStyle name="40 % - Accent5 11 2 3 2" xfId="3957"/>
    <cellStyle name="40 % - Accent5 11 2 4" xfId="3159"/>
    <cellStyle name="40 % - Accent5 11 3" xfId="2341"/>
    <cellStyle name="40 % - Accent5 11 3 2" xfId="4736"/>
    <cellStyle name="40 % - Accent5 11 4" xfId="1163"/>
    <cellStyle name="40 % - Accent5 11 4 2" xfId="3558"/>
    <cellStyle name="40 % - Accent5 11 5" xfId="2760"/>
    <cellStyle name="40 % - Accent5 12" xfId="565"/>
    <cellStyle name="40 % - Accent5 12 2" xfId="2343"/>
    <cellStyle name="40 % - Accent5 12 2 2" xfId="4738"/>
    <cellStyle name="40 % - Accent5 12 3" xfId="1363"/>
    <cellStyle name="40 % - Accent5 12 3 2" xfId="3758"/>
    <cellStyle name="40 % - Accent5 12 4" xfId="2960"/>
    <cellStyle name="40 % - Accent5 13" xfId="2336"/>
    <cellStyle name="40 % - Accent5 13 2" xfId="4731"/>
    <cellStyle name="40 % - Accent5 14" xfId="964"/>
    <cellStyle name="40 % - Accent5 14 2" xfId="3359"/>
    <cellStyle name="40 % - Accent5 15" xfId="2561"/>
    <cellStyle name="40 % - Accent5 2" xfId="111"/>
    <cellStyle name="40 % - Accent5 2 2" xfId="138"/>
    <cellStyle name="40 % - Accent5 2 2 2" xfId="193"/>
    <cellStyle name="40 % - Accent5 2 2 2 2" xfId="459"/>
    <cellStyle name="40 % - Accent5 2 2 2 2 2" xfId="859"/>
    <cellStyle name="40 % - Accent5 2 2 2 2 2 2" xfId="2348"/>
    <cellStyle name="40 % - Accent5 2 2 2 2 2 2 2" xfId="4743"/>
    <cellStyle name="40 % - Accent5 2 2 2 2 2 3" xfId="1657"/>
    <cellStyle name="40 % - Accent5 2 2 2 2 2 3 2" xfId="4052"/>
    <cellStyle name="40 % - Accent5 2 2 2 2 2 4" xfId="3254"/>
    <cellStyle name="40 % - Accent5 2 2 2 2 3" xfId="2347"/>
    <cellStyle name="40 % - Accent5 2 2 2 2 3 2" xfId="4742"/>
    <cellStyle name="40 % - Accent5 2 2 2 2 4" xfId="1258"/>
    <cellStyle name="40 % - Accent5 2 2 2 2 4 2" xfId="3653"/>
    <cellStyle name="40 % - Accent5 2 2 2 2 5" xfId="2855"/>
    <cellStyle name="40 % - Accent5 2 2 2 3" xfId="659"/>
    <cellStyle name="40 % - Accent5 2 2 2 3 2" xfId="2349"/>
    <cellStyle name="40 % - Accent5 2 2 2 3 2 2" xfId="4744"/>
    <cellStyle name="40 % - Accent5 2 2 2 3 3" xfId="1457"/>
    <cellStyle name="40 % - Accent5 2 2 2 3 3 2" xfId="3852"/>
    <cellStyle name="40 % - Accent5 2 2 2 3 4" xfId="3054"/>
    <cellStyle name="40 % - Accent5 2 2 2 4" xfId="2346"/>
    <cellStyle name="40 % - Accent5 2 2 2 4 2" xfId="4741"/>
    <cellStyle name="40 % - Accent5 2 2 2 5" xfId="1058"/>
    <cellStyle name="40 % - Accent5 2 2 2 5 2" xfId="3453"/>
    <cellStyle name="40 % - Accent5 2 2 2 6" xfId="2655"/>
    <cellStyle name="40 % - Accent5 2 2 3" xfId="404"/>
    <cellStyle name="40 % - Accent5 2 2 3 2" xfId="804"/>
    <cellStyle name="40 % - Accent5 2 2 3 2 2" xfId="2351"/>
    <cellStyle name="40 % - Accent5 2 2 3 2 2 2" xfId="4746"/>
    <cellStyle name="40 % - Accent5 2 2 3 2 3" xfId="1602"/>
    <cellStyle name="40 % - Accent5 2 2 3 2 3 2" xfId="3997"/>
    <cellStyle name="40 % - Accent5 2 2 3 2 4" xfId="3199"/>
    <cellStyle name="40 % - Accent5 2 2 3 3" xfId="2350"/>
    <cellStyle name="40 % - Accent5 2 2 3 3 2" xfId="4745"/>
    <cellStyle name="40 % - Accent5 2 2 3 4" xfId="1203"/>
    <cellStyle name="40 % - Accent5 2 2 3 4 2" xfId="3598"/>
    <cellStyle name="40 % - Accent5 2 2 3 5" xfId="2800"/>
    <cellStyle name="40 % - Accent5 2 2 4" xfId="604"/>
    <cellStyle name="40 % - Accent5 2 2 4 2" xfId="2352"/>
    <cellStyle name="40 % - Accent5 2 2 4 2 2" xfId="4747"/>
    <cellStyle name="40 % - Accent5 2 2 4 3" xfId="1402"/>
    <cellStyle name="40 % - Accent5 2 2 4 3 2" xfId="3797"/>
    <cellStyle name="40 % - Accent5 2 2 4 4" xfId="2999"/>
    <cellStyle name="40 % - Accent5 2 2 5" xfId="2345"/>
    <cellStyle name="40 % - Accent5 2 2 5 2" xfId="4740"/>
    <cellStyle name="40 % - Accent5 2 2 6" xfId="1003"/>
    <cellStyle name="40 % - Accent5 2 2 6 2" xfId="3398"/>
    <cellStyle name="40 % - Accent5 2 2 7" xfId="2600"/>
    <cellStyle name="40 % - Accent5 2 2_Evolution" xfId="236"/>
    <cellStyle name="40 % - Accent5 2 3" xfId="166"/>
    <cellStyle name="40 % - Accent5 2 3 2" xfId="432"/>
    <cellStyle name="40 % - Accent5 2 3 2 2" xfId="832"/>
    <cellStyle name="40 % - Accent5 2 3 2 2 2" xfId="2355"/>
    <cellStyle name="40 % - Accent5 2 3 2 2 2 2" xfId="4750"/>
    <cellStyle name="40 % - Accent5 2 3 2 2 3" xfId="1630"/>
    <cellStyle name="40 % - Accent5 2 3 2 2 3 2" xfId="4025"/>
    <cellStyle name="40 % - Accent5 2 3 2 2 4" xfId="3227"/>
    <cellStyle name="40 % - Accent5 2 3 2 3" xfId="2354"/>
    <cellStyle name="40 % - Accent5 2 3 2 3 2" xfId="4749"/>
    <cellStyle name="40 % - Accent5 2 3 2 4" xfId="1231"/>
    <cellStyle name="40 % - Accent5 2 3 2 4 2" xfId="3626"/>
    <cellStyle name="40 % - Accent5 2 3 2 5" xfId="2828"/>
    <cellStyle name="40 % - Accent5 2 3 3" xfId="632"/>
    <cellStyle name="40 % - Accent5 2 3 3 2" xfId="2356"/>
    <cellStyle name="40 % - Accent5 2 3 3 2 2" xfId="4751"/>
    <cellStyle name="40 % - Accent5 2 3 3 3" xfId="1430"/>
    <cellStyle name="40 % - Accent5 2 3 3 3 2" xfId="3825"/>
    <cellStyle name="40 % - Accent5 2 3 3 4" xfId="3027"/>
    <cellStyle name="40 % - Accent5 2 3 4" xfId="2353"/>
    <cellStyle name="40 % - Accent5 2 3 4 2" xfId="4748"/>
    <cellStyle name="40 % - Accent5 2 3 5" xfId="1031"/>
    <cellStyle name="40 % - Accent5 2 3 5 2" xfId="3426"/>
    <cellStyle name="40 % - Accent5 2 3 6" xfId="2628"/>
    <cellStyle name="40 % - Accent5 2 4" xfId="377"/>
    <cellStyle name="40 % - Accent5 2 4 2" xfId="777"/>
    <cellStyle name="40 % - Accent5 2 4 2 2" xfId="2358"/>
    <cellStyle name="40 % - Accent5 2 4 2 2 2" xfId="4753"/>
    <cellStyle name="40 % - Accent5 2 4 2 3" xfId="1575"/>
    <cellStyle name="40 % - Accent5 2 4 2 3 2" xfId="3970"/>
    <cellStyle name="40 % - Accent5 2 4 2 4" xfId="3172"/>
    <cellStyle name="40 % - Accent5 2 4 3" xfId="2357"/>
    <cellStyle name="40 % - Accent5 2 4 3 2" xfId="4752"/>
    <cellStyle name="40 % - Accent5 2 4 4" xfId="1176"/>
    <cellStyle name="40 % - Accent5 2 4 4 2" xfId="3571"/>
    <cellStyle name="40 % - Accent5 2 4 5" xfId="2773"/>
    <cellStyle name="40 % - Accent5 2 5" xfId="577"/>
    <cellStyle name="40 % - Accent5 2 5 2" xfId="2359"/>
    <cellStyle name="40 % - Accent5 2 5 2 2" xfId="4754"/>
    <cellStyle name="40 % - Accent5 2 5 3" xfId="1375"/>
    <cellStyle name="40 % - Accent5 2 5 3 2" xfId="3770"/>
    <cellStyle name="40 % - Accent5 2 5 4" xfId="2972"/>
    <cellStyle name="40 % - Accent5 2 6" xfId="2344"/>
    <cellStyle name="40 % - Accent5 2 6 2" xfId="4739"/>
    <cellStyle name="40 % - Accent5 2 7" xfId="976"/>
    <cellStyle name="40 % - Accent5 2 7 2" xfId="3371"/>
    <cellStyle name="40 % - Accent5 2 8" xfId="2573"/>
    <cellStyle name="40 % - Accent5 2_Evolution" xfId="235"/>
    <cellStyle name="40 % - Accent5 3" xfId="126"/>
    <cellStyle name="40 % - Accent5 3 2" xfId="181"/>
    <cellStyle name="40 % - Accent5 3 2 2" xfId="447"/>
    <cellStyle name="40 % - Accent5 3 2 2 2" xfId="847"/>
    <cellStyle name="40 % - Accent5 3 2 2 2 2" xfId="2363"/>
    <cellStyle name="40 % - Accent5 3 2 2 2 2 2" xfId="4758"/>
    <cellStyle name="40 % - Accent5 3 2 2 2 3" xfId="1645"/>
    <cellStyle name="40 % - Accent5 3 2 2 2 3 2" xfId="4040"/>
    <cellStyle name="40 % - Accent5 3 2 2 2 4" xfId="3242"/>
    <cellStyle name="40 % - Accent5 3 2 2 3" xfId="2362"/>
    <cellStyle name="40 % - Accent5 3 2 2 3 2" xfId="4757"/>
    <cellStyle name="40 % - Accent5 3 2 2 4" xfId="1246"/>
    <cellStyle name="40 % - Accent5 3 2 2 4 2" xfId="3641"/>
    <cellStyle name="40 % - Accent5 3 2 2 5" xfId="2843"/>
    <cellStyle name="40 % - Accent5 3 2 3" xfId="647"/>
    <cellStyle name="40 % - Accent5 3 2 3 2" xfId="2364"/>
    <cellStyle name="40 % - Accent5 3 2 3 2 2" xfId="4759"/>
    <cellStyle name="40 % - Accent5 3 2 3 3" xfId="1445"/>
    <cellStyle name="40 % - Accent5 3 2 3 3 2" xfId="3840"/>
    <cellStyle name="40 % - Accent5 3 2 3 4" xfId="3042"/>
    <cellStyle name="40 % - Accent5 3 2 4" xfId="2361"/>
    <cellStyle name="40 % - Accent5 3 2 4 2" xfId="4756"/>
    <cellStyle name="40 % - Accent5 3 2 5" xfId="1046"/>
    <cellStyle name="40 % - Accent5 3 2 5 2" xfId="3441"/>
    <cellStyle name="40 % - Accent5 3 2 6" xfId="2643"/>
    <cellStyle name="40 % - Accent5 3 3" xfId="392"/>
    <cellStyle name="40 % - Accent5 3 3 2" xfId="792"/>
    <cellStyle name="40 % - Accent5 3 3 2 2" xfId="2366"/>
    <cellStyle name="40 % - Accent5 3 3 2 2 2" xfId="4761"/>
    <cellStyle name="40 % - Accent5 3 3 2 3" xfId="1590"/>
    <cellStyle name="40 % - Accent5 3 3 2 3 2" xfId="3985"/>
    <cellStyle name="40 % - Accent5 3 3 2 4" xfId="3187"/>
    <cellStyle name="40 % - Accent5 3 3 3" xfId="2365"/>
    <cellStyle name="40 % - Accent5 3 3 3 2" xfId="4760"/>
    <cellStyle name="40 % - Accent5 3 3 4" xfId="1191"/>
    <cellStyle name="40 % - Accent5 3 3 4 2" xfId="3586"/>
    <cellStyle name="40 % - Accent5 3 3 5" xfId="2788"/>
    <cellStyle name="40 % - Accent5 3 4" xfId="592"/>
    <cellStyle name="40 % - Accent5 3 4 2" xfId="2367"/>
    <cellStyle name="40 % - Accent5 3 4 2 2" xfId="4762"/>
    <cellStyle name="40 % - Accent5 3 4 3" xfId="1390"/>
    <cellStyle name="40 % - Accent5 3 4 3 2" xfId="3785"/>
    <cellStyle name="40 % - Accent5 3 4 4" xfId="2987"/>
    <cellStyle name="40 % - Accent5 3 5" xfId="2360"/>
    <cellStyle name="40 % - Accent5 3 5 2" xfId="4755"/>
    <cellStyle name="40 % - Accent5 3 6" xfId="991"/>
    <cellStyle name="40 % - Accent5 3 6 2" xfId="3386"/>
    <cellStyle name="40 % - Accent5 3 7" xfId="2588"/>
    <cellStyle name="40 % - Accent5 3_Evolution" xfId="237"/>
    <cellStyle name="40 % - Accent5 4" xfId="154"/>
    <cellStyle name="40 % - Accent5 4 2" xfId="420"/>
    <cellStyle name="40 % - Accent5 4 2 2" xfId="820"/>
    <cellStyle name="40 % - Accent5 4 2 2 2" xfId="2370"/>
    <cellStyle name="40 % - Accent5 4 2 2 2 2" xfId="4765"/>
    <cellStyle name="40 % - Accent5 4 2 2 3" xfId="1618"/>
    <cellStyle name="40 % - Accent5 4 2 2 3 2" xfId="4013"/>
    <cellStyle name="40 % - Accent5 4 2 2 4" xfId="3215"/>
    <cellStyle name="40 % - Accent5 4 2 3" xfId="2369"/>
    <cellStyle name="40 % - Accent5 4 2 3 2" xfId="4764"/>
    <cellStyle name="40 % - Accent5 4 2 4" xfId="1219"/>
    <cellStyle name="40 % - Accent5 4 2 4 2" xfId="3614"/>
    <cellStyle name="40 % - Accent5 4 2 5" xfId="2816"/>
    <cellStyle name="40 % - Accent5 4 3" xfId="620"/>
    <cellStyle name="40 % - Accent5 4 3 2" xfId="2371"/>
    <cellStyle name="40 % - Accent5 4 3 2 2" xfId="4766"/>
    <cellStyle name="40 % - Accent5 4 3 3" xfId="1418"/>
    <cellStyle name="40 % - Accent5 4 3 3 2" xfId="3813"/>
    <cellStyle name="40 % - Accent5 4 3 4" xfId="3015"/>
    <cellStyle name="40 % - Accent5 4 4" xfId="2368"/>
    <cellStyle name="40 % - Accent5 4 4 2" xfId="4763"/>
    <cellStyle name="40 % - Accent5 4 5" xfId="1019"/>
    <cellStyle name="40 % - Accent5 4 5 2" xfId="3414"/>
    <cellStyle name="40 % - Accent5 4 6" xfId="2616"/>
    <cellStyle name="40 % - Accent5 5" xfId="298"/>
    <cellStyle name="40 % - Accent5 5 2" xfId="501"/>
    <cellStyle name="40 % - Accent5 5 2 2" xfId="900"/>
    <cellStyle name="40 % - Accent5 5 2 2 2" xfId="2374"/>
    <cellStyle name="40 % - Accent5 5 2 2 2 2" xfId="4769"/>
    <cellStyle name="40 % - Accent5 5 2 2 3" xfId="1698"/>
    <cellStyle name="40 % - Accent5 5 2 2 3 2" xfId="4093"/>
    <cellStyle name="40 % - Accent5 5 2 2 4" xfId="3295"/>
    <cellStyle name="40 % - Accent5 5 2 3" xfId="2373"/>
    <cellStyle name="40 % - Accent5 5 2 3 2" xfId="4768"/>
    <cellStyle name="40 % - Accent5 5 2 4" xfId="1299"/>
    <cellStyle name="40 % - Accent5 5 2 4 2" xfId="3694"/>
    <cellStyle name="40 % - Accent5 5 2 5" xfId="2896"/>
    <cellStyle name="40 % - Accent5 5 3" xfId="700"/>
    <cellStyle name="40 % - Accent5 5 3 2" xfId="2375"/>
    <cellStyle name="40 % - Accent5 5 3 2 2" xfId="4770"/>
    <cellStyle name="40 % - Accent5 5 3 3" xfId="1498"/>
    <cellStyle name="40 % - Accent5 5 3 3 2" xfId="3893"/>
    <cellStyle name="40 % - Accent5 5 3 4" xfId="3095"/>
    <cellStyle name="40 % - Accent5 5 4" xfId="2372"/>
    <cellStyle name="40 % - Accent5 5 4 2" xfId="4767"/>
    <cellStyle name="40 % - Accent5 5 5" xfId="1099"/>
    <cellStyle name="40 % - Accent5 5 5 2" xfId="3494"/>
    <cellStyle name="40 % - Accent5 5 6" xfId="2696"/>
    <cellStyle name="40 % - Accent5 6" xfId="310"/>
    <cellStyle name="40 % - Accent5 6 2" xfId="513"/>
    <cellStyle name="40 % - Accent5 6 2 2" xfId="912"/>
    <cellStyle name="40 % - Accent5 6 2 2 2" xfId="2378"/>
    <cellStyle name="40 % - Accent5 6 2 2 2 2" xfId="4773"/>
    <cellStyle name="40 % - Accent5 6 2 2 3" xfId="1710"/>
    <cellStyle name="40 % - Accent5 6 2 2 3 2" xfId="4105"/>
    <cellStyle name="40 % - Accent5 6 2 2 4" xfId="3307"/>
    <cellStyle name="40 % - Accent5 6 2 3" xfId="2377"/>
    <cellStyle name="40 % - Accent5 6 2 3 2" xfId="4772"/>
    <cellStyle name="40 % - Accent5 6 2 4" xfId="1311"/>
    <cellStyle name="40 % - Accent5 6 2 4 2" xfId="3706"/>
    <cellStyle name="40 % - Accent5 6 2 5" xfId="2908"/>
    <cellStyle name="40 % - Accent5 6 3" xfId="712"/>
    <cellStyle name="40 % - Accent5 6 3 2" xfId="2379"/>
    <cellStyle name="40 % - Accent5 6 3 2 2" xfId="4774"/>
    <cellStyle name="40 % - Accent5 6 3 3" xfId="1510"/>
    <cellStyle name="40 % - Accent5 6 3 3 2" xfId="3905"/>
    <cellStyle name="40 % - Accent5 6 3 4" xfId="3107"/>
    <cellStyle name="40 % - Accent5 6 4" xfId="2376"/>
    <cellStyle name="40 % - Accent5 6 4 2" xfId="4771"/>
    <cellStyle name="40 % - Accent5 6 5" xfId="1111"/>
    <cellStyle name="40 % - Accent5 6 5 2" xfId="3506"/>
    <cellStyle name="40 % - Accent5 6 6" xfId="2708"/>
    <cellStyle name="40 % - Accent5 7" xfId="321"/>
    <cellStyle name="40 % - Accent5 7 2" xfId="524"/>
    <cellStyle name="40 % - Accent5 7 2 2" xfId="923"/>
    <cellStyle name="40 % - Accent5 7 2 2 2" xfId="2382"/>
    <cellStyle name="40 % - Accent5 7 2 2 2 2" xfId="4777"/>
    <cellStyle name="40 % - Accent5 7 2 2 3" xfId="1721"/>
    <cellStyle name="40 % - Accent5 7 2 2 3 2" xfId="4116"/>
    <cellStyle name="40 % - Accent5 7 2 2 4" xfId="3318"/>
    <cellStyle name="40 % - Accent5 7 2 3" xfId="2381"/>
    <cellStyle name="40 % - Accent5 7 2 3 2" xfId="4776"/>
    <cellStyle name="40 % - Accent5 7 2 4" xfId="1322"/>
    <cellStyle name="40 % - Accent5 7 2 4 2" xfId="3717"/>
    <cellStyle name="40 % - Accent5 7 2 5" xfId="2919"/>
    <cellStyle name="40 % - Accent5 7 3" xfId="723"/>
    <cellStyle name="40 % - Accent5 7 3 2" xfId="2383"/>
    <cellStyle name="40 % - Accent5 7 3 2 2" xfId="4778"/>
    <cellStyle name="40 % - Accent5 7 3 3" xfId="1521"/>
    <cellStyle name="40 % - Accent5 7 3 3 2" xfId="3916"/>
    <cellStyle name="40 % - Accent5 7 3 4" xfId="3118"/>
    <cellStyle name="40 % - Accent5 7 4" xfId="2380"/>
    <cellStyle name="40 % - Accent5 7 4 2" xfId="4775"/>
    <cellStyle name="40 % - Accent5 7 5" xfId="1122"/>
    <cellStyle name="40 % - Accent5 7 5 2" xfId="3517"/>
    <cellStyle name="40 % - Accent5 7 6" xfId="2719"/>
    <cellStyle name="40 % - Accent5 8" xfId="332"/>
    <cellStyle name="40 % - Accent5 8 2" xfId="535"/>
    <cellStyle name="40 % - Accent5 8 2 2" xfId="934"/>
    <cellStyle name="40 % - Accent5 8 2 2 2" xfId="2386"/>
    <cellStyle name="40 % - Accent5 8 2 2 2 2" xfId="4781"/>
    <cellStyle name="40 % - Accent5 8 2 2 3" xfId="1732"/>
    <cellStyle name="40 % - Accent5 8 2 2 3 2" xfId="4127"/>
    <cellStyle name="40 % - Accent5 8 2 2 4" xfId="3329"/>
    <cellStyle name="40 % - Accent5 8 2 3" xfId="2385"/>
    <cellStyle name="40 % - Accent5 8 2 3 2" xfId="4780"/>
    <cellStyle name="40 % - Accent5 8 2 4" xfId="1333"/>
    <cellStyle name="40 % - Accent5 8 2 4 2" xfId="3728"/>
    <cellStyle name="40 % - Accent5 8 2 5" xfId="2930"/>
    <cellStyle name="40 % - Accent5 8 3" xfId="734"/>
    <cellStyle name="40 % - Accent5 8 3 2" xfId="2387"/>
    <cellStyle name="40 % - Accent5 8 3 2 2" xfId="4782"/>
    <cellStyle name="40 % - Accent5 8 3 3" xfId="1532"/>
    <cellStyle name="40 % - Accent5 8 3 3 2" xfId="3927"/>
    <cellStyle name="40 % - Accent5 8 3 4" xfId="3129"/>
    <cellStyle name="40 % - Accent5 8 4" xfId="2384"/>
    <cellStyle name="40 % - Accent5 8 4 2" xfId="4779"/>
    <cellStyle name="40 % - Accent5 8 5" xfId="1133"/>
    <cellStyle name="40 % - Accent5 8 5 2" xfId="3528"/>
    <cellStyle name="40 % - Accent5 8 6" xfId="2730"/>
    <cellStyle name="40 % - Accent5 9" xfId="342"/>
    <cellStyle name="40 % - Accent5 9 2" xfId="545"/>
    <cellStyle name="40 % - Accent5 9 2 2" xfId="944"/>
    <cellStyle name="40 % - Accent5 9 2 2 2" xfId="2390"/>
    <cellStyle name="40 % - Accent5 9 2 2 2 2" xfId="4785"/>
    <cellStyle name="40 % - Accent5 9 2 2 3" xfId="1742"/>
    <cellStyle name="40 % - Accent5 9 2 2 3 2" xfId="4137"/>
    <cellStyle name="40 % - Accent5 9 2 2 4" xfId="3339"/>
    <cellStyle name="40 % - Accent5 9 2 3" xfId="2389"/>
    <cellStyle name="40 % - Accent5 9 2 3 2" xfId="4784"/>
    <cellStyle name="40 % - Accent5 9 2 4" xfId="1343"/>
    <cellStyle name="40 % - Accent5 9 2 4 2" xfId="3738"/>
    <cellStyle name="40 % - Accent5 9 2 5" xfId="2940"/>
    <cellStyle name="40 % - Accent5 9 3" xfId="744"/>
    <cellStyle name="40 % - Accent5 9 3 2" xfId="2391"/>
    <cellStyle name="40 % - Accent5 9 3 2 2" xfId="4786"/>
    <cellStyle name="40 % - Accent5 9 3 3" xfId="1542"/>
    <cellStyle name="40 % - Accent5 9 3 3 2" xfId="3937"/>
    <cellStyle name="40 % - Accent5 9 3 4" xfId="3139"/>
    <cellStyle name="40 % - Accent5 9 4" xfId="2388"/>
    <cellStyle name="40 % - Accent5 9 4 2" xfId="4783"/>
    <cellStyle name="40 % - Accent5 9 5" xfId="1143"/>
    <cellStyle name="40 % - Accent5 9 5 2" xfId="3538"/>
    <cellStyle name="40 % - Accent5 9 6" xfId="2740"/>
    <cellStyle name="40 % - Accent6" xfId="12" builtinId="51" customBuiltin="1"/>
    <cellStyle name="40 % - Accent6 10" xfId="351"/>
    <cellStyle name="40 % - Accent6 10 2" xfId="554"/>
    <cellStyle name="40 % - Accent6 10 2 2" xfId="953"/>
    <cellStyle name="40 % - Accent6 10 2 2 2" xfId="2395"/>
    <cellStyle name="40 % - Accent6 10 2 2 2 2" xfId="4790"/>
    <cellStyle name="40 % - Accent6 10 2 2 3" xfId="1751"/>
    <cellStyle name="40 % - Accent6 10 2 2 3 2" xfId="4146"/>
    <cellStyle name="40 % - Accent6 10 2 2 4" xfId="3348"/>
    <cellStyle name="40 % - Accent6 10 2 3" xfId="2394"/>
    <cellStyle name="40 % - Accent6 10 2 3 2" xfId="4789"/>
    <cellStyle name="40 % - Accent6 10 2 4" xfId="1352"/>
    <cellStyle name="40 % - Accent6 10 2 4 2" xfId="3747"/>
    <cellStyle name="40 % - Accent6 10 2 5" xfId="2949"/>
    <cellStyle name="40 % - Accent6 10 3" xfId="753"/>
    <cellStyle name="40 % - Accent6 10 3 2" xfId="2396"/>
    <cellStyle name="40 % - Accent6 10 3 2 2" xfId="4791"/>
    <cellStyle name="40 % - Accent6 10 3 3" xfId="1551"/>
    <cellStyle name="40 % - Accent6 10 3 3 2" xfId="3946"/>
    <cellStyle name="40 % - Accent6 10 3 4" xfId="3148"/>
    <cellStyle name="40 % - Accent6 10 4" xfId="2393"/>
    <cellStyle name="40 % - Accent6 10 4 2" xfId="4788"/>
    <cellStyle name="40 % - Accent6 10 5" xfId="1152"/>
    <cellStyle name="40 % - Accent6 10 5 2" xfId="3547"/>
    <cellStyle name="40 % - Accent6 10 6" xfId="2749"/>
    <cellStyle name="40 % - Accent6 11" xfId="364"/>
    <cellStyle name="40 % - Accent6 11 2" xfId="766"/>
    <cellStyle name="40 % - Accent6 11 2 2" xfId="2398"/>
    <cellStyle name="40 % - Accent6 11 2 2 2" xfId="4793"/>
    <cellStyle name="40 % - Accent6 11 2 3" xfId="1564"/>
    <cellStyle name="40 % - Accent6 11 2 3 2" xfId="3959"/>
    <cellStyle name="40 % - Accent6 11 2 4" xfId="3161"/>
    <cellStyle name="40 % - Accent6 11 3" xfId="2397"/>
    <cellStyle name="40 % - Accent6 11 3 2" xfId="4792"/>
    <cellStyle name="40 % - Accent6 11 4" xfId="1165"/>
    <cellStyle name="40 % - Accent6 11 4 2" xfId="3560"/>
    <cellStyle name="40 % - Accent6 11 5" xfId="2762"/>
    <cellStyle name="40 % - Accent6 12" xfId="566"/>
    <cellStyle name="40 % - Accent6 12 2" xfId="2399"/>
    <cellStyle name="40 % - Accent6 12 2 2" xfId="4794"/>
    <cellStyle name="40 % - Accent6 12 3" xfId="1364"/>
    <cellStyle name="40 % - Accent6 12 3 2" xfId="3759"/>
    <cellStyle name="40 % - Accent6 12 4" xfId="2961"/>
    <cellStyle name="40 % - Accent6 13" xfId="2392"/>
    <cellStyle name="40 % - Accent6 13 2" xfId="4787"/>
    <cellStyle name="40 % - Accent6 14" xfId="965"/>
    <cellStyle name="40 % - Accent6 14 2" xfId="3360"/>
    <cellStyle name="40 % - Accent6 15" xfId="2562"/>
    <cellStyle name="40 % - Accent6 2" xfId="113"/>
    <cellStyle name="40 % - Accent6 2 2" xfId="140"/>
    <cellStyle name="40 % - Accent6 2 2 2" xfId="195"/>
    <cellStyle name="40 % - Accent6 2 2 2 2" xfId="461"/>
    <cellStyle name="40 % - Accent6 2 2 2 2 2" xfId="861"/>
    <cellStyle name="40 % - Accent6 2 2 2 2 2 2" xfId="2404"/>
    <cellStyle name="40 % - Accent6 2 2 2 2 2 2 2" xfId="4799"/>
    <cellStyle name="40 % - Accent6 2 2 2 2 2 3" xfId="1659"/>
    <cellStyle name="40 % - Accent6 2 2 2 2 2 3 2" xfId="4054"/>
    <cellStyle name="40 % - Accent6 2 2 2 2 2 4" xfId="3256"/>
    <cellStyle name="40 % - Accent6 2 2 2 2 3" xfId="2403"/>
    <cellStyle name="40 % - Accent6 2 2 2 2 3 2" xfId="4798"/>
    <cellStyle name="40 % - Accent6 2 2 2 2 4" xfId="1260"/>
    <cellStyle name="40 % - Accent6 2 2 2 2 4 2" xfId="3655"/>
    <cellStyle name="40 % - Accent6 2 2 2 2 5" xfId="2857"/>
    <cellStyle name="40 % - Accent6 2 2 2 3" xfId="661"/>
    <cellStyle name="40 % - Accent6 2 2 2 3 2" xfId="2405"/>
    <cellStyle name="40 % - Accent6 2 2 2 3 2 2" xfId="4800"/>
    <cellStyle name="40 % - Accent6 2 2 2 3 3" xfId="1459"/>
    <cellStyle name="40 % - Accent6 2 2 2 3 3 2" xfId="3854"/>
    <cellStyle name="40 % - Accent6 2 2 2 3 4" xfId="3056"/>
    <cellStyle name="40 % - Accent6 2 2 2 4" xfId="2402"/>
    <cellStyle name="40 % - Accent6 2 2 2 4 2" xfId="4797"/>
    <cellStyle name="40 % - Accent6 2 2 2 5" xfId="1060"/>
    <cellStyle name="40 % - Accent6 2 2 2 5 2" xfId="3455"/>
    <cellStyle name="40 % - Accent6 2 2 2 6" xfId="2657"/>
    <cellStyle name="40 % - Accent6 2 2 3" xfId="406"/>
    <cellStyle name="40 % - Accent6 2 2 3 2" xfId="806"/>
    <cellStyle name="40 % - Accent6 2 2 3 2 2" xfId="2407"/>
    <cellStyle name="40 % - Accent6 2 2 3 2 2 2" xfId="4802"/>
    <cellStyle name="40 % - Accent6 2 2 3 2 3" xfId="1604"/>
    <cellStyle name="40 % - Accent6 2 2 3 2 3 2" xfId="3999"/>
    <cellStyle name="40 % - Accent6 2 2 3 2 4" xfId="3201"/>
    <cellStyle name="40 % - Accent6 2 2 3 3" xfId="2406"/>
    <cellStyle name="40 % - Accent6 2 2 3 3 2" xfId="4801"/>
    <cellStyle name="40 % - Accent6 2 2 3 4" xfId="1205"/>
    <cellStyle name="40 % - Accent6 2 2 3 4 2" xfId="3600"/>
    <cellStyle name="40 % - Accent6 2 2 3 5" xfId="2802"/>
    <cellStyle name="40 % - Accent6 2 2 4" xfId="606"/>
    <cellStyle name="40 % - Accent6 2 2 4 2" xfId="2408"/>
    <cellStyle name="40 % - Accent6 2 2 4 2 2" xfId="4803"/>
    <cellStyle name="40 % - Accent6 2 2 4 3" xfId="1404"/>
    <cellStyle name="40 % - Accent6 2 2 4 3 2" xfId="3799"/>
    <cellStyle name="40 % - Accent6 2 2 4 4" xfId="3001"/>
    <cellStyle name="40 % - Accent6 2 2 5" xfId="2401"/>
    <cellStyle name="40 % - Accent6 2 2 5 2" xfId="4796"/>
    <cellStyle name="40 % - Accent6 2 2 6" xfId="1005"/>
    <cellStyle name="40 % - Accent6 2 2 6 2" xfId="3400"/>
    <cellStyle name="40 % - Accent6 2 2 7" xfId="2602"/>
    <cellStyle name="40 % - Accent6 2 2_Evolution" xfId="239"/>
    <cellStyle name="40 % - Accent6 2 3" xfId="168"/>
    <cellStyle name="40 % - Accent6 2 3 2" xfId="434"/>
    <cellStyle name="40 % - Accent6 2 3 2 2" xfId="834"/>
    <cellStyle name="40 % - Accent6 2 3 2 2 2" xfId="2411"/>
    <cellStyle name="40 % - Accent6 2 3 2 2 2 2" xfId="4806"/>
    <cellStyle name="40 % - Accent6 2 3 2 2 3" xfId="1632"/>
    <cellStyle name="40 % - Accent6 2 3 2 2 3 2" xfId="4027"/>
    <cellStyle name="40 % - Accent6 2 3 2 2 4" xfId="3229"/>
    <cellStyle name="40 % - Accent6 2 3 2 3" xfId="2410"/>
    <cellStyle name="40 % - Accent6 2 3 2 3 2" xfId="4805"/>
    <cellStyle name="40 % - Accent6 2 3 2 4" xfId="1233"/>
    <cellStyle name="40 % - Accent6 2 3 2 4 2" xfId="3628"/>
    <cellStyle name="40 % - Accent6 2 3 2 5" xfId="2830"/>
    <cellStyle name="40 % - Accent6 2 3 3" xfId="634"/>
    <cellStyle name="40 % - Accent6 2 3 3 2" xfId="2412"/>
    <cellStyle name="40 % - Accent6 2 3 3 2 2" xfId="4807"/>
    <cellStyle name="40 % - Accent6 2 3 3 3" xfId="1432"/>
    <cellStyle name="40 % - Accent6 2 3 3 3 2" xfId="3827"/>
    <cellStyle name="40 % - Accent6 2 3 3 4" xfId="3029"/>
    <cellStyle name="40 % - Accent6 2 3 4" xfId="2409"/>
    <cellStyle name="40 % - Accent6 2 3 4 2" xfId="4804"/>
    <cellStyle name="40 % - Accent6 2 3 5" xfId="1033"/>
    <cellStyle name="40 % - Accent6 2 3 5 2" xfId="3428"/>
    <cellStyle name="40 % - Accent6 2 3 6" xfId="2630"/>
    <cellStyle name="40 % - Accent6 2 4" xfId="379"/>
    <cellStyle name="40 % - Accent6 2 4 2" xfId="779"/>
    <cellStyle name="40 % - Accent6 2 4 2 2" xfId="2414"/>
    <cellStyle name="40 % - Accent6 2 4 2 2 2" xfId="4809"/>
    <cellStyle name="40 % - Accent6 2 4 2 3" xfId="1577"/>
    <cellStyle name="40 % - Accent6 2 4 2 3 2" xfId="3972"/>
    <cellStyle name="40 % - Accent6 2 4 2 4" xfId="3174"/>
    <cellStyle name="40 % - Accent6 2 4 3" xfId="2413"/>
    <cellStyle name="40 % - Accent6 2 4 3 2" xfId="4808"/>
    <cellStyle name="40 % - Accent6 2 4 4" xfId="1178"/>
    <cellStyle name="40 % - Accent6 2 4 4 2" xfId="3573"/>
    <cellStyle name="40 % - Accent6 2 4 5" xfId="2775"/>
    <cellStyle name="40 % - Accent6 2 5" xfId="579"/>
    <cellStyle name="40 % - Accent6 2 5 2" xfId="2415"/>
    <cellStyle name="40 % - Accent6 2 5 2 2" xfId="4810"/>
    <cellStyle name="40 % - Accent6 2 5 3" xfId="1377"/>
    <cellStyle name="40 % - Accent6 2 5 3 2" xfId="3772"/>
    <cellStyle name="40 % - Accent6 2 5 4" xfId="2974"/>
    <cellStyle name="40 % - Accent6 2 6" xfId="2400"/>
    <cellStyle name="40 % - Accent6 2 6 2" xfId="4795"/>
    <cellStyle name="40 % - Accent6 2 7" xfId="978"/>
    <cellStyle name="40 % - Accent6 2 7 2" xfId="3373"/>
    <cellStyle name="40 % - Accent6 2 8" xfId="2575"/>
    <cellStyle name="40 % - Accent6 2_Evolution" xfId="238"/>
    <cellStyle name="40 % - Accent6 3" xfId="127"/>
    <cellStyle name="40 % - Accent6 3 2" xfId="182"/>
    <cellStyle name="40 % - Accent6 3 2 2" xfId="448"/>
    <cellStyle name="40 % - Accent6 3 2 2 2" xfId="848"/>
    <cellStyle name="40 % - Accent6 3 2 2 2 2" xfId="2419"/>
    <cellStyle name="40 % - Accent6 3 2 2 2 2 2" xfId="4814"/>
    <cellStyle name="40 % - Accent6 3 2 2 2 3" xfId="1646"/>
    <cellStyle name="40 % - Accent6 3 2 2 2 3 2" xfId="4041"/>
    <cellStyle name="40 % - Accent6 3 2 2 2 4" xfId="3243"/>
    <cellStyle name="40 % - Accent6 3 2 2 3" xfId="2418"/>
    <cellStyle name="40 % - Accent6 3 2 2 3 2" xfId="4813"/>
    <cellStyle name="40 % - Accent6 3 2 2 4" xfId="1247"/>
    <cellStyle name="40 % - Accent6 3 2 2 4 2" xfId="3642"/>
    <cellStyle name="40 % - Accent6 3 2 2 5" xfId="2844"/>
    <cellStyle name="40 % - Accent6 3 2 3" xfId="648"/>
    <cellStyle name="40 % - Accent6 3 2 3 2" xfId="2420"/>
    <cellStyle name="40 % - Accent6 3 2 3 2 2" xfId="4815"/>
    <cellStyle name="40 % - Accent6 3 2 3 3" xfId="1446"/>
    <cellStyle name="40 % - Accent6 3 2 3 3 2" xfId="3841"/>
    <cellStyle name="40 % - Accent6 3 2 3 4" xfId="3043"/>
    <cellStyle name="40 % - Accent6 3 2 4" xfId="2417"/>
    <cellStyle name="40 % - Accent6 3 2 4 2" xfId="4812"/>
    <cellStyle name="40 % - Accent6 3 2 5" xfId="1047"/>
    <cellStyle name="40 % - Accent6 3 2 5 2" xfId="3442"/>
    <cellStyle name="40 % - Accent6 3 2 6" xfId="2644"/>
    <cellStyle name="40 % - Accent6 3 3" xfId="393"/>
    <cellStyle name="40 % - Accent6 3 3 2" xfId="793"/>
    <cellStyle name="40 % - Accent6 3 3 2 2" xfId="2422"/>
    <cellStyle name="40 % - Accent6 3 3 2 2 2" xfId="4817"/>
    <cellStyle name="40 % - Accent6 3 3 2 3" xfId="1591"/>
    <cellStyle name="40 % - Accent6 3 3 2 3 2" xfId="3986"/>
    <cellStyle name="40 % - Accent6 3 3 2 4" xfId="3188"/>
    <cellStyle name="40 % - Accent6 3 3 3" xfId="2421"/>
    <cellStyle name="40 % - Accent6 3 3 3 2" xfId="4816"/>
    <cellStyle name="40 % - Accent6 3 3 4" xfId="1192"/>
    <cellStyle name="40 % - Accent6 3 3 4 2" xfId="3587"/>
    <cellStyle name="40 % - Accent6 3 3 5" xfId="2789"/>
    <cellStyle name="40 % - Accent6 3 4" xfId="593"/>
    <cellStyle name="40 % - Accent6 3 4 2" xfId="2423"/>
    <cellStyle name="40 % - Accent6 3 4 2 2" xfId="4818"/>
    <cellStyle name="40 % - Accent6 3 4 3" xfId="1391"/>
    <cellStyle name="40 % - Accent6 3 4 3 2" xfId="3786"/>
    <cellStyle name="40 % - Accent6 3 4 4" xfId="2988"/>
    <cellStyle name="40 % - Accent6 3 5" xfId="2416"/>
    <cellStyle name="40 % - Accent6 3 5 2" xfId="4811"/>
    <cellStyle name="40 % - Accent6 3 6" xfId="992"/>
    <cellStyle name="40 % - Accent6 3 6 2" xfId="3387"/>
    <cellStyle name="40 % - Accent6 3 7" xfId="2589"/>
    <cellStyle name="40 % - Accent6 3_Evolution" xfId="240"/>
    <cellStyle name="40 % - Accent6 4" xfId="155"/>
    <cellStyle name="40 % - Accent6 4 2" xfId="421"/>
    <cellStyle name="40 % - Accent6 4 2 2" xfId="821"/>
    <cellStyle name="40 % - Accent6 4 2 2 2" xfId="2426"/>
    <cellStyle name="40 % - Accent6 4 2 2 2 2" xfId="4821"/>
    <cellStyle name="40 % - Accent6 4 2 2 3" xfId="1619"/>
    <cellStyle name="40 % - Accent6 4 2 2 3 2" xfId="4014"/>
    <cellStyle name="40 % - Accent6 4 2 2 4" xfId="3216"/>
    <cellStyle name="40 % - Accent6 4 2 3" xfId="2425"/>
    <cellStyle name="40 % - Accent6 4 2 3 2" xfId="4820"/>
    <cellStyle name="40 % - Accent6 4 2 4" xfId="1220"/>
    <cellStyle name="40 % - Accent6 4 2 4 2" xfId="3615"/>
    <cellStyle name="40 % - Accent6 4 2 5" xfId="2817"/>
    <cellStyle name="40 % - Accent6 4 3" xfId="621"/>
    <cellStyle name="40 % - Accent6 4 3 2" xfId="2427"/>
    <cellStyle name="40 % - Accent6 4 3 2 2" xfId="4822"/>
    <cellStyle name="40 % - Accent6 4 3 3" xfId="1419"/>
    <cellStyle name="40 % - Accent6 4 3 3 2" xfId="3814"/>
    <cellStyle name="40 % - Accent6 4 3 4" xfId="3016"/>
    <cellStyle name="40 % - Accent6 4 4" xfId="2424"/>
    <cellStyle name="40 % - Accent6 4 4 2" xfId="4819"/>
    <cellStyle name="40 % - Accent6 4 5" xfId="1020"/>
    <cellStyle name="40 % - Accent6 4 5 2" xfId="3415"/>
    <cellStyle name="40 % - Accent6 4 6" xfId="2617"/>
    <cellStyle name="40 % - Accent6 5" xfId="301"/>
    <cellStyle name="40 % - Accent6 5 2" xfId="504"/>
    <cellStyle name="40 % - Accent6 5 2 2" xfId="903"/>
    <cellStyle name="40 % - Accent6 5 2 2 2" xfId="2430"/>
    <cellStyle name="40 % - Accent6 5 2 2 2 2" xfId="4825"/>
    <cellStyle name="40 % - Accent6 5 2 2 3" xfId="1701"/>
    <cellStyle name="40 % - Accent6 5 2 2 3 2" xfId="4096"/>
    <cellStyle name="40 % - Accent6 5 2 2 4" xfId="3298"/>
    <cellStyle name="40 % - Accent6 5 2 3" xfId="2429"/>
    <cellStyle name="40 % - Accent6 5 2 3 2" xfId="4824"/>
    <cellStyle name="40 % - Accent6 5 2 4" xfId="1302"/>
    <cellStyle name="40 % - Accent6 5 2 4 2" xfId="3697"/>
    <cellStyle name="40 % - Accent6 5 2 5" xfId="2899"/>
    <cellStyle name="40 % - Accent6 5 3" xfId="703"/>
    <cellStyle name="40 % - Accent6 5 3 2" xfId="2431"/>
    <cellStyle name="40 % - Accent6 5 3 2 2" xfId="4826"/>
    <cellStyle name="40 % - Accent6 5 3 3" xfId="1501"/>
    <cellStyle name="40 % - Accent6 5 3 3 2" xfId="3896"/>
    <cellStyle name="40 % - Accent6 5 3 4" xfId="3098"/>
    <cellStyle name="40 % - Accent6 5 4" xfId="2428"/>
    <cellStyle name="40 % - Accent6 5 4 2" xfId="4823"/>
    <cellStyle name="40 % - Accent6 5 5" xfId="1102"/>
    <cellStyle name="40 % - Accent6 5 5 2" xfId="3497"/>
    <cellStyle name="40 % - Accent6 5 6" xfId="2699"/>
    <cellStyle name="40 % - Accent6 6" xfId="314"/>
    <cellStyle name="40 % - Accent6 6 2" xfId="517"/>
    <cellStyle name="40 % - Accent6 6 2 2" xfId="916"/>
    <cellStyle name="40 % - Accent6 6 2 2 2" xfId="2434"/>
    <cellStyle name="40 % - Accent6 6 2 2 2 2" xfId="4829"/>
    <cellStyle name="40 % - Accent6 6 2 2 3" xfId="1714"/>
    <cellStyle name="40 % - Accent6 6 2 2 3 2" xfId="4109"/>
    <cellStyle name="40 % - Accent6 6 2 2 4" xfId="3311"/>
    <cellStyle name="40 % - Accent6 6 2 3" xfId="2433"/>
    <cellStyle name="40 % - Accent6 6 2 3 2" xfId="4828"/>
    <cellStyle name="40 % - Accent6 6 2 4" xfId="1315"/>
    <cellStyle name="40 % - Accent6 6 2 4 2" xfId="3710"/>
    <cellStyle name="40 % - Accent6 6 2 5" xfId="2912"/>
    <cellStyle name="40 % - Accent6 6 3" xfId="716"/>
    <cellStyle name="40 % - Accent6 6 3 2" xfId="2435"/>
    <cellStyle name="40 % - Accent6 6 3 2 2" xfId="4830"/>
    <cellStyle name="40 % - Accent6 6 3 3" xfId="1514"/>
    <cellStyle name="40 % - Accent6 6 3 3 2" xfId="3909"/>
    <cellStyle name="40 % - Accent6 6 3 4" xfId="3111"/>
    <cellStyle name="40 % - Accent6 6 4" xfId="2432"/>
    <cellStyle name="40 % - Accent6 6 4 2" xfId="4827"/>
    <cellStyle name="40 % - Accent6 6 5" xfId="1115"/>
    <cellStyle name="40 % - Accent6 6 5 2" xfId="3510"/>
    <cellStyle name="40 % - Accent6 6 6" xfId="2712"/>
    <cellStyle name="40 % - Accent6 7" xfId="325"/>
    <cellStyle name="40 % - Accent6 7 2" xfId="528"/>
    <cellStyle name="40 % - Accent6 7 2 2" xfId="927"/>
    <cellStyle name="40 % - Accent6 7 2 2 2" xfId="2438"/>
    <cellStyle name="40 % - Accent6 7 2 2 2 2" xfId="4833"/>
    <cellStyle name="40 % - Accent6 7 2 2 3" xfId="1725"/>
    <cellStyle name="40 % - Accent6 7 2 2 3 2" xfId="4120"/>
    <cellStyle name="40 % - Accent6 7 2 2 4" xfId="3322"/>
    <cellStyle name="40 % - Accent6 7 2 3" xfId="2437"/>
    <cellStyle name="40 % - Accent6 7 2 3 2" xfId="4832"/>
    <cellStyle name="40 % - Accent6 7 2 4" xfId="1326"/>
    <cellStyle name="40 % - Accent6 7 2 4 2" xfId="3721"/>
    <cellStyle name="40 % - Accent6 7 2 5" xfId="2923"/>
    <cellStyle name="40 % - Accent6 7 3" xfId="727"/>
    <cellStyle name="40 % - Accent6 7 3 2" xfId="2439"/>
    <cellStyle name="40 % - Accent6 7 3 2 2" xfId="4834"/>
    <cellStyle name="40 % - Accent6 7 3 3" xfId="1525"/>
    <cellStyle name="40 % - Accent6 7 3 3 2" xfId="3920"/>
    <cellStyle name="40 % - Accent6 7 3 4" xfId="3122"/>
    <cellStyle name="40 % - Accent6 7 4" xfId="2436"/>
    <cellStyle name="40 % - Accent6 7 4 2" xfId="4831"/>
    <cellStyle name="40 % - Accent6 7 5" xfId="1126"/>
    <cellStyle name="40 % - Accent6 7 5 2" xfId="3521"/>
    <cellStyle name="40 % - Accent6 7 6" xfId="2723"/>
    <cellStyle name="40 % - Accent6 8" xfId="335"/>
    <cellStyle name="40 % - Accent6 8 2" xfId="538"/>
    <cellStyle name="40 % - Accent6 8 2 2" xfId="937"/>
    <cellStyle name="40 % - Accent6 8 2 2 2" xfId="2442"/>
    <cellStyle name="40 % - Accent6 8 2 2 2 2" xfId="4837"/>
    <cellStyle name="40 % - Accent6 8 2 2 3" xfId="1735"/>
    <cellStyle name="40 % - Accent6 8 2 2 3 2" xfId="4130"/>
    <cellStyle name="40 % - Accent6 8 2 2 4" xfId="3332"/>
    <cellStyle name="40 % - Accent6 8 2 3" xfId="2441"/>
    <cellStyle name="40 % - Accent6 8 2 3 2" xfId="4836"/>
    <cellStyle name="40 % - Accent6 8 2 4" xfId="1336"/>
    <cellStyle name="40 % - Accent6 8 2 4 2" xfId="3731"/>
    <cellStyle name="40 % - Accent6 8 2 5" xfId="2933"/>
    <cellStyle name="40 % - Accent6 8 3" xfId="737"/>
    <cellStyle name="40 % - Accent6 8 3 2" xfId="2443"/>
    <cellStyle name="40 % - Accent6 8 3 2 2" xfId="4838"/>
    <cellStyle name="40 % - Accent6 8 3 3" xfId="1535"/>
    <cellStyle name="40 % - Accent6 8 3 3 2" xfId="3930"/>
    <cellStyle name="40 % - Accent6 8 3 4" xfId="3132"/>
    <cellStyle name="40 % - Accent6 8 4" xfId="2440"/>
    <cellStyle name="40 % - Accent6 8 4 2" xfId="4835"/>
    <cellStyle name="40 % - Accent6 8 5" xfId="1136"/>
    <cellStyle name="40 % - Accent6 8 5 2" xfId="3531"/>
    <cellStyle name="40 % - Accent6 8 6" xfId="2733"/>
    <cellStyle name="40 % - Accent6 9" xfId="345"/>
    <cellStyle name="40 % - Accent6 9 2" xfId="548"/>
    <cellStyle name="40 % - Accent6 9 2 2" xfId="947"/>
    <cellStyle name="40 % - Accent6 9 2 2 2" xfId="2446"/>
    <cellStyle name="40 % - Accent6 9 2 2 2 2" xfId="4841"/>
    <cellStyle name="40 % - Accent6 9 2 2 3" xfId="1745"/>
    <cellStyle name="40 % - Accent6 9 2 2 3 2" xfId="4140"/>
    <cellStyle name="40 % - Accent6 9 2 2 4" xfId="3342"/>
    <cellStyle name="40 % - Accent6 9 2 3" xfId="2445"/>
    <cellStyle name="40 % - Accent6 9 2 3 2" xfId="4840"/>
    <cellStyle name="40 % - Accent6 9 2 4" xfId="1346"/>
    <cellStyle name="40 % - Accent6 9 2 4 2" xfId="3741"/>
    <cellStyle name="40 % - Accent6 9 2 5" xfId="2943"/>
    <cellStyle name="40 % - Accent6 9 3" xfId="747"/>
    <cellStyle name="40 % - Accent6 9 3 2" xfId="2447"/>
    <cellStyle name="40 % - Accent6 9 3 2 2" xfId="4842"/>
    <cellStyle name="40 % - Accent6 9 3 3" xfId="1545"/>
    <cellStyle name="40 % - Accent6 9 3 3 2" xfId="3940"/>
    <cellStyle name="40 % - Accent6 9 3 4" xfId="3142"/>
    <cellStyle name="40 % - Accent6 9 4" xfId="2444"/>
    <cellStyle name="40 % - Accent6 9 4 2" xfId="4839"/>
    <cellStyle name="40 % - Accent6 9 5" xfId="1146"/>
    <cellStyle name="40 % - Accent6 9 5 2" xfId="3541"/>
    <cellStyle name="40 % - Accent6 9 6" xfId="2743"/>
    <cellStyle name="40% - Accent1" xfId="241"/>
    <cellStyle name="40% - Accent1 2" xfId="472"/>
    <cellStyle name="40% - Accent1 2 2" xfId="871"/>
    <cellStyle name="40% - Accent1 2 2 2" xfId="2450"/>
    <cellStyle name="40% - Accent1 2 2 2 2" xfId="4845"/>
    <cellStyle name="40% - Accent1 2 2 3" xfId="1669"/>
    <cellStyle name="40% - Accent1 2 2 3 2" xfId="4064"/>
    <cellStyle name="40% - Accent1 2 2 4" xfId="3266"/>
    <cellStyle name="40% - Accent1 2 3" xfId="2449"/>
    <cellStyle name="40% - Accent1 2 3 2" xfId="4844"/>
    <cellStyle name="40% - Accent1 2 4" xfId="1270"/>
    <cellStyle name="40% - Accent1 2 4 2" xfId="3665"/>
    <cellStyle name="40% - Accent1 2 5" xfId="2867"/>
    <cellStyle name="40% - Accent1 3" xfId="671"/>
    <cellStyle name="40% - Accent1 3 2" xfId="2451"/>
    <cellStyle name="40% - Accent1 3 2 2" xfId="4846"/>
    <cellStyle name="40% - Accent1 3 3" xfId="1469"/>
    <cellStyle name="40% - Accent1 3 3 2" xfId="3864"/>
    <cellStyle name="40% - Accent1 3 4" xfId="3066"/>
    <cellStyle name="40% - Accent1 4" xfId="2448"/>
    <cellStyle name="40% - Accent1 4 2" xfId="4843"/>
    <cellStyle name="40% - Accent1 5" xfId="1070"/>
    <cellStyle name="40% - Accent1 5 2" xfId="3465"/>
    <cellStyle name="40% - Accent1 6" xfId="2667"/>
    <cellStyle name="40% - Accent2" xfId="242"/>
    <cellStyle name="40% - Accent2 2" xfId="473"/>
    <cellStyle name="40% - Accent2 2 2" xfId="872"/>
    <cellStyle name="40% - Accent2 2 2 2" xfId="2454"/>
    <cellStyle name="40% - Accent2 2 2 2 2" xfId="4849"/>
    <cellStyle name="40% - Accent2 2 2 3" xfId="1670"/>
    <cellStyle name="40% - Accent2 2 2 3 2" xfId="4065"/>
    <cellStyle name="40% - Accent2 2 2 4" xfId="3267"/>
    <cellStyle name="40% - Accent2 2 3" xfId="2453"/>
    <cellStyle name="40% - Accent2 2 3 2" xfId="4848"/>
    <cellStyle name="40% - Accent2 2 4" xfId="1271"/>
    <cellStyle name="40% - Accent2 2 4 2" xfId="3666"/>
    <cellStyle name="40% - Accent2 2 5" xfId="2868"/>
    <cellStyle name="40% - Accent2 3" xfId="672"/>
    <cellStyle name="40% - Accent2 3 2" xfId="2455"/>
    <cellStyle name="40% - Accent2 3 2 2" xfId="4850"/>
    <cellStyle name="40% - Accent2 3 3" xfId="1470"/>
    <cellStyle name="40% - Accent2 3 3 2" xfId="3865"/>
    <cellStyle name="40% - Accent2 3 4" xfId="3067"/>
    <cellStyle name="40% - Accent2 4" xfId="2452"/>
    <cellStyle name="40% - Accent2 4 2" xfId="4847"/>
    <cellStyle name="40% - Accent2 5" xfId="1071"/>
    <cellStyle name="40% - Accent2 5 2" xfId="3466"/>
    <cellStyle name="40% - Accent2 6" xfId="2668"/>
    <cellStyle name="40% - Accent3" xfId="243"/>
    <cellStyle name="40% - Accent3 2" xfId="474"/>
    <cellStyle name="40% - Accent3 2 2" xfId="873"/>
    <cellStyle name="40% - Accent3 2 2 2" xfId="2458"/>
    <cellStyle name="40% - Accent3 2 2 2 2" xfId="4853"/>
    <cellStyle name="40% - Accent3 2 2 3" xfId="1671"/>
    <cellStyle name="40% - Accent3 2 2 3 2" xfId="4066"/>
    <cellStyle name="40% - Accent3 2 2 4" xfId="3268"/>
    <cellStyle name="40% - Accent3 2 3" xfId="2457"/>
    <cellStyle name="40% - Accent3 2 3 2" xfId="4852"/>
    <cellStyle name="40% - Accent3 2 4" xfId="1272"/>
    <cellStyle name="40% - Accent3 2 4 2" xfId="3667"/>
    <cellStyle name="40% - Accent3 2 5" xfId="2869"/>
    <cellStyle name="40% - Accent3 3" xfId="673"/>
    <cellStyle name="40% - Accent3 3 2" xfId="2459"/>
    <cellStyle name="40% - Accent3 3 2 2" xfId="4854"/>
    <cellStyle name="40% - Accent3 3 3" xfId="1471"/>
    <cellStyle name="40% - Accent3 3 3 2" xfId="3866"/>
    <cellStyle name="40% - Accent3 3 4" xfId="3068"/>
    <cellStyle name="40% - Accent3 4" xfId="2456"/>
    <cellStyle name="40% - Accent3 4 2" xfId="4851"/>
    <cellStyle name="40% - Accent3 5" xfId="1072"/>
    <cellStyle name="40% - Accent3 5 2" xfId="3467"/>
    <cellStyle name="40% - Accent3 6" xfId="2669"/>
    <cellStyle name="40% - Accent4" xfId="244"/>
    <cellStyle name="40% - Accent4 2" xfId="475"/>
    <cellStyle name="40% - Accent4 2 2" xfId="874"/>
    <cellStyle name="40% - Accent4 2 2 2" xfId="2462"/>
    <cellStyle name="40% - Accent4 2 2 2 2" xfId="4857"/>
    <cellStyle name="40% - Accent4 2 2 3" xfId="1672"/>
    <cellStyle name="40% - Accent4 2 2 3 2" xfId="4067"/>
    <cellStyle name="40% - Accent4 2 2 4" xfId="3269"/>
    <cellStyle name="40% - Accent4 2 3" xfId="2461"/>
    <cellStyle name="40% - Accent4 2 3 2" xfId="4856"/>
    <cellStyle name="40% - Accent4 2 4" xfId="1273"/>
    <cellStyle name="40% - Accent4 2 4 2" xfId="3668"/>
    <cellStyle name="40% - Accent4 2 5" xfId="2870"/>
    <cellStyle name="40% - Accent4 3" xfId="674"/>
    <cellStyle name="40% - Accent4 3 2" xfId="2463"/>
    <cellStyle name="40% - Accent4 3 2 2" xfId="4858"/>
    <cellStyle name="40% - Accent4 3 3" xfId="1472"/>
    <cellStyle name="40% - Accent4 3 3 2" xfId="3867"/>
    <cellStyle name="40% - Accent4 3 4" xfId="3069"/>
    <cellStyle name="40% - Accent4 4" xfId="2460"/>
    <cellStyle name="40% - Accent4 4 2" xfId="4855"/>
    <cellStyle name="40% - Accent4 5" xfId="1073"/>
    <cellStyle name="40% - Accent4 5 2" xfId="3468"/>
    <cellStyle name="40% - Accent4 6" xfId="2670"/>
    <cellStyle name="40% - Accent5" xfId="245"/>
    <cellStyle name="40% - Accent5 2" xfId="476"/>
    <cellStyle name="40% - Accent5 2 2" xfId="875"/>
    <cellStyle name="40% - Accent5 2 2 2" xfId="2466"/>
    <cellStyle name="40% - Accent5 2 2 2 2" xfId="4861"/>
    <cellStyle name="40% - Accent5 2 2 3" xfId="1673"/>
    <cellStyle name="40% - Accent5 2 2 3 2" xfId="4068"/>
    <cellStyle name="40% - Accent5 2 2 4" xfId="3270"/>
    <cellStyle name="40% - Accent5 2 3" xfId="2465"/>
    <cellStyle name="40% - Accent5 2 3 2" xfId="4860"/>
    <cellStyle name="40% - Accent5 2 4" xfId="1274"/>
    <cellStyle name="40% - Accent5 2 4 2" xfId="3669"/>
    <cellStyle name="40% - Accent5 2 5" xfId="2871"/>
    <cellStyle name="40% - Accent5 3" xfId="675"/>
    <cellStyle name="40% - Accent5 3 2" xfId="2467"/>
    <cellStyle name="40% - Accent5 3 2 2" xfId="4862"/>
    <cellStyle name="40% - Accent5 3 3" xfId="1473"/>
    <cellStyle name="40% - Accent5 3 3 2" xfId="3868"/>
    <cellStyle name="40% - Accent5 3 4" xfId="3070"/>
    <cellStyle name="40% - Accent5 4" xfId="2464"/>
    <cellStyle name="40% - Accent5 4 2" xfId="4859"/>
    <cellStyle name="40% - Accent5 5" xfId="1074"/>
    <cellStyle name="40% - Accent5 5 2" xfId="3469"/>
    <cellStyle name="40% - Accent5 6" xfId="2671"/>
    <cellStyle name="40% - Accent6" xfId="246"/>
    <cellStyle name="40% - Accent6 2" xfId="477"/>
    <cellStyle name="40% - Accent6 2 2" xfId="876"/>
    <cellStyle name="40% - Accent6 2 2 2" xfId="2470"/>
    <cellStyle name="40% - Accent6 2 2 2 2" xfId="4865"/>
    <cellStyle name="40% - Accent6 2 2 3" xfId="1674"/>
    <cellStyle name="40% - Accent6 2 2 3 2" xfId="4069"/>
    <cellStyle name="40% - Accent6 2 2 4" xfId="3271"/>
    <cellStyle name="40% - Accent6 2 3" xfId="2469"/>
    <cellStyle name="40% - Accent6 2 3 2" xfId="4864"/>
    <cellStyle name="40% - Accent6 2 4" xfId="1275"/>
    <cellStyle name="40% - Accent6 2 4 2" xfId="3670"/>
    <cellStyle name="40% - Accent6 2 5" xfId="2872"/>
    <cellStyle name="40% - Accent6 3" xfId="676"/>
    <cellStyle name="40% - Accent6 3 2" xfId="2471"/>
    <cellStyle name="40% - Accent6 3 2 2" xfId="4866"/>
    <cellStyle name="40% - Accent6 3 3" xfId="1474"/>
    <cellStyle name="40% - Accent6 3 3 2" xfId="3869"/>
    <cellStyle name="40% - Accent6 3 4" xfId="3071"/>
    <cellStyle name="40% - Accent6 4" xfId="2468"/>
    <cellStyle name="40% - Accent6 4 2" xfId="4863"/>
    <cellStyle name="40% - Accent6 5" xfId="1075"/>
    <cellStyle name="40% - Accent6 5 2" xfId="3470"/>
    <cellStyle name="40% - Accent6 6" xfId="2672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60% - Accent1" xfId="247"/>
    <cellStyle name="60% - Accent2" xfId="248"/>
    <cellStyle name="60% - Accent3" xfId="249"/>
    <cellStyle name="60% - Accent4" xfId="250"/>
    <cellStyle name="60% - Accent5" xfId="251"/>
    <cellStyle name="60% - Accent6" xfId="252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Bad" xfId="253"/>
    <cellStyle name="Calcul" xfId="26" builtinId="22" customBuiltin="1"/>
    <cellStyle name="Calculation" xfId="254"/>
    <cellStyle name="Cellule liée" xfId="27" builtinId="24" customBuiltin="1"/>
    <cellStyle name="Check Cell" xfId="255"/>
    <cellStyle name="Commentaire 2" xfId="28"/>
    <cellStyle name="Commentaire 2 2" xfId="115"/>
    <cellStyle name="Commentaire 2 2 2" xfId="142"/>
    <cellStyle name="Commentaire 2 2 2 2" xfId="197"/>
    <cellStyle name="Commentaire 2 2 2 2 2" xfId="463"/>
    <cellStyle name="Commentaire 2 2 2 2 2 2" xfId="863"/>
    <cellStyle name="Commentaire 2 2 2 2 2 2 2" xfId="2476"/>
    <cellStyle name="Commentaire 2 2 2 2 2 2 3" xfId="1661"/>
    <cellStyle name="Commentaire 2 2 2 2 2 2 3 2" xfId="4056"/>
    <cellStyle name="Commentaire 2 2 2 2 2 2 4" xfId="3258"/>
    <cellStyle name="Commentaire 2 2 2 2 2 3" xfId="2475"/>
    <cellStyle name="Commentaire 2 2 2 2 2 4" xfId="1262"/>
    <cellStyle name="Commentaire 2 2 2 2 2 4 2" xfId="3657"/>
    <cellStyle name="Commentaire 2 2 2 2 2 5" xfId="2859"/>
    <cellStyle name="Commentaire 2 2 2 2 3" xfId="663"/>
    <cellStyle name="Commentaire 2 2 2 2 3 2" xfId="2477"/>
    <cellStyle name="Commentaire 2 2 2 2 3 3" xfId="1461"/>
    <cellStyle name="Commentaire 2 2 2 2 3 3 2" xfId="3856"/>
    <cellStyle name="Commentaire 2 2 2 2 3 4" xfId="3058"/>
    <cellStyle name="Commentaire 2 2 2 2 4" xfId="2474"/>
    <cellStyle name="Commentaire 2 2 2 2 5" xfId="1062"/>
    <cellStyle name="Commentaire 2 2 2 2 5 2" xfId="3457"/>
    <cellStyle name="Commentaire 2 2 2 2 6" xfId="2659"/>
    <cellStyle name="Commentaire 2 2 2 3" xfId="408"/>
    <cellStyle name="Commentaire 2 2 2 3 2" xfId="808"/>
    <cellStyle name="Commentaire 2 2 2 3 2 2" xfId="2479"/>
    <cellStyle name="Commentaire 2 2 2 3 2 3" xfId="1606"/>
    <cellStyle name="Commentaire 2 2 2 3 2 3 2" xfId="4001"/>
    <cellStyle name="Commentaire 2 2 2 3 2 4" xfId="3203"/>
    <cellStyle name="Commentaire 2 2 2 3 3" xfId="2478"/>
    <cellStyle name="Commentaire 2 2 2 3 4" xfId="1207"/>
    <cellStyle name="Commentaire 2 2 2 3 4 2" xfId="3602"/>
    <cellStyle name="Commentaire 2 2 2 3 5" xfId="2804"/>
    <cellStyle name="Commentaire 2 2 2 4" xfId="608"/>
    <cellStyle name="Commentaire 2 2 2 4 2" xfId="2480"/>
    <cellStyle name="Commentaire 2 2 2 4 3" xfId="1406"/>
    <cellStyle name="Commentaire 2 2 2 4 3 2" xfId="3801"/>
    <cellStyle name="Commentaire 2 2 2 4 4" xfId="3003"/>
    <cellStyle name="Commentaire 2 2 2 5" xfId="2473"/>
    <cellStyle name="Commentaire 2 2 2 6" xfId="1007"/>
    <cellStyle name="Commentaire 2 2 2 6 2" xfId="3402"/>
    <cellStyle name="Commentaire 2 2 2 7" xfId="2604"/>
    <cellStyle name="Commentaire 2 2 3" xfId="170"/>
    <cellStyle name="Commentaire 2 2 3 2" xfId="436"/>
    <cellStyle name="Commentaire 2 2 3 2 2" xfId="836"/>
    <cellStyle name="Commentaire 2 2 3 2 2 2" xfId="2483"/>
    <cellStyle name="Commentaire 2 2 3 2 2 3" xfId="1634"/>
    <cellStyle name="Commentaire 2 2 3 2 2 3 2" xfId="4029"/>
    <cellStyle name="Commentaire 2 2 3 2 2 4" xfId="3231"/>
    <cellStyle name="Commentaire 2 2 3 2 3" xfId="2482"/>
    <cellStyle name="Commentaire 2 2 3 2 4" xfId="1235"/>
    <cellStyle name="Commentaire 2 2 3 2 4 2" xfId="3630"/>
    <cellStyle name="Commentaire 2 2 3 2 5" xfId="2832"/>
    <cellStyle name="Commentaire 2 2 3 3" xfId="636"/>
    <cellStyle name="Commentaire 2 2 3 3 2" xfId="2484"/>
    <cellStyle name="Commentaire 2 2 3 3 3" xfId="1434"/>
    <cellStyle name="Commentaire 2 2 3 3 3 2" xfId="3829"/>
    <cellStyle name="Commentaire 2 2 3 3 4" xfId="3031"/>
    <cellStyle name="Commentaire 2 2 3 4" xfId="2481"/>
    <cellStyle name="Commentaire 2 2 3 5" xfId="1035"/>
    <cellStyle name="Commentaire 2 2 3 5 2" xfId="3430"/>
    <cellStyle name="Commentaire 2 2 3 6" xfId="2632"/>
    <cellStyle name="Commentaire 2 2 4" xfId="381"/>
    <cellStyle name="Commentaire 2 2 4 2" xfId="781"/>
    <cellStyle name="Commentaire 2 2 4 2 2" xfId="2486"/>
    <cellStyle name="Commentaire 2 2 4 2 3" xfId="1579"/>
    <cellStyle name="Commentaire 2 2 4 2 3 2" xfId="3974"/>
    <cellStyle name="Commentaire 2 2 4 2 4" xfId="3176"/>
    <cellStyle name="Commentaire 2 2 4 3" xfId="2485"/>
    <cellStyle name="Commentaire 2 2 4 4" xfId="1180"/>
    <cellStyle name="Commentaire 2 2 4 4 2" xfId="3575"/>
    <cellStyle name="Commentaire 2 2 4 5" xfId="2777"/>
    <cellStyle name="Commentaire 2 2 5" xfId="581"/>
    <cellStyle name="Commentaire 2 2 5 2" xfId="2487"/>
    <cellStyle name="Commentaire 2 2 5 3" xfId="1379"/>
    <cellStyle name="Commentaire 2 2 5 3 2" xfId="3774"/>
    <cellStyle name="Commentaire 2 2 5 4" xfId="2976"/>
    <cellStyle name="Commentaire 2 2 6" xfId="2472"/>
    <cellStyle name="Commentaire 2 2 7" xfId="980"/>
    <cellStyle name="Commentaire 2 2 7 2" xfId="3375"/>
    <cellStyle name="Commentaire 2 2 8" xfId="2577"/>
    <cellStyle name="Commentaire 3" xfId="279"/>
    <cellStyle name="Commentaire 3 2" xfId="482"/>
    <cellStyle name="Commentaire 3 2 2" xfId="881"/>
    <cellStyle name="Commentaire 3 2 2 2" xfId="2490"/>
    <cellStyle name="Commentaire 3 2 2 3" xfId="1679"/>
    <cellStyle name="Commentaire 3 2 2 3 2" xfId="4074"/>
    <cellStyle name="Commentaire 3 2 2 4" xfId="3276"/>
    <cellStyle name="Commentaire 3 2 3" xfId="2489"/>
    <cellStyle name="Commentaire 3 2 4" xfId="1280"/>
    <cellStyle name="Commentaire 3 2 4 2" xfId="3675"/>
    <cellStyle name="Commentaire 3 2 5" xfId="2877"/>
    <cellStyle name="Commentaire 3 3" xfId="681"/>
    <cellStyle name="Commentaire 3 3 2" xfId="2491"/>
    <cellStyle name="Commentaire 3 3 3" xfId="1479"/>
    <cellStyle name="Commentaire 3 3 3 2" xfId="3874"/>
    <cellStyle name="Commentaire 3 3 4" xfId="3076"/>
    <cellStyle name="Commentaire 3 4" xfId="2488"/>
    <cellStyle name="Commentaire 3 5" xfId="1080"/>
    <cellStyle name="Commentaire 3 5 2" xfId="3475"/>
    <cellStyle name="Commentaire 3 6" xfId="2677"/>
    <cellStyle name="Entrée" xfId="29" builtinId="20" customBuiltin="1"/>
    <cellStyle name="Euro" xfId="30"/>
    <cellStyle name="Euro 2" xfId="31"/>
    <cellStyle name="Explanatory Text" xfId="256"/>
    <cellStyle name="Good" xfId="257"/>
    <cellStyle name="Heading 1" xfId="258"/>
    <cellStyle name="Heading 2" xfId="259"/>
    <cellStyle name="Heading 3" xfId="260"/>
    <cellStyle name="Heading 4" xfId="261"/>
    <cellStyle name="Input" xfId="262"/>
    <cellStyle name="Insatisfaisant" xfId="32" builtinId="27" customBuiltin="1"/>
    <cellStyle name="Lien hypertexte 10" xfId="33"/>
    <cellStyle name="Lien hypertexte 11" xfId="34"/>
    <cellStyle name="Lien hypertexte 12" xfId="35"/>
    <cellStyle name="Lien hypertexte 13" xfId="36"/>
    <cellStyle name="Lien hypertexte 14" xfId="37"/>
    <cellStyle name="Lien hypertexte 15" xfId="38"/>
    <cellStyle name="Lien hypertexte 16" xfId="39"/>
    <cellStyle name="Lien hypertexte 17" xfId="40"/>
    <cellStyle name="Lien hypertexte 18" xfId="41"/>
    <cellStyle name="Lien hypertexte 19" xfId="42"/>
    <cellStyle name="Lien hypertexte 2" xfId="43"/>
    <cellStyle name="Lien hypertexte 20" xfId="44"/>
    <cellStyle name="Lien hypertexte 21" xfId="45"/>
    <cellStyle name="Lien hypertexte 22" xfId="46"/>
    <cellStyle name="Lien hypertexte 23" xfId="47"/>
    <cellStyle name="Lien hypertexte 24" xfId="48"/>
    <cellStyle name="Lien hypertexte 3" xfId="49"/>
    <cellStyle name="Lien hypertexte 4" xfId="50"/>
    <cellStyle name="Lien hypertexte 5" xfId="51"/>
    <cellStyle name="Lien hypertexte 6" xfId="52"/>
    <cellStyle name="Lien hypertexte 7" xfId="53"/>
    <cellStyle name="Lien hypertexte 8" xfId="54"/>
    <cellStyle name="Lien hypertexte 9" xfId="55"/>
    <cellStyle name="Lien hypertexte visité 10" xfId="56"/>
    <cellStyle name="Lien hypertexte visité 11" xfId="57"/>
    <cellStyle name="Lien hypertexte visité 12" xfId="58"/>
    <cellStyle name="Lien hypertexte visité 13" xfId="59"/>
    <cellStyle name="Lien hypertexte visité 14" xfId="60"/>
    <cellStyle name="Lien hypertexte visité 15" xfId="61"/>
    <cellStyle name="Lien hypertexte visité 16" xfId="62"/>
    <cellStyle name="Lien hypertexte visité 17" xfId="63"/>
    <cellStyle name="Lien hypertexte visité 18" xfId="64"/>
    <cellStyle name="Lien hypertexte visité 19" xfId="65"/>
    <cellStyle name="Lien hypertexte visité 2" xfId="66"/>
    <cellStyle name="Lien hypertexte visité 20" xfId="67"/>
    <cellStyle name="Lien hypertexte visité 21" xfId="68"/>
    <cellStyle name="Lien hypertexte visité 22" xfId="69"/>
    <cellStyle name="Lien hypertexte visité 23" xfId="70"/>
    <cellStyle name="Lien hypertexte visité 24" xfId="71"/>
    <cellStyle name="Lien hypertexte visité 3" xfId="72"/>
    <cellStyle name="Lien hypertexte visité 4" xfId="73"/>
    <cellStyle name="Lien hypertexte visité 5" xfId="74"/>
    <cellStyle name="Lien hypertexte visité 6" xfId="75"/>
    <cellStyle name="Lien hypertexte visité 7" xfId="76"/>
    <cellStyle name="Lien hypertexte visité 8" xfId="77"/>
    <cellStyle name="Lien hypertexte visité 9" xfId="78"/>
    <cellStyle name="Linked Cell" xfId="263"/>
    <cellStyle name="Monétaire 2" xfId="79"/>
    <cellStyle name="Monétaire 3" xfId="366"/>
    <cellStyle name="Neutral" xfId="264"/>
    <cellStyle name="Neutre" xfId="80" builtinId="28" customBuiltin="1"/>
    <cellStyle name="Normal" xfId="0" builtinId="0"/>
    <cellStyle name="Normal 10" xfId="276"/>
    <cellStyle name="Normal 10 2" xfId="479"/>
    <cellStyle name="Normal 10 2 2" xfId="878"/>
    <cellStyle name="Normal 10 2 2 2" xfId="2494"/>
    <cellStyle name="Normal 10 2 2 2 2" xfId="4869"/>
    <cellStyle name="Normal 10 2 2 3" xfId="1676"/>
    <cellStyle name="Normal 10 2 2 3 2" xfId="4071"/>
    <cellStyle name="Normal 10 2 2 4" xfId="3273"/>
    <cellStyle name="Normal 10 2 3" xfId="2493"/>
    <cellStyle name="Normal 10 2 3 2" xfId="4868"/>
    <cellStyle name="Normal 10 2 4" xfId="1277"/>
    <cellStyle name="Normal 10 2 4 2" xfId="3672"/>
    <cellStyle name="Normal 10 2 5" xfId="2874"/>
    <cellStyle name="Normal 10 3" xfId="678"/>
    <cellStyle name="Normal 10 3 2" xfId="2495"/>
    <cellStyle name="Normal 10 3 2 2" xfId="4870"/>
    <cellStyle name="Normal 10 3 3" xfId="1476"/>
    <cellStyle name="Normal 10 3 3 2" xfId="3871"/>
    <cellStyle name="Normal 10 3 4" xfId="3073"/>
    <cellStyle name="Normal 10 4" xfId="2492"/>
    <cellStyle name="Normal 10 4 2" xfId="4867"/>
    <cellStyle name="Normal 10 5" xfId="1077"/>
    <cellStyle name="Normal 10 5 2" xfId="3472"/>
    <cellStyle name="Normal 10 6" xfId="2674"/>
    <cellStyle name="Normal 11" xfId="81"/>
    <cellStyle name="Normal 12" xfId="465"/>
    <cellStyle name="Normal 13" xfId="352"/>
    <cellStyle name="Normal 13 2" xfId="754"/>
    <cellStyle name="Normal 13 2 2" xfId="2497"/>
    <cellStyle name="Normal 13 2 2 2" xfId="4872"/>
    <cellStyle name="Normal 13 2 3" xfId="1552"/>
    <cellStyle name="Normal 13 2 3 2" xfId="3947"/>
    <cellStyle name="Normal 13 2 4" xfId="3149"/>
    <cellStyle name="Normal 13 3" xfId="2496"/>
    <cellStyle name="Normal 13 3 2" xfId="4871"/>
    <cellStyle name="Normal 13 4" xfId="1153"/>
    <cellStyle name="Normal 13 4 2" xfId="3548"/>
    <cellStyle name="Normal 13 5" xfId="2750"/>
    <cellStyle name="Normal 2" xfId="82"/>
    <cellStyle name="Normal 2 2" xfId="83"/>
    <cellStyle name="Normal 2 3" xfId="84"/>
    <cellStyle name="Normal 2_Evolution" xfId="265"/>
    <cellStyle name="Normal 3" xfId="85"/>
    <cellStyle name="Normal 4" xfId="86"/>
    <cellStyle name="Normal 5" xfId="87"/>
    <cellStyle name="Normal 5 2" xfId="114"/>
    <cellStyle name="Normal 5 2 2" xfId="141"/>
    <cellStyle name="Normal 5 2 2 2" xfId="196"/>
    <cellStyle name="Normal 5 2 2 2 2" xfId="462"/>
    <cellStyle name="Normal 5 2 2 2 2 2" xfId="862"/>
    <cellStyle name="Normal 5 2 2 2 2 2 2" xfId="2503"/>
    <cellStyle name="Normal 5 2 2 2 2 2 2 2" xfId="4878"/>
    <cellStyle name="Normal 5 2 2 2 2 2 3" xfId="1660"/>
    <cellStyle name="Normal 5 2 2 2 2 2 3 2" xfId="4055"/>
    <cellStyle name="Normal 5 2 2 2 2 2 4" xfId="3257"/>
    <cellStyle name="Normal 5 2 2 2 2 3" xfId="2502"/>
    <cellStyle name="Normal 5 2 2 2 2 3 2" xfId="4877"/>
    <cellStyle name="Normal 5 2 2 2 2 4" xfId="1261"/>
    <cellStyle name="Normal 5 2 2 2 2 4 2" xfId="3656"/>
    <cellStyle name="Normal 5 2 2 2 2 5" xfId="2858"/>
    <cellStyle name="Normal 5 2 2 2 3" xfId="662"/>
    <cellStyle name="Normal 5 2 2 2 3 2" xfId="2504"/>
    <cellStyle name="Normal 5 2 2 2 3 2 2" xfId="4879"/>
    <cellStyle name="Normal 5 2 2 2 3 3" xfId="1460"/>
    <cellStyle name="Normal 5 2 2 2 3 3 2" xfId="3855"/>
    <cellStyle name="Normal 5 2 2 2 3 4" xfId="3057"/>
    <cellStyle name="Normal 5 2 2 2 4" xfId="2501"/>
    <cellStyle name="Normal 5 2 2 2 4 2" xfId="4876"/>
    <cellStyle name="Normal 5 2 2 2 5" xfId="1061"/>
    <cellStyle name="Normal 5 2 2 2 5 2" xfId="3456"/>
    <cellStyle name="Normal 5 2 2 2 6" xfId="2658"/>
    <cellStyle name="Normal 5 2 2 3" xfId="407"/>
    <cellStyle name="Normal 5 2 2 3 2" xfId="807"/>
    <cellStyle name="Normal 5 2 2 3 2 2" xfId="2506"/>
    <cellStyle name="Normal 5 2 2 3 2 2 2" xfId="4881"/>
    <cellStyle name="Normal 5 2 2 3 2 3" xfId="1605"/>
    <cellStyle name="Normal 5 2 2 3 2 3 2" xfId="4000"/>
    <cellStyle name="Normal 5 2 2 3 2 4" xfId="3202"/>
    <cellStyle name="Normal 5 2 2 3 3" xfId="2505"/>
    <cellStyle name="Normal 5 2 2 3 3 2" xfId="4880"/>
    <cellStyle name="Normal 5 2 2 3 4" xfId="1206"/>
    <cellStyle name="Normal 5 2 2 3 4 2" xfId="3601"/>
    <cellStyle name="Normal 5 2 2 3 5" xfId="2803"/>
    <cellStyle name="Normal 5 2 2 4" xfId="607"/>
    <cellStyle name="Normal 5 2 2 4 2" xfId="2507"/>
    <cellStyle name="Normal 5 2 2 4 2 2" xfId="4882"/>
    <cellStyle name="Normal 5 2 2 4 3" xfId="1405"/>
    <cellStyle name="Normal 5 2 2 4 3 2" xfId="3800"/>
    <cellStyle name="Normal 5 2 2 4 4" xfId="3002"/>
    <cellStyle name="Normal 5 2 2 5" xfId="2500"/>
    <cellStyle name="Normal 5 2 2 5 2" xfId="4875"/>
    <cellStyle name="Normal 5 2 2 6" xfId="1006"/>
    <cellStyle name="Normal 5 2 2 6 2" xfId="3401"/>
    <cellStyle name="Normal 5 2 2 7" xfId="2603"/>
    <cellStyle name="Normal 5 2 2_Evolution" xfId="268"/>
    <cellStyle name="Normal 5 2 3" xfId="169"/>
    <cellStyle name="Normal 5 2 3 2" xfId="435"/>
    <cellStyle name="Normal 5 2 3 2 2" xfId="835"/>
    <cellStyle name="Normal 5 2 3 2 2 2" xfId="2510"/>
    <cellStyle name="Normal 5 2 3 2 2 2 2" xfId="4885"/>
    <cellStyle name="Normal 5 2 3 2 2 3" xfId="1633"/>
    <cellStyle name="Normal 5 2 3 2 2 3 2" xfId="4028"/>
    <cellStyle name="Normal 5 2 3 2 2 4" xfId="3230"/>
    <cellStyle name="Normal 5 2 3 2 3" xfId="2509"/>
    <cellStyle name="Normal 5 2 3 2 3 2" xfId="4884"/>
    <cellStyle name="Normal 5 2 3 2 4" xfId="1234"/>
    <cellStyle name="Normal 5 2 3 2 4 2" xfId="3629"/>
    <cellStyle name="Normal 5 2 3 2 5" xfId="2831"/>
    <cellStyle name="Normal 5 2 3 3" xfId="635"/>
    <cellStyle name="Normal 5 2 3 3 2" xfId="2511"/>
    <cellStyle name="Normal 5 2 3 3 2 2" xfId="4886"/>
    <cellStyle name="Normal 5 2 3 3 3" xfId="1433"/>
    <cellStyle name="Normal 5 2 3 3 3 2" xfId="3828"/>
    <cellStyle name="Normal 5 2 3 3 4" xfId="3030"/>
    <cellStyle name="Normal 5 2 3 4" xfId="2508"/>
    <cellStyle name="Normal 5 2 3 4 2" xfId="4883"/>
    <cellStyle name="Normal 5 2 3 5" xfId="1034"/>
    <cellStyle name="Normal 5 2 3 5 2" xfId="3429"/>
    <cellStyle name="Normal 5 2 3 6" xfId="2631"/>
    <cellStyle name="Normal 5 2 4" xfId="380"/>
    <cellStyle name="Normal 5 2 4 2" xfId="780"/>
    <cellStyle name="Normal 5 2 4 2 2" xfId="2513"/>
    <cellStyle name="Normal 5 2 4 2 2 2" xfId="4888"/>
    <cellStyle name="Normal 5 2 4 2 3" xfId="1578"/>
    <cellStyle name="Normal 5 2 4 2 3 2" xfId="3973"/>
    <cellStyle name="Normal 5 2 4 2 4" xfId="3175"/>
    <cellStyle name="Normal 5 2 4 3" xfId="2512"/>
    <cellStyle name="Normal 5 2 4 3 2" xfId="4887"/>
    <cellStyle name="Normal 5 2 4 4" xfId="1179"/>
    <cellStyle name="Normal 5 2 4 4 2" xfId="3574"/>
    <cellStyle name="Normal 5 2 4 5" xfId="2776"/>
    <cellStyle name="Normal 5 2 5" xfId="580"/>
    <cellStyle name="Normal 5 2 5 2" xfId="2514"/>
    <cellStyle name="Normal 5 2 5 2 2" xfId="4889"/>
    <cellStyle name="Normal 5 2 5 3" xfId="1378"/>
    <cellStyle name="Normal 5 2 5 3 2" xfId="3773"/>
    <cellStyle name="Normal 5 2 5 4" xfId="2975"/>
    <cellStyle name="Normal 5 2 6" xfId="2499"/>
    <cellStyle name="Normal 5 2 6 2" xfId="4874"/>
    <cellStyle name="Normal 5 2 7" xfId="979"/>
    <cellStyle name="Normal 5 2 7 2" xfId="3374"/>
    <cellStyle name="Normal 5 2 8" xfId="2576"/>
    <cellStyle name="Normal 5 2_Evolution" xfId="267"/>
    <cellStyle name="Normal 5 3" xfId="128"/>
    <cellStyle name="Normal 5 3 2" xfId="183"/>
    <cellStyle name="Normal 5 3 2 2" xfId="449"/>
    <cellStyle name="Normal 5 3 2 2 2" xfId="849"/>
    <cellStyle name="Normal 5 3 2 2 2 2" xfId="2518"/>
    <cellStyle name="Normal 5 3 2 2 2 2 2" xfId="4893"/>
    <cellStyle name="Normal 5 3 2 2 2 3" xfId="1647"/>
    <cellStyle name="Normal 5 3 2 2 2 3 2" xfId="4042"/>
    <cellStyle name="Normal 5 3 2 2 2 4" xfId="3244"/>
    <cellStyle name="Normal 5 3 2 2 3" xfId="2517"/>
    <cellStyle name="Normal 5 3 2 2 3 2" xfId="4892"/>
    <cellStyle name="Normal 5 3 2 2 4" xfId="1248"/>
    <cellStyle name="Normal 5 3 2 2 4 2" xfId="3643"/>
    <cellStyle name="Normal 5 3 2 2 5" xfId="2845"/>
    <cellStyle name="Normal 5 3 2 3" xfId="649"/>
    <cellStyle name="Normal 5 3 2 3 2" xfId="2519"/>
    <cellStyle name="Normal 5 3 2 3 2 2" xfId="4894"/>
    <cellStyle name="Normal 5 3 2 3 3" xfId="1447"/>
    <cellStyle name="Normal 5 3 2 3 3 2" xfId="3842"/>
    <cellStyle name="Normal 5 3 2 3 4" xfId="3044"/>
    <cellStyle name="Normal 5 3 2 4" xfId="2516"/>
    <cellStyle name="Normal 5 3 2 4 2" xfId="4891"/>
    <cellStyle name="Normal 5 3 2 5" xfId="1048"/>
    <cellStyle name="Normal 5 3 2 5 2" xfId="3443"/>
    <cellStyle name="Normal 5 3 2 6" xfId="2645"/>
    <cellStyle name="Normal 5 3 3" xfId="394"/>
    <cellStyle name="Normal 5 3 3 2" xfId="794"/>
    <cellStyle name="Normal 5 3 3 2 2" xfId="2521"/>
    <cellStyle name="Normal 5 3 3 2 2 2" xfId="4896"/>
    <cellStyle name="Normal 5 3 3 2 3" xfId="1592"/>
    <cellStyle name="Normal 5 3 3 2 3 2" xfId="3987"/>
    <cellStyle name="Normal 5 3 3 2 4" xfId="3189"/>
    <cellStyle name="Normal 5 3 3 3" xfId="2520"/>
    <cellStyle name="Normal 5 3 3 3 2" xfId="4895"/>
    <cellStyle name="Normal 5 3 3 4" xfId="1193"/>
    <cellStyle name="Normal 5 3 3 4 2" xfId="3588"/>
    <cellStyle name="Normal 5 3 3 5" xfId="2790"/>
    <cellStyle name="Normal 5 3 4" xfId="594"/>
    <cellStyle name="Normal 5 3 4 2" xfId="2522"/>
    <cellStyle name="Normal 5 3 4 2 2" xfId="4897"/>
    <cellStyle name="Normal 5 3 4 3" xfId="1392"/>
    <cellStyle name="Normal 5 3 4 3 2" xfId="3787"/>
    <cellStyle name="Normal 5 3 4 4" xfId="2989"/>
    <cellStyle name="Normal 5 3 5" xfId="2515"/>
    <cellStyle name="Normal 5 3 5 2" xfId="4890"/>
    <cellStyle name="Normal 5 3 6" xfId="993"/>
    <cellStyle name="Normal 5 3 6 2" xfId="3388"/>
    <cellStyle name="Normal 5 3 7" xfId="2590"/>
    <cellStyle name="Normal 5 3_Evolution" xfId="269"/>
    <cellStyle name="Normal 5 4" xfId="156"/>
    <cellStyle name="Normal 5 4 2" xfId="422"/>
    <cellStyle name="Normal 5 4 2 2" xfId="822"/>
    <cellStyle name="Normal 5 4 2 2 2" xfId="2525"/>
    <cellStyle name="Normal 5 4 2 2 2 2" xfId="4900"/>
    <cellStyle name="Normal 5 4 2 2 3" xfId="1620"/>
    <cellStyle name="Normal 5 4 2 2 3 2" xfId="4015"/>
    <cellStyle name="Normal 5 4 2 2 4" xfId="3217"/>
    <cellStyle name="Normal 5 4 2 3" xfId="2524"/>
    <cellStyle name="Normal 5 4 2 3 2" xfId="4899"/>
    <cellStyle name="Normal 5 4 2 4" xfId="1221"/>
    <cellStyle name="Normal 5 4 2 4 2" xfId="3616"/>
    <cellStyle name="Normal 5 4 2 5" xfId="2818"/>
    <cellStyle name="Normal 5 4 3" xfId="622"/>
    <cellStyle name="Normal 5 4 3 2" xfId="2526"/>
    <cellStyle name="Normal 5 4 3 2 2" xfId="4901"/>
    <cellStyle name="Normal 5 4 3 3" xfId="1420"/>
    <cellStyle name="Normal 5 4 3 3 2" xfId="3815"/>
    <cellStyle name="Normal 5 4 3 4" xfId="3017"/>
    <cellStyle name="Normal 5 4 4" xfId="2523"/>
    <cellStyle name="Normal 5 4 4 2" xfId="4898"/>
    <cellStyle name="Normal 5 4 5" xfId="1021"/>
    <cellStyle name="Normal 5 4 5 2" xfId="3416"/>
    <cellStyle name="Normal 5 4 6" xfId="2618"/>
    <cellStyle name="Normal 5 5" xfId="367"/>
    <cellStyle name="Normal 5 5 2" xfId="767"/>
    <cellStyle name="Normal 5 5 2 2" xfId="2528"/>
    <cellStyle name="Normal 5 5 2 2 2" xfId="4903"/>
    <cellStyle name="Normal 5 5 2 3" xfId="1565"/>
    <cellStyle name="Normal 5 5 2 3 2" xfId="3960"/>
    <cellStyle name="Normal 5 5 2 4" xfId="3162"/>
    <cellStyle name="Normal 5 5 3" xfId="2527"/>
    <cellStyle name="Normal 5 5 3 2" xfId="4902"/>
    <cellStyle name="Normal 5 5 4" xfId="1166"/>
    <cellStyle name="Normal 5 5 4 2" xfId="3561"/>
    <cellStyle name="Normal 5 5 5" xfId="2763"/>
    <cellStyle name="Normal 5 6" xfId="567"/>
    <cellStyle name="Normal 5 6 2" xfId="2529"/>
    <cellStyle name="Normal 5 6 2 2" xfId="4904"/>
    <cellStyle name="Normal 5 6 3" xfId="1365"/>
    <cellStyle name="Normal 5 6 3 2" xfId="3760"/>
    <cellStyle name="Normal 5 6 4" xfId="2962"/>
    <cellStyle name="Normal 5 7" xfId="2498"/>
    <cellStyle name="Normal 5 7 2" xfId="4873"/>
    <cellStyle name="Normal 5 8" xfId="966"/>
    <cellStyle name="Normal 5 8 2" xfId="3361"/>
    <cellStyle name="Normal 5 9" xfId="2563"/>
    <cellStyle name="Normal 5_Evolution" xfId="266"/>
    <cellStyle name="Normal 6" xfId="143"/>
    <cellStyle name="Normal 6 2" xfId="198"/>
    <cellStyle name="Normal 6 2 2" xfId="464"/>
    <cellStyle name="Normal 6 2 2 2" xfId="864"/>
    <cellStyle name="Normal 6 2 2 2 2" xfId="2533"/>
    <cellStyle name="Normal 6 2 2 2 2 2" xfId="4908"/>
    <cellStyle name="Normal 6 2 2 2 3" xfId="1662"/>
    <cellStyle name="Normal 6 2 2 2 3 2" xfId="4057"/>
    <cellStyle name="Normal 6 2 2 2 4" xfId="3259"/>
    <cellStyle name="Normal 6 2 2 3" xfId="2532"/>
    <cellStyle name="Normal 6 2 2 3 2" xfId="4907"/>
    <cellStyle name="Normal 6 2 2 4" xfId="1263"/>
    <cellStyle name="Normal 6 2 2 4 2" xfId="3658"/>
    <cellStyle name="Normal 6 2 2 5" xfId="2860"/>
    <cellStyle name="Normal 6 2 3" xfId="664"/>
    <cellStyle name="Normal 6 2 3 2" xfId="2534"/>
    <cellStyle name="Normal 6 2 3 2 2" xfId="4909"/>
    <cellStyle name="Normal 6 2 3 3" xfId="1462"/>
    <cellStyle name="Normal 6 2 3 3 2" xfId="3857"/>
    <cellStyle name="Normal 6 2 3 4" xfId="3059"/>
    <cellStyle name="Normal 6 2 4" xfId="2531"/>
    <cellStyle name="Normal 6 2 4 2" xfId="4906"/>
    <cellStyle name="Normal 6 2 5" xfId="1063"/>
    <cellStyle name="Normal 6 2 5 2" xfId="3458"/>
    <cellStyle name="Normal 6 2 6" xfId="2660"/>
    <cellStyle name="Normal 6 3" xfId="409"/>
    <cellStyle name="Normal 6 3 2" xfId="809"/>
    <cellStyle name="Normal 6 3 2 2" xfId="2536"/>
    <cellStyle name="Normal 6 3 2 2 2" xfId="4911"/>
    <cellStyle name="Normal 6 3 2 3" xfId="1607"/>
    <cellStyle name="Normal 6 3 2 3 2" xfId="4002"/>
    <cellStyle name="Normal 6 3 2 4" xfId="3204"/>
    <cellStyle name="Normal 6 3 3" xfId="2535"/>
    <cellStyle name="Normal 6 3 3 2" xfId="4910"/>
    <cellStyle name="Normal 6 3 4" xfId="1208"/>
    <cellStyle name="Normal 6 3 4 2" xfId="3603"/>
    <cellStyle name="Normal 6 3 5" xfId="2805"/>
    <cellStyle name="Normal 6 4" xfId="609"/>
    <cellStyle name="Normal 6 4 2" xfId="2537"/>
    <cellStyle name="Normal 6 4 2 2" xfId="4912"/>
    <cellStyle name="Normal 6 4 3" xfId="1407"/>
    <cellStyle name="Normal 6 4 3 2" xfId="3802"/>
    <cellStyle name="Normal 6 4 4" xfId="3004"/>
    <cellStyle name="Normal 6 5" xfId="2530"/>
    <cellStyle name="Normal 6 5 2" xfId="4905"/>
    <cellStyle name="Normal 6 6" xfId="1008"/>
    <cellStyle name="Normal 6 6 2" xfId="3403"/>
    <cellStyle name="Normal 6 7" xfId="2605"/>
    <cellStyle name="Normal 6_Evolution" xfId="270"/>
    <cellStyle name="Normal 7" xfId="275"/>
    <cellStyle name="Normal 7 2" xfId="478"/>
    <cellStyle name="Normal 7 2 2" xfId="877"/>
    <cellStyle name="Normal 7 2 2 2" xfId="2540"/>
    <cellStyle name="Normal 7 2 2 2 2" xfId="4915"/>
    <cellStyle name="Normal 7 2 2 3" xfId="1675"/>
    <cellStyle name="Normal 7 2 2 3 2" xfId="4070"/>
    <cellStyle name="Normal 7 2 2 4" xfId="3272"/>
    <cellStyle name="Normal 7 2 3" xfId="2539"/>
    <cellStyle name="Normal 7 2 3 2" xfId="4914"/>
    <cellStyle name="Normal 7 2 4" xfId="1276"/>
    <cellStyle name="Normal 7 2 4 2" xfId="3671"/>
    <cellStyle name="Normal 7 2 5" xfId="2873"/>
    <cellStyle name="Normal 7 3" xfId="365"/>
    <cellStyle name="Normal 7 4" xfId="677"/>
    <cellStyle name="Normal 7 4 2" xfId="2541"/>
    <cellStyle name="Normal 7 4 2 2" xfId="4916"/>
    <cellStyle name="Normal 7 4 3" xfId="1475"/>
    <cellStyle name="Normal 7 4 3 2" xfId="3870"/>
    <cellStyle name="Normal 7 4 4" xfId="3072"/>
    <cellStyle name="Normal 7 5" xfId="2538"/>
    <cellStyle name="Normal 7 5 2" xfId="4913"/>
    <cellStyle name="Normal 7 6" xfId="1076"/>
    <cellStyle name="Normal 7 6 2" xfId="3471"/>
    <cellStyle name="Normal 7 7" xfId="2673"/>
    <cellStyle name="Normal 8" xfId="278"/>
    <cellStyle name="Normal 8 2" xfId="481"/>
    <cellStyle name="Normal 8 2 2" xfId="880"/>
    <cellStyle name="Normal 8 2 2 2" xfId="2544"/>
    <cellStyle name="Normal 8 2 2 2 2" xfId="4919"/>
    <cellStyle name="Normal 8 2 2 3" xfId="1678"/>
    <cellStyle name="Normal 8 2 2 3 2" xfId="4073"/>
    <cellStyle name="Normal 8 2 2 4" xfId="3275"/>
    <cellStyle name="Normal 8 2 3" xfId="2543"/>
    <cellStyle name="Normal 8 2 3 2" xfId="4918"/>
    <cellStyle name="Normal 8 2 4" xfId="1279"/>
    <cellStyle name="Normal 8 2 4 2" xfId="3674"/>
    <cellStyle name="Normal 8 2 5" xfId="2876"/>
    <cellStyle name="Normal 8 3" xfId="680"/>
    <cellStyle name="Normal 8 3 2" xfId="2545"/>
    <cellStyle name="Normal 8 3 2 2" xfId="4920"/>
    <cellStyle name="Normal 8 3 3" xfId="1478"/>
    <cellStyle name="Normal 8 3 3 2" xfId="3873"/>
    <cellStyle name="Normal 8 3 4" xfId="3075"/>
    <cellStyle name="Normal 8 4" xfId="2542"/>
    <cellStyle name="Normal 8 4 2" xfId="4917"/>
    <cellStyle name="Normal 8 5" xfId="1079"/>
    <cellStyle name="Normal 8 5 2" xfId="3474"/>
    <cellStyle name="Normal 8 6" xfId="2676"/>
    <cellStyle name="Normal 9" xfId="277"/>
    <cellStyle name="Normal 9 2" xfId="480"/>
    <cellStyle name="Normal 9 2 2" xfId="879"/>
    <cellStyle name="Normal 9 2 2 2" xfId="2548"/>
    <cellStyle name="Normal 9 2 2 2 2" xfId="4923"/>
    <cellStyle name="Normal 9 2 2 3" xfId="1677"/>
    <cellStyle name="Normal 9 2 2 3 2" xfId="4072"/>
    <cellStyle name="Normal 9 2 2 4" xfId="3274"/>
    <cellStyle name="Normal 9 2 3" xfId="2547"/>
    <cellStyle name="Normal 9 2 3 2" xfId="4922"/>
    <cellStyle name="Normal 9 2 4" xfId="1278"/>
    <cellStyle name="Normal 9 2 4 2" xfId="3673"/>
    <cellStyle name="Normal 9 2 5" xfId="2875"/>
    <cellStyle name="Normal 9 3" xfId="679"/>
    <cellStyle name="Normal 9 3 2" xfId="2549"/>
    <cellStyle name="Normal 9 3 2 2" xfId="4924"/>
    <cellStyle name="Normal 9 3 3" xfId="1477"/>
    <cellStyle name="Normal 9 3 3 2" xfId="3872"/>
    <cellStyle name="Normal 9 3 4" xfId="3074"/>
    <cellStyle name="Normal 9 4" xfId="2546"/>
    <cellStyle name="Normal 9 4 2" xfId="4921"/>
    <cellStyle name="Normal 9 5" xfId="1078"/>
    <cellStyle name="Normal 9 5 2" xfId="3473"/>
    <cellStyle name="Normal 9 6" xfId="2675"/>
    <cellStyle name="Normal_Feuil1" xfId="88"/>
    <cellStyle name="Normal_Feuil1 2" xfId="89"/>
    <cellStyle name="Normal_QU040810BR1 NTS10606 Julie" xfId="90"/>
    <cellStyle name="Normal_QU040810BR1 NTS10606 Julie 2" xfId="91"/>
    <cellStyle name="Note" xfId="271"/>
    <cellStyle name="Note 2" xfId="2550"/>
    <cellStyle name="Output" xfId="272"/>
    <cellStyle name="Satisfaisant" xfId="92" builtinId="26" customBuiltin="1"/>
    <cellStyle name="Sortie" xfId="93" builtinId="21" customBuiltin="1"/>
    <cellStyle name="Texte explicatif" xfId="94" builtinId="53" customBuiltin="1"/>
    <cellStyle name="Title" xfId="273"/>
    <cellStyle name="Titre" xfId="95" builtinId="15" customBuiltin="1"/>
    <cellStyle name="Titre 1" xfId="96" builtinId="16" customBuiltin="1"/>
    <cellStyle name="Titre 2" xfId="97" builtinId="17" customBuiltin="1"/>
    <cellStyle name="Titre 3" xfId="98" builtinId="18" customBuiltin="1"/>
    <cellStyle name="Titre 4" xfId="99" builtinId="19" customBuiltin="1"/>
    <cellStyle name="Total" xfId="100" builtinId="25" customBuiltin="1"/>
    <cellStyle name="Vérification" xfId="101" builtinId="23" customBuiltin="1"/>
    <cellStyle name="Warning Text" xfId="274"/>
  </cellStyles>
  <dxfs count="8">
    <dxf>
      <fill>
        <patternFill>
          <bgColor indexed="1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9" defaultPivotStyle="PivotStyleMedium4"/>
  <colors>
    <mruColors>
      <color rgb="FF008000"/>
      <color rgb="FF00B0F0"/>
      <color rgb="FF00B05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</xdr:colOff>
      <xdr:row>0</xdr:row>
      <xdr:rowOff>0</xdr:rowOff>
    </xdr:from>
    <xdr:ext cx="3594846" cy="604557"/>
    <xdr:pic>
      <xdr:nvPicPr>
        <xdr:cNvPr id="2" name="Image 4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350365" y="0"/>
          <a:ext cx="3594846" cy="6045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1</xdr:row>
      <xdr:rowOff>0</xdr:rowOff>
    </xdr:from>
    <xdr:to>
      <xdr:col>16</xdr:col>
      <xdr:colOff>314325</xdr:colOff>
      <xdr:row>4</xdr:row>
      <xdr:rowOff>66675</xdr:rowOff>
    </xdr:to>
    <xdr:pic>
      <xdr:nvPicPr>
        <xdr:cNvPr id="4097" name="Image 4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325225" y="190500"/>
          <a:ext cx="359092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1</xdr:row>
      <xdr:rowOff>76200</xdr:rowOff>
    </xdr:from>
    <xdr:to>
      <xdr:col>8</xdr:col>
      <xdr:colOff>952500</xdr:colOff>
      <xdr:row>4</xdr:row>
      <xdr:rowOff>114300</xdr:rowOff>
    </xdr:to>
    <xdr:pic>
      <xdr:nvPicPr>
        <xdr:cNvPr id="7169" name="Image 4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29350" y="266700"/>
          <a:ext cx="359092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essai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UEMARD Yann" refreshedDate="42628.470310185185" createdVersion="4" refreshedVersion="4" minRefreshableVersion="3" recordCount="31">
  <cacheSource type="worksheet">
    <worksheetSource ref="D10:AG41" sheet="Contrat SUN "/>
  </cacheSource>
  <cacheFields count="30">
    <cacheField name="Analytique" numFmtId="0">
      <sharedItems count="9">
        <s v="153-069"/>
        <s v="015-400"/>
        <s v="008-000"/>
        <s v="230-368"/>
        <s v="143-173"/>
        <s v="022-005"/>
        <s v="123/274"/>
        <s v="143/173"/>
        <s v="161/121"/>
      </sharedItems>
    </cacheField>
    <cacheField name="Hostnane" numFmtId="0">
      <sharedItems/>
    </cacheField>
    <cacheField name="Matériels" numFmtId="0">
      <sharedItems count="13">
        <s v="SUN E280R"/>
        <s v="SUN V440"/>
        <s v="SUN V240"/>
        <s v="SUN E220R"/>
        <s v="SUN V490"/>
        <s v="SUN Ultra 2"/>
        <s v="SUN Blade 1000"/>
        <s v="SUN E450"/>
        <s v="SUN V210"/>
        <s v="SUN V20Z"/>
        <s v="SUN V245"/>
        <s v="SUN E250"/>
        <s v="SUN 280R"/>
      </sharedItems>
    </cacheField>
    <cacheField name="SN/" numFmtId="0">
      <sharedItems containsMixedTypes="1" containsNumber="1" containsInteger="1" minValue="44841127" maxValue="44841127"/>
    </cacheField>
    <cacheField name="Adresse" numFmtId="0">
      <sharedItems/>
    </cacheField>
    <cacheField name="Ville" numFmtId="0">
      <sharedItems/>
    </cacheField>
    <cacheField name="CP" numFmtId="0">
      <sharedItems containsSemiMixedTypes="0" containsString="0" containsNumber="1" containsInteger="1" minValue="35510" maxValue="53100"/>
    </cacheField>
    <cacheField name="Type" numFmtId="0">
      <sharedItems/>
    </cacheField>
    <cacheField name="Fin de garantie" numFmtId="14">
      <sharedItems/>
    </cacheField>
    <cacheField name="Service" numFmtId="14">
      <sharedItems/>
    </cacheField>
    <cacheField name="Catégorie" numFmtId="0">
      <sharedItems/>
    </cacheField>
    <cacheField name="Garantie" numFmtId="14">
      <sharedItems/>
    </cacheField>
    <cacheField name="Grille tarif_x000a_annuel" numFmtId="167">
      <sharedItems containsSemiMixedTypes="0" containsString="0" containsNumber="1" minValue="91.2" maxValue="1292.4000000000001"/>
    </cacheField>
    <cacheField name="janv-16" numFmtId="167">
      <sharedItems containsSemiMixedTypes="0" containsString="0" containsNumber="1" minValue="7.6" maxValue="107.7"/>
    </cacheField>
    <cacheField name="févr-16" numFmtId="167">
      <sharedItems containsSemiMixedTypes="0" containsString="0" containsNumber="1" minValue="7.6" maxValue="107.7"/>
    </cacheField>
    <cacheField name="mars-16" numFmtId="167">
      <sharedItems containsString="0" containsBlank="1" containsNumber="1" minValue="7.6" maxValue="107.7"/>
    </cacheField>
    <cacheField name="Total T1" numFmtId="167">
      <sharedItems containsSemiMixedTypes="0" containsString="0" containsNumber="1" minValue="22.799999999999997" maxValue="323.10000000000002"/>
    </cacheField>
    <cacheField name="avr-16" numFmtId="167">
      <sharedItems containsString="0" containsBlank="1" containsNumber="1" minValue="7.6" maxValue="107.7"/>
    </cacheField>
    <cacheField name="mai-16" numFmtId="167">
      <sharedItems containsString="0" containsBlank="1" containsNumber="1" minValue="7.6" maxValue="107.7"/>
    </cacheField>
    <cacheField name="juin-16" numFmtId="167">
      <sharedItems containsString="0" containsBlank="1" containsNumber="1" minValue="7.6" maxValue="107.7"/>
    </cacheField>
    <cacheField name="Total T2" numFmtId="167">
      <sharedItems containsSemiMixedTypes="0" containsString="0" containsNumber="1" minValue="0" maxValue="323.10000000000002"/>
    </cacheField>
    <cacheField name="juil-16" numFmtId="167">
      <sharedItems containsString="0" containsBlank="1" containsNumber="1" minValue="7.6" maxValue="107.7"/>
    </cacheField>
    <cacheField name="aout 16" numFmtId="167">
      <sharedItems containsString="0" containsBlank="1" containsNumber="1" minValue="7.6" maxValue="107.7"/>
    </cacheField>
    <cacheField name="sept-16" numFmtId="167">
      <sharedItems containsString="0" containsBlank="1" containsNumber="1" minValue="7.6" maxValue="107.7"/>
    </cacheField>
    <cacheField name="Total T3" numFmtId="167">
      <sharedItems containsSemiMixedTypes="0" containsString="0" containsNumber="1" minValue="0" maxValue="323.10000000000002"/>
    </cacheField>
    <cacheField name="oct-16" numFmtId="167">
      <sharedItems containsString="0" containsBlank="1" containsNumber="1" minValue="7.6" maxValue="107.7"/>
    </cacheField>
    <cacheField name="nov-16" numFmtId="167">
      <sharedItems containsString="0" containsBlank="1" containsNumber="1" minValue="7.6" maxValue="107.7"/>
    </cacheField>
    <cacheField name="déc-16" numFmtId="167">
      <sharedItems containsString="0" containsBlank="1" containsNumber="1" minValue="7.6" maxValue="107.7"/>
    </cacheField>
    <cacheField name="Total T4" numFmtId="167">
      <sharedItems containsSemiMixedTypes="0" containsString="0" containsNumber="1" minValue="0" maxValue="323.10000000000002"/>
    </cacheField>
    <cacheField name="Total_x000a_2016" numFmtId="165">
      <sharedItems containsSemiMixedTypes="0" containsString="0" containsNumber="1" minValue="39" maxValue="1292.4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UEMARD Yann" refreshedDate="42628.470310879631" createdVersion="4" refreshedVersion="4" minRefreshableVersion="3" recordCount="1634">
  <cacheSource type="worksheet">
    <worksheetSource ref="C9:AF1643" sheet="Feuil1" r:id="rId2"/>
  </cacheSource>
  <cacheFields count="30">
    <cacheField name="Analytique" numFmtId="0">
      <sharedItems containsMixedTypes="1" containsNumber="1" containsInteger="1" minValue="220" maxValue="290" count="45">
        <s v="ROUMANIE"/>
        <s v="123/274"/>
        <s v="010/027"/>
        <s v="152/106"/>
        <s v="143/173"/>
        <s v="110/102"/>
        <s v="121/163"/>
        <s v="115/090"/>
        <s v="116/024"/>
        <s v="150/150"/>
        <s v="011/021"/>
        <s v="108/020"/>
        <s v="020/002"/>
        <s v="161/021"/>
        <s v="153/069"/>
        <s v="450/465"/>
        <s v="139/022"/>
        <s v="480/485"/>
        <s v="200/430"/>
        <s v="050/008"/>
        <n v="220"/>
        <s v="123/374"/>
        <s v="006/000"/>
        <s v="500/033"/>
        <s v="015/400"/>
        <s v="040/006"/>
        <s v="023/003"/>
        <s v="016/000"/>
        <s v="230/400"/>
        <s v="109/020"/>
        <s v="100/110"/>
        <s v="750/750"/>
        <s v="005/000"/>
        <s v="118/165"/>
        <s v="008/000"/>
        <s v="290/214"/>
        <n v="290"/>
        <s v="020/000"/>
        <s v="115/150"/>
        <s v="152/063"/>
        <s v="161/374"/>
        <s v="NC"/>
        <s v="660/960"/>
        <s v="121/274"/>
        <s v="132/374"/>
      </sharedItems>
    </cacheField>
    <cacheField name="Hostnane" numFmtId="0">
      <sharedItems containsBlank="1"/>
    </cacheField>
    <cacheField name="Matériels" numFmtId="0">
      <sharedItems count="70">
        <s v="PROLIANT DL360 G6"/>
        <s v="PROLIANT DL360 G4"/>
        <s v="PROLIANT DL360 G1"/>
        <s v="PROLIANT DL360 G3"/>
        <s v="PROLIANT DL380 G2"/>
        <s v="PROLIANT DL320 G1"/>
        <s v="PROLIANT DL320 G5"/>
        <s v="PROLIANT DL380 G1"/>
        <s v="PROLIANT ML350 G5"/>
        <s v="HP PROLIANT BL20P G2"/>
        <s v="PROLIANT DL320 G4"/>
        <s v="DELL Poweredge 1550"/>
        <s v="PROLIANT DL360 G2"/>
        <s v="PROLIANT DL380 G5"/>
        <s v="PROLIANT DL380 G3"/>
        <s v="PROLIANT DL380 G4"/>
        <s v="PROLIANT DL360 G5"/>
        <s v="DELL Poweredge 1950"/>
        <s v="PROLIANT DL320 G6"/>
        <s v="PROLIANT DL360 G4P"/>
        <s v="PROLIANT DL360"/>
        <s v="PROLIANT DL360P G8"/>
        <s v="PROLIANT ML150"/>
        <s v="PROLIANT DL320 G5P"/>
        <s v="DELL Poweredge 1850"/>
        <s v="PROLIANT ML370 G1"/>
        <s v="Baie MSA 500"/>
        <s v="PROLIANT DL580 G2"/>
        <s v="PROLIANT DL320 S"/>
        <s v="DELL Poweredge 1600"/>
        <s v="HP PROLIANT BL ENCLOSURE"/>
        <s v="Baie MSA 50"/>
        <s v="PROLIANT DL160 G5"/>
        <s v="PROLIANT DL180 G5"/>
        <s v="PROLIANT DL185 G5"/>
        <s v="PROLIANT DL180 G6"/>
        <s v="DELL Poweredge SC 1430"/>
        <s v="PROLIANT DL380"/>
        <s v="PROLIANT ML350 G3"/>
        <s v="PROLIANT DL360 G7"/>
        <s v="PROLIANT DL360 G5P"/>
        <s v="PROLIANT ML370 G5"/>
        <s v="PROLIANT ML150 G3"/>
        <s v="DELL Poweredge R610"/>
        <s v="ProLiant DL180 G6 "/>
        <s v="DELL Poweredge 750"/>
        <s v="PROLIANT DL380 G6"/>
        <s v="PROLIANT ML150 G5"/>
        <s v="PROLIANT ML350 G6"/>
        <s v="DELL Poweredge 2950"/>
        <s v="Baie PV 124T"/>
        <s v="DELL Poweredge R410"/>
        <s v="PROLIANT DL380P G8"/>
        <s v="DELL Poweredge R620"/>
        <s v="Baie D2600"/>
        <s v="Baie HP P4500 G2"/>
        <s v="Baie P2000 G3"/>
        <s v="PROLIANT DL380 G8"/>
        <s v="Baie MDS 600"/>
        <s v="Baie MSA 2040"/>
        <s v="PROLIANT DL360 G9"/>
        <s v="DELL Poweredge 600SC"/>
        <s v="PROLIANT ML150 G2"/>
        <s v="PROLIANT DL360 G8 v2"/>
        <s v="DELL Poweredge R630"/>
        <s v="PROLIANT DL360 G8"/>
        <s v="PROLIANTDL360 G9"/>
        <s v="PROLIANT  DL360 G6"/>
        <s v="Dell SC100"/>
        <s v="Dell SCv2000 FC"/>
      </sharedItems>
    </cacheField>
    <cacheField name="SN/" numFmtId="0">
      <sharedItems/>
    </cacheField>
    <cacheField name="Adresse" numFmtId="0">
      <sharedItems/>
    </cacheField>
    <cacheField name="Ville" numFmtId="0">
      <sharedItems/>
    </cacheField>
    <cacheField name="CP" numFmtId="0">
      <sharedItems containsSemiMixedTypes="0" containsString="0" containsNumber="1" containsInteger="1" minValue="75" maxValue="75706"/>
    </cacheField>
    <cacheField name="Type" numFmtId="0">
      <sharedItems/>
    </cacheField>
    <cacheField name="Fin de garantie" numFmtId="0">
      <sharedItems containsDate="1" containsMixedTypes="1" minDate="2000-01-01T00:00:00" maxDate="2021-06-14T00:00:00"/>
    </cacheField>
    <cacheField name="Garantie" numFmtId="0">
      <sharedItems containsBlank="1"/>
    </cacheField>
    <cacheField name="Service" numFmtId="0">
      <sharedItems containsBlank="1"/>
    </cacheField>
    <cacheField name="Catégorie" numFmtId="0">
      <sharedItems containsBlank="1"/>
    </cacheField>
    <cacheField name="Grille tarif_x000a_annuel" numFmtId="167">
      <sharedItems containsSemiMixedTypes="0" containsString="0" containsNumber="1" minValue="0" maxValue="895.41000000000008"/>
    </cacheField>
    <cacheField name="janv-16" numFmtId="165">
      <sharedItems containsString="0" containsBlank="1" containsNumber="1" minValue="0" maxValue="74.617500000000007"/>
    </cacheField>
    <cacheField name="févr-16" numFmtId="165">
      <sharedItems containsString="0" containsBlank="1" containsNumber="1" minValue="0" maxValue="74.617500000000007"/>
    </cacheField>
    <cacheField name="mars-16" numFmtId="165">
      <sharedItems containsString="0" containsBlank="1" containsNumber="1" minValue="0" maxValue="74.617500000000007"/>
    </cacheField>
    <cacheField name="Total T1" numFmtId="167">
      <sharedItems containsString="0" containsBlank="1" containsNumber="1" minValue="0" maxValue="223.85250000000002"/>
    </cacheField>
    <cacheField name="avr-16" numFmtId="165">
      <sharedItems containsString="0" containsBlank="1" containsNumber="1" minValue="0" maxValue="74.617500000000007"/>
    </cacheField>
    <cacheField name="mai-16" numFmtId="165">
      <sharedItems containsString="0" containsBlank="1" containsNumber="1" minValue="0" maxValue="74.617500000000007"/>
    </cacheField>
    <cacheField name="juin-16" numFmtId="165">
      <sharedItems containsString="0" containsBlank="1" containsNumber="1" minValue="0" maxValue="74.617500000000007"/>
    </cacheField>
    <cacheField name="Total T2" numFmtId="167">
      <sharedItems containsString="0" containsBlank="1" containsNumber="1" minValue="0" maxValue="223.85250000000002"/>
    </cacheField>
    <cacheField name="juil-16" numFmtId="165">
      <sharedItems containsString="0" containsBlank="1" containsNumber="1" minValue="0" maxValue="74.617500000000007"/>
    </cacheField>
    <cacheField name="août-16" numFmtId="165">
      <sharedItems containsString="0" containsBlank="1" containsNumber="1" minValue="0" maxValue="74.617500000000007"/>
    </cacheField>
    <cacheField name="sept-16" numFmtId="165">
      <sharedItems containsString="0" containsBlank="1" containsNumber="1" minValue="0" maxValue="74.617500000000007"/>
    </cacheField>
    <cacheField name="Total T3" numFmtId="167">
      <sharedItems containsSemiMixedTypes="0" containsString="0" containsNumber="1" minValue="0" maxValue="223.85250000000002"/>
    </cacheField>
    <cacheField name="oct-16" numFmtId="165">
      <sharedItems containsString="0" containsBlank="1" containsNumber="1" minValue="0" maxValue="74.617500000000007"/>
    </cacheField>
    <cacheField name="nov-16" numFmtId="165">
      <sharedItems containsString="0" containsBlank="1" containsNumber="1" minValue="0" maxValue="74.617500000000007"/>
    </cacheField>
    <cacheField name="déc-16" numFmtId="165">
      <sharedItems containsString="0" containsBlank="1" containsNumber="1" minValue="0" maxValue="74.617500000000007"/>
    </cacheField>
    <cacheField name="Total T4" numFmtId="167">
      <sharedItems containsSemiMixedTypes="0" containsString="0" containsNumber="1" minValue="0" maxValue="223.85250000000002"/>
    </cacheField>
    <cacheField name="Total _x000a_2016" numFmtId="165">
      <sharedItems containsSemiMixedTypes="0" containsString="0" containsNumber="1" minValue="0" maxValue="82.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x v="0"/>
    <s v="CURIE"/>
    <x v="0"/>
    <s v="121C0421"/>
    <s v="1 Rue du DOCTEUR SAUVE"/>
    <s v="MAYENNE"/>
    <n v="53100"/>
    <s v="Catégorie  4H"/>
    <s v="NC"/>
    <s v="4H"/>
    <s v="SUN"/>
    <s v="NC"/>
    <n v="532.79999999999995"/>
    <n v="44.4"/>
    <n v="44.4"/>
    <n v="44.4"/>
    <n v="133.19999999999999"/>
    <n v="44.4"/>
    <n v="44.4"/>
    <n v="44.4"/>
    <n v="133.19999999999999"/>
    <n v="44.4"/>
    <n v="44.4"/>
    <n v="44.4"/>
    <n v="133.19999999999999"/>
    <n v="44.4"/>
    <n v="44.4"/>
    <n v="44.4"/>
    <n v="133.19999999999999"/>
    <n v="532.79999999999995"/>
  </r>
  <r>
    <x v="0"/>
    <s v="SATURNE"/>
    <x v="1"/>
    <s v="0408AL003A"/>
    <s v="1 Rue du DOCTEUR SAUVE"/>
    <s v="MAYENNE"/>
    <n v="53100"/>
    <s v="Catégorie  4H"/>
    <s v="NC"/>
    <s v="4H"/>
    <s v="SUN"/>
    <s v="NC"/>
    <n v="579.6"/>
    <n v="48.3"/>
    <n v="48.3"/>
    <n v="48.3"/>
    <n v="144.89999999999998"/>
    <n v="48.3"/>
    <n v="48.3"/>
    <n v="48.3"/>
    <n v="144.89999999999998"/>
    <n v="48.3"/>
    <m/>
    <m/>
    <n v="48.3"/>
    <m/>
    <m/>
    <m/>
    <n v="0"/>
    <n v="338.09999999999997"/>
  </r>
  <r>
    <x v="0"/>
    <s v="BABYLONE"/>
    <x v="2"/>
    <s v="TN41041045"/>
    <s v="1 Rue du DOCTEUR SAUVE"/>
    <s v="MAYENNE"/>
    <n v="53100"/>
    <s v="Catégorie  4H"/>
    <s v="NC"/>
    <s v="4H"/>
    <s v="SUN"/>
    <s v="NC"/>
    <n v="234"/>
    <n v="19.5"/>
    <n v="19.5"/>
    <n v="19.5"/>
    <n v="58.5"/>
    <n v="19.5"/>
    <n v="19.5"/>
    <n v="19.5"/>
    <n v="58.5"/>
    <n v="19.5"/>
    <n v="19.5"/>
    <n v="19.5"/>
    <n v="58.5"/>
    <n v="19.5"/>
    <n v="19.5"/>
    <n v="19.5"/>
    <n v="58.5"/>
    <n v="234"/>
  </r>
  <r>
    <x v="0"/>
    <s v="PASTEUR"/>
    <x v="2"/>
    <s v="TN44720286"/>
    <s v="1 Rue du DOCTEUR SAUVE"/>
    <s v="MAYENNE"/>
    <n v="53100"/>
    <s v="Catégorie  4H"/>
    <s v="NC"/>
    <s v="4H"/>
    <s v="SUN"/>
    <s v="NC"/>
    <n v="234"/>
    <n v="19.5"/>
    <n v="19.5"/>
    <n v="19.5"/>
    <n v="58.5"/>
    <n v="19.5"/>
    <n v="19.5"/>
    <n v="19.5"/>
    <n v="58.5"/>
    <n v="19.5"/>
    <n v="19.5"/>
    <n v="19.5"/>
    <n v="58.5"/>
    <n v="19.5"/>
    <n v="19.5"/>
    <n v="19.5"/>
    <n v="58.5"/>
    <n v="234"/>
  </r>
  <r>
    <x v="0"/>
    <s v="DIDOT"/>
    <x v="2"/>
    <n v="44841127"/>
    <s v="1 Rue du DOCTEUR SAUVE"/>
    <s v="MAYENNE"/>
    <n v="53100"/>
    <s v="Catégorie  4H"/>
    <s v="NC"/>
    <s v="4H"/>
    <s v="SUN"/>
    <s v="NC"/>
    <n v="234"/>
    <n v="19.5"/>
    <n v="19.5"/>
    <n v="19.5"/>
    <n v="58.5"/>
    <n v="19.5"/>
    <n v="19.5"/>
    <n v="19.5"/>
    <n v="58.5"/>
    <n v="19.5"/>
    <n v="19.5"/>
    <n v="19.5"/>
    <n v="58.5"/>
    <n v="19.5"/>
    <n v="19.5"/>
    <n v="19.5"/>
    <n v="58.5"/>
    <n v="234"/>
  </r>
  <r>
    <x v="0"/>
    <s v="ISIS"/>
    <x v="1"/>
    <s v="0623AL1547"/>
    <s v="1 Rue du DOCTEUR SAUVE"/>
    <s v="MAYENNE"/>
    <n v="53100"/>
    <s v="Catégorie  4H"/>
    <s v="NC"/>
    <s v="4H"/>
    <s v="SUN"/>
    <s v="NC"/>
    <n v="579.6"/>
    <n v="48.3"/>
    <n v="48.3"/>
    <n v="48.3"/>
    <n v="144.89999999999998"/>
    <n v="48.3"/>
    <n v="48.3"/>
    <n v="48.3"/>
    <n v="144.89999999999998"/>
    <n v="48.3"/>
    <n v="48.3"/>
    <n v="48.3"/>
    <n v="144.89999999999998"/>
    <n v="48.3"/>
    <n v="48.3"/>
    <n v="48.3"/>
    <n v="144.89999999999998"/>
    <n v="579.59999999999991"/>
  </r>
  <r>
    <x v="0"/>
    <s v="CURIE 2"/>
    <x v="2"/>
    <s v="TN64450319"/>
    <s v="1 Rue du DOCTEUR SAUVE"/>
    <s v="MAYENNE"/>
    <n v="53100"/>
    <s v="Catégorie  4H"/>
    <s v="NC"/>
    <s v="4H"/>
    <s v="SUN"/>
    <s v="NC"/>
    <n v="234"/>
    <n v="19.5"/>
    <n v="19.5"/>
    <n v="19.5"/>
    <n v="58.5"/>
    <n v="19.5"/>
    <n v="19.5"/>
    <n v="19.5"/>
    <n v="58.5"/>
    <n v="19.5"/>
    <m/>
    <m/>
    <n v="19.5"/>
    <m/>
    <m/>
    <m/>
    <n v="0"/>
    <n v="136.5"/>
  </r>
  <r>
    <x v="1"/>
    <s v="SXAOGIP"/>
    <x v="3"/>
    <s v="115806E5,"/>
    <s v="1 Rue du DOCTEUR SAUVE"/>
    <s v="MAYENNE"/>
    <n v="53100"/>
    <s v="Catégorie  4H"/>
    <s v="NC"/>
    <s v="4H"/>
    <s v="SUN"/>
    <s v="NC"/>
    <n v="205.2"/>
    <n v="17.100000000000001"/>
    <n v="17.100000000000001"/>
    <n v="17.100000000000001"/>
    <n v="51.300000000000004"/>
    <n v="17.100000000000001"/>
    <n v="17.100000000000001"/>
    <n v="17.100000000000001"/>
    <n v="51.300000000000004"/>
    <n v="17.100000000000001"/>
    <n v="17.100000000000001"/>
    <n v="17.100000000000001"/>
    <n v="51.300000000000004"/>
    <n v="17.100000000000001"/>
    <n v="17.100000000000001"/>
    <n v="17.100000000000001"/>
    <n v="51.300000000000004"/>
    <n v="205.20000000000002"/>
  </r>
  <r>
    <x v="1"/>
    <s v="GIP1"/>
    <x v="4"/>
    <s v="0611AN0318"/>
    <s v="1 Rue du DOCTEUR SAUVE"/>
    <s v="MAYENNE"/>
    <n v="53100"/>
    <s v="Catégorie  4H"/>
    <s v="NC"/>
    <s v="4H"/>
    <s v="SUN"/>
    <s v="NC"/>
    <n v="1292.4000000000001"/>
    <n v="107.7"/>
    <n v="107.7"/>
    <n v="107.7"/>
    <n v="323.10000000000002"/>
    <n v="107.7"/>
    <n v="107.7"/>
    <n v="107.7"/>
    <n v="323.10000000000002"/>
    <n v="107.7"/>
    <n v="107.7"/>
    <n v="107.7"/>
    <n v="323.10000000000002"/>
    <n v="107.7"/>
    <n v="107.7"/>
    <n v="107.7"/>
    <n v="323.10000000000002"/>
    <n v="1292.4000000000001"/>
  </r>
  <r>
    <x v="1"/>
    <s v="GIP2"/>
    <x v="4"/>
    <s v="0611AN021B"/>
    <s v="1 Rue du DOCTEUR SAUVE"/>
    <s v="MAYENNE"/>
    <n v="53100"/>
    <s v="Catégorie  4H"/>
    <s v="NC"/>
    <s v="4H"/>
    <s v="SUN"/>
    <s v="NC"/>
    <n v="1292.4000000000001"/>
    <n v="107.7"/>
    <n v="107.7"/>
    <n v="107.7"/>
    <n v="323.10000000000002"/>
    <n v="107.7"/>
    <n v="107.7"/>
    <n v="107.7"/>
    <n v="323.10000000000002"/>
    <n v="107.7"/>
    <n v="107.7"/>
    <n v="107.7"/>
    <n v="323.10000000000002"/>
    <n v="107.7"/>
    <n v="107.7"/>
    <n v="107.7"/>
    <n v="323.10000000000002"/>
    <n v="1292.4000000000001"/>
  </r>
  <r>
    <x v="1"/>
    <s v="DEVGIP "/>
    <x v="2"/>
    <s v="TN45151465"/>
    <s v="1 Rue du DOCTEUR SAUVE"/>
    <s v="MAYENNE"/>
    <n v="53100"/>
    <s v="Catégorie  4H"/>
    <s v="NC"/>
    <s v="4H"/>
    <s v="SUN"/>
    <s v="NC"/>
    <n v="234"/>
    <n v="19.5"/>
    <n v="19.5"/>
    <n v="19.5"/>
    <n v="58.5"/>
    <n v="19.5"/>
    <n v="19.5"/>
    <n v="19.5"/>
    <n v="58.5"/>
    <n v="19.5"/>
    <n v="19.5"/>
    <n v="19.5"/>
    <n v="58.5"/>
    <n v="19.5"/>
    <n v="19.5"/>
    <n v="19.5"/>
    <n v="58.5"/>
    <n v="234"/>
  </r>
  <r>
    <x v="2"/>
    <s v="GANDALF"/>
    <x v="5"/>
    <s v="726M2027"/>
    <s v="1 Rue du DOCTEUR SAUVE"/>
    <s v="MAYENNE"/>
    <n v="53100"/>
    <s v="Catégorie  4H"/>
    <s v="NC"/>
    <s v="4H"/>
    <s v="SUN"/>
    <s v="NC"/>
    <n v="309"/>
    <n v="25.75"/>
    <n v="25.75"/>
    <n v="25.75"/>
    <n v="77.25"/>
    <n v="25.75"/>
    <n v="25.75"/>
    <n v="25.75"/>
    <n v="77.25"/>
    <n v="25.75"/>
    <n v="25.75"/>
    <n v="25.75"/>
    <n v="77.25"/>
    <n v="25.75"/>
    <n v="25.75"/>
    <n v="25.75"/>
    <n v="77.25"/>
    <n v="309"/>
  </r>
  <r>
    <x v="2"/>
    <s v="SERVCFT "/>
    <x v="2"/>
    <s v="TN54861664"/>
    <s v="1 Rue du DOCTEUR SAUVE"/>
    <s v="MAYENNE"/>
    <n v="53100"/>
    <s v="Catégorie  4H"/>
    <s v="NC"/>
    <s v="4H"/>
    <s v="SUN"/>
    <s v="NC"/>
    <n v="234"/>
    <n v="19.5"/>
    <n v="19.5"/>
    <n v="19.5"/>
    <n v="58.5"/>
    <n v="19.5"/>
    <n v="19.5"/>
    <n v="19.5"/>
    <n v="58.5"/>
    <n v="19.5"/>
    <n v="19.5"/>
    <n v="19.5"/>
    <n v="58.5"/>
    <n v="19.5"/>
    <n v="19.5"/>
    <n v="19.5"/>
    <n v="58.5"/>
    <n v="234"/>
  </r>
  <r>
    <x v="3"/>
    <s v="POD"/>
    <x v="6"/>
    <s v="136S1268"/>
    <s v="1 Rue du DOCTEUR SAUVE"/>
    <s v="MAYENNE"/>
    <n v="53100"/>
    <s v="Catégorie  4H"/>
    <s v="NC"/>
    <s v="4H"/>
    <s v="SUN"/>
    <s v="NC"/>
    <n v="91.2"/>
    <n v="7.6"/>
    <n v="7.6"/>
    <n v="7.6"/>
    <n v="22.799999999999997"/>
    <n v="7.6"/>
    <n v="7.6"/>
    <n v="7.6"/>
    <n v="22.799999999999997"/>
    <n v="7.6"/>
    <n v="7.6"/>
    <n v="7.6"/>
    <n v="22.799999999999997"/>
    <n v="7.6"/>
    <n v="7.6"/>
    <n v="7.6"/>
    <n v="22.799999999999997"/>
    <n v="91.199999999999989"/>
  </r>
  <r>
    <x v="4"/>
    <s v="YQUEM"/>
    <x v="2"/>
    <s v="TN64420735"/>
    <s v="1 Rue du DOCTEUR SAUVE"/>
    <s v="MAYENNE"/>
    <n v="53100"/>
    <s v="Catégorie  4H"/>
    <s v="NC"/>
    <s v="4H"/>
    <s v="SUN"/>
    <s v="NC"/>
    <n v="234"/>
    <n v="19.5"/>
    <n v="19.5"/>
    <n v="19.5"/>
    <n v="58.5"/>
    <n v="19.5"/>
    <n v="19.5"/>
    <n v="19.5"/>
    <n v="58.5"/>
    <n v="19.5"/>
    <n v="19.5"/>
    <n v="19.5"/>
    <n v="58.5"/>
    <n v="19.5"/>
    <n v="19.5"/>
    <n v="19.5"/>
    <n v="58.5"/>
    <n v="234"/>
  </r>
  <r>
    <x v="5"/>
    <s v="LANSON"/>
    <x v="2"/>
    <s v="TN62440457"/>
    <s v="1 Rue du DOCTEUR SAUVE"/>
    <s v="MAYENNE"/>
    <n v="53100"/>
    <s v="Catégorie  4H"/>
    <s v="NC"/>
    <s v="4H"/>
    <s v="SUN"/>
    <s v="NC"/>
    <n v="234"/>
    <n v="19.5"/>
    <n v="19.5"/>
    <n v="19.5"/>
    <n v="58.5"/>
    <n v="19.5"/>
    <n v="19.5"/>
    <n v="19.5"/>
    <n v="58.5"/>
    <n v="19.5"/>
    <n v="19.5"/>
    <n v="19.5"/>
    <n v="58.5"/>
    <n v="19.5"/>
    <n v="19.5"/>
    <n v="19.5"/>
    <n v="58.5"/>
    <n v="234"/>
  </r>
  <r>
    <x v="6"/>
    <s v="betasol8"/>
    <x v="7"/>
    <s v="023M25BO"/>
    <s v="1 Rue du DOCTEUR SAUVE"/>
    <s v="MAYENNE"/>
    <n v="53100"/>
    <s v="Catégorie  4H"/>
    <s v="NC"/>
    <s v="4H"/>
    <s v="SUN"/>
    <s v="NC"/>
    <n v="577.20000000000005"/>
    <n v="48.1"/>
    <n v="48.1"/>
    <n v="48.1"/>
    <n v="144.30000000000001"/>
    <n v="48.1"/>
    <n v="48.1"/>
    <n v="48.1"/>
    <n v="144.30000000000001"/>
    <n v="48.1"/>
    <n v="48.1"/>
    <n v="48.1"/>
    <n v="144.30000000000001"/>
    <n v="48.1"/>
    <n v="48.1"/>
    <n v="48.1"/>
    <n v="144.30000000000001"/>
    <n v="577.20000000000005"/>
  </r>
  <r>
    <x v="6"/>
    <s v="halley3"/>
    <x v="2"/>
    <s v="TN5250396"/>
    <s v="1 Rue du DOCTEUR SAUVE"/>
    <s v="MAYENNE"/>
    <n v="53100"/>
    <s v="Catégorie  4H"/>
    <s v="NC"/>
    <s v="4H"/>
    <s v="SUN"/>
    <s v="NC"/>
    <n v="234"/>
    <n v="19.5"/>
    <n v="19.5"/>
    <n v="19.5"/>
    <n v="58.5"/>
    <n v="19.5"/>
    <n v="19.5"/>
    <n v="19.5"/>
    <n v="58.5"/>
    <n v="19.5"/>
    <n v="19.5"/>
    <n v="19.5"/>
    <n v="58.5"/>
    <n v="19.5"/>
    <n v="19.5"/>
    <n v="19.5"/>
    <n v="58.5"/>
    <n v="234"/>
  </r>
  <r>
    <x v="6"/>
    <s v="mutshttp1"/>
    <x v="8"/>
    <s v="TM52111397"/>
    <s v="1 Rue du DOCTEUR SAUVE"/>
    <s v="MAYENNE"/>
    <n v="53100"/>
    <s v="Catégorie  4H"/>
    <s v="NC"/>
    <s v="4H"/>
    <s v="SUN"/>
    <s v="NC"/>
    <n v="183.6"/>
    <n v="15.3"/>
    <n v="15.3"/>
    <n v="15.3"/>
    <n v="45.900000000000006"/>
    <n v="15.3"/>
    <n v="15.3"/>
    <n v="15.3"/>
    <n v="45.900000000000006"/>
    <n v="15.3"/>
    <n v="15.3"/>
    <n v="15.3"/>
    <n v="45.900000000000006"/>
    <n v="15.3"/>
    <n v="15.3"/>
    <n v="15.3"/>
    <n v="45.900000000000006"/>
    <n v="183.60000000000002"/>
  </r>
  <r>
    <x v="6"/>
    <s v="mutshttp2"/>
    <x v="8"/>
    <s v="TM52161330"/>
    <s v="1 Rue du DOCTEUR SAUVE"/>
    <s v="MAYENNE"/>
    <n v="53100"/>
    <s v="Catégorie  4H"/>
    <s v="NC"/>
    <s v="4H"/>
    <s v="SUN"/>
    <s v="NC"/>
    <n v="183.6"/>
    <n v="15.3"/>
    <n v="15.3"/>
    <n v="15.3"/>
    <n v="45.900000000000006"/>
    <n v="15.3"/>
    <n v="15.3"/>
    <n v="15.3"/>
    <n v="45.900000000000006"/>
    <n v="15.3"/>
    <n v="15.3"/>
    <n v="15.3"/>
    <n v="45.900000000000006"/>
    <n v="15.3"/>
    <n v="15.3"/>
    <n v="15.3"/>
    <n v="45.900000000000006"/>
    <n v="183.60000000000002"/>
  </r>
  <r>
    <x v="6"/>
    <s v="muttesttrt1"/>
    <x v="8"/>
    <s v="TM52571425"/>
    <s v="1 Rue du DOCTEUR SAUVE"/>
    <s v="MAYENNE"/>
    <n v="53100"/>
    <s v="Catégorie  4H"/>
    <s v="NC"/>
    <s v="4H"/>
    <s v="SUN"/>
    <s v="NC"/>
    <n v="183.6"/>
    <n v="15.3"/>
    <n v="15.3"/>
    <n v="15.3"/>
    <n v="45.900000000000006"/>
    <n v="15.3"/>
    <n v="15.3"/>
    <n v="15.3"/>
    <n v="45.900000000000006"/>
    <n v="15.3"/>
    <n v="15.3"/>
    <n v="15.3"/>
    <n v="45.900000000000006"/>
    <n v="15.3"/>
    <n v="15.3"/>
    <n v="15.3"/>
    <n v="45.900000000000006"/>
    <n v="183.60000000000002"/>
  </r>
  <r>
    <x v="7"/>
    <s v="magellan (backend)"/>
    <x v="9"/>
    <s v="XG050355297"/>
    <s v="12 RUE DES LANDELLES"/>
    <s v="CESSON SEVIGNE"/>
    <n v="35510"/>
    <s v="Catégorie  4H"/>
    <s v="NC"/>
    <s v="4H"/>
    <s v="SUN"/>
    <s v="NC"/>
    <n v="210.6"/>
    <n v="17.55"/>
    <n v="17.55"/>
    <n v="17.55"/>
    <n v="52.650000000000006"/>
    <n v="17.55"/>
    <n v="17.55"/>
    <m/>
    <n v="35.1"/>
    <m/>
    <m/>
    <m/>
    <n v="0"/>
    <m/>
    <m/>
    <m/>
    <n v="0"/>
    <n v="87.75"/>
  </r>
  <r>
    <x v="7"/>
    <s v="adad"/>
    <x v="10"/>
    <s v="0723TL51AN"/>
    <s v="12 RUE DES LANDELLES"/>
    <s v="CESSON SEVIGNE"/>
    <n v="35510"/>
    <s v="Catégorie  4H"/>
    <s v="NC"/>
    <s v="4H"/>
    <s v="SUN"/>
    <s v="NC"/>
    <n v="272.39999999999998"/>
    <n v="22.7"/>
    <n v="22.7"/>
    <n v="22.7"/>
    <n v="68.099999999999994"/>
    <n v="22.7"/>
    <n v="22.7"/>
    <n v="22.7"/>
    <n v="68.099999999999994"/>
    <n v="22.7"/>
    <n v="22.7"/>
    <n v="22.7"/>
    <n v="68.099999999999994"/>
    <n v="22.7"/>
    <n v="22.7"/>
    <n v="22.7"/>
    <n v="68.099999999999994"/>
    <n v="272.39999999999998"/>
  </r>
  <r>
    <x v="8"/>
    <s v="Wapiti"/>
    <x v="11"/>
    <s v="12M25E6"/>
    <s v="1342 rue de Montaran"/>
    <s v="SARAN"/>
    <n v="45774"/>
    <s v="Catégorie  4H"/>
    <s v="NC"/>
    <s v="4H"/>
    <s v="SUN"/>
    <s v="NC"/>
    <n v="234"/>
    <n v="19.5"/>
    <n v="19.5"/>
    <n v="19.5"/>
    <n v="58.5"/>
    <n v="19.5"/>
    <n v="19.5"/>
    <n v="19.5"/>
    <n v="58.5"/>
    <n v="19.5"/>
    <n v="19.5"/>
    <n v="19.5"/>
    <n v="58.5"/>
    <m/>
    <m/>
    <m/>
    <n v="0"/>
    <n v="175.5"/>
  </r>
  <r>
    <x v="8"/>
    <s v="Xeres"/>
    <x v="8"/>
    <s v="M53036038"/>
    <s v="1342 rue de Montaran"/>
    <s v="SARAN"/>
    <n v="45774"/>
    <s v="Catégorie  4H"/>
    <s v="NC"/>
    <s v="4H"/>
    <s v="SUN"/>
    <s v="NC"/>
    <n v="183.6"/>
    <n v="15.3"/>
    <n v="15.3"/>
    <n v="15.3"/>
    <n v="45.900000000000006"/>
    <n v="15.3"/>
    <n v="15.3"/>
    <n v="15.3"/>
    <n v="45.900000000000006"/>
    <n v="15.3"/>
    <n v="15.3"/>
    <n v="15.3"/>
    <n v="45.900000000000006"/>
    <n v="15.3"/>
    <n v="15.3"/>
    <n v="15.3"/>
    <n v="45.900000000000006"/>
    <n v="183.60000000000002"/>
  </r>
  <r>
    <x v="8"/>
    <s v="Antiopa"/>
    <x v="12"/>
    <s v="41Z043C"/>
    <s v="1342 rue de Montaran"/>
    <s v="SARAN"/>
    <n v="45774"/>
    <s v="Catégorie  4H"/>
    <s v="NC"/>
    <s v="4H"/>
    <s v="SUN"/>
    <s v="NC"/>
    <n v="532.79999999999995"/>
    <n v="44.4"/>
    <n v="44.4"/>
    <n v="44.4"/>
    <n v="133.19999999999999"/>
    <n v="44.4"/>
    <n v="44.4"/>
    <n v="44.4"/>
    <n v="133.19999999999999"/>
    <n v="44.4"/>
    <n v="44.4"/>
    <n v="44.4"/>
    <n v="133.19999999999999"/>
    <n v="44.4"/>
    <n v="44.4"/>
    <n v="44.4"/>
    <n v="133.19999999999999"/>
    <n v="532.79999999999995"/>
  </r>
  <r>
    <x v="8"/>
    <s v="Uranus"/>
    <x v="12"/>
    <s v="17AD247A"/>
    <s v="1342 rue de Montaran"/>
    <s v="SARAN"/>
    <n v="45774"/>
    <s v="Catégorie  4H"/>
    <s v="NC"/>
    <s v="4H"/>
    <s v="SUN"/>
    <s v="NC"/>
    <n v="532.79999999999995"/>
    <n v="44.4"/>
    <n v="44.4"/>
    <n v="44.4"/>
    <n v="133.19999999999999"/>
    <n v="44.4"/>
    <n v="44.4"/>
    <n v="44.4"/>
    <n v="133.19999999999999"/>
    <n v="44.4"/>
    <n v="44.4"/>
    <n v="44.4"/>
    <n v="133.19999999999999"/>
    <n v="44.4"/>
    <n v="44.4"/>
    <n v="44.4"/>
    <n v="133.19999999999999"/>
    <n v="532.79999999999995"/>
  </r>
  <r>
    <x v="8"/>
    <s v="Camopi"/>
    <x v="10"/>
    <s v="717TL113B"/>
    <s v="1342 rue de Montaran"/>
    <s v="SARAN"/>
    <n v="45774"/>
    <s v="Catégorie  4H"/>
    <s v="NC"/>
    <s v="4H"/>
    <s v="SUN"/>
    <s v="NC"/>
    <n v="272.39999999999998"/>
    <n v="22.7"/>
    <n v="22.7"/>
    <n v="22.7"/>
    <n v="68.099999999999994"/>
    <n v="22.7"/>
    <n v="22.7"/>
    <n v="22.7"/>
    <n v="68.099999999999994"/>
    <n v="22.7"/>
    <n v="22.7"/>
    <n v="22.7"/>
    <n v="68.099999999999994"/>
    <n v="22.7"/>
    <n v="22.7"/>
    <n v="22.7"/>
    <n v="68.099999999999994"/>
    <n v="272.39999999999998"/>
  </r>
  <r>
    <x v="8"/>
    <s v="Tomi"/>
    <x v="10"/>
    <s v="723TL51AP"/>
    <s v="1342 rue de Montaran"/>
    <s v="SARAN"/>
    <n v="45774"/>
    <s v="Catégorie  4H"/>
    <s v="NC"/>
    <s v="4H"/>
    <s v="SUN"/>
    <s v="NC"/>
    <n v="272.39999999999998"/>
    <n v="22.7"/>
    <n v="22.7"/>
    <n v="22.7"/>
    <n v="68.099999999999994"/>
    <n v="22.7"/>
    <n v="22.7"/>
    <n v="22.7"/>
    <n v="68.099999999999994"/>
    <n v="22.7"/>
    <n v="22.7"/>
    <n v="22.7"/>
    <n v="68.099999999999994"/>
    <n v="22.7"/>
    <n v="22.7"/>
    <n v="22.7"/>
    <n v="68.099999999999994"/>
    <n v="272.39999999999998"/>
  </r>
  <r>
    <x v="7"/>
    <s v="medoc2"/>
    <x v="11"/>
    <s v="836M270A"/>
    <s v="1 Rue du DOCTEUR SAUVE"/>
    <s v="MAYENNE"/>
    <n v="53100"/>
    <s v="Catégorie  4H"/>
    <s v="NC"/>
    <s v="4H"/>
    <s v="SUN"/>
    <s v="NC"/>
    <n v="234"/>
    <n v="19.5"/>
    <n v="19.5"/>
    <m/>
    <n v="39"/>
    <m/>
    <m/>
    <m/>
    <n v="0"/>
    <m/>
    <m/>
    <m/>
    <n v="0"/>
    <m/>
    <m/>
    <m/>
    <n v="0"/>
    <n v="39"/>
  </r>
  <r>
    <x v="6"/>
    <s v="castillon2"/>
    <x v="8"/>
    <s v="TM52130623"/>
    <s v="1 Rue du DOCTEUR SAUVE"/>
    <s v="MAYENNE"/>
    <n v="53100"/>
    <s v="Catégorie  4H"/>
    <s v="NC"/>
    <s v="4H"/>
    <s v="SUN"/>
    <s v="NC"/>
    <n v="183.6"/>
    <n v="15.3"/>
    <n v="15.3"/>
    <n v="15.3"/>
    <n v="45.900000000000006"/>
    <m/>
    <m/>
    <m/>
    <n v="0"/>
    <m/>
    <m/>
    <m/>
    <n v="0"/>
    <m/>
    <m/>
    <m/>
    <n v="0"/>
    <n v="45.90000000000000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34">
  <r>
    <x v="0"/>
    <s v="ROMEPO3"/>
    <x v="0"/>
    <s v="CZJ03900LB"/>
    <s v="1 Rue du DOCTEUR SAUVE"/>
    <s v="MAYENNE"/>
    <n v="53100"/>
    <s v="Catégorie A J+1"/>
    <d v="2013-11-02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1"/>
    <s v="BROUILLY2"/>
    <x v="1"/>
    <s v="GBJ45301GJ"/>
    <s v="1 Rue du DOCTEUR SAUVE"/>
    <s v="MAYENNE"/>
    <n v="53100"/>
    <s v="Catégorie A 4H"/>
    <d v="2008-04-18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urcasa1"/>
    <x v="1"/>
    <s v="GBJ519014F"/>
    <s v="1 Rue du DOCTEUR SAUVE"/>
    <s v="MAYENNE"/>
    <n v="53100"/>
    <s v="Catégorie A 4H"/>
    <d v="2008-10-18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7J22JZS1J06A"/>
    <x v="2"/>
    <s v="7J22JZS1J06A"/>
    <s v="1 Rue du DOCTEUR SAUVE"/>
    <s v="MAYENNE"/>
    <n v="53100"/>
    <s v="Catégorie A 4H"/>
    <d v="2000-01-01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l123wsecu_old"/>
    <x v="3"/>
    <s v="7J37LGP1G00S"/>
    <s v="1 Rue du DOCTEUR SAUVE"/>
    <s v="MAYENNE"/>
    <n v="53100"/>
    <s v="Catégorie A 4H"/>
    <d v="2009-04-12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8147FRW11152"/>
    <x v="4"/>
    <s v="8147FRW11152"/>
    <s v="1 Rue du DOCTEUR SAUVE"/>
    <s v="MAYENNE"/>
    <n v="53100"/>
    <s v="Catégorie C 4H"/>
    <d v="2000-01-01T00:00:00"/>
    <s v="HG"/>
    <s v="4H"/>
    <s v="Catégorie C"/>
    <n v="109.56"/>
    <m/>
    <m/>
    <m/>
    <n v="0"/>
    <m/>
    <m/>
    <m/>
    <n v="0"/>
    <m/>
    <m/>
    <m/>
    <n v="0"/>
    <m/>
    <m/>
    <m/>
    <n v="0"/>
    <n v="0"/>
  </r>
  <r>
    <x v="1"/>
    <s v="PATIMG1"/>
    <x v="1"/>
    <s v="GB506051V"/>
    <s v="1 Rue du DOCTEUR SAUVE"/>
    <s v="MAYENNE"/>
    <n v="53100"/>
    <s v="Catégorie A 4H"/>
    <d v="2008-01-15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2"/>
    <s v="L121DEP006"/>
    <x v="5"/>
    <s v="7J22JMN2J019"/>
    <s v="1 Rue du DOCTEUR SAUVE"/>
    <s v="MAYENNE"/>
    <n v="53100"/>
    <s v="Catégorie A J+1"/>
    <d v="2000-01-01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3"/>
    <s v="NASJCI"/>
    <x v="3"/>
    <s v="J038LGP534"/>
    <s v="1 Rue du DOCTEUR SAUVE"/>
    <s v="MAYENNE"/>
    <n v="53100"/>
    <s v="Catégorie A J+1"/>
    <d v="2004-11-18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3"/>
    <s v="TRAITEPDF"/>
    <x v="6"/>
    <s v="CZJ7250703"/>
    <s v="1 Rue du DOCTEUR SAUVE"/>
    <s v="MAYENNE"/>
    <n v="53100"/>
    <s v="Catégorie A J+1"/>
    <d v="2008-07-22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4"/>
    <s v="NOBEL"/>
    <x v="3"/>
    <s v="J03ZKYD129"/>
    <s v="12 RUE DES LANDELLES"/>
    <s v="CESSON SEVIGNE"/>
    <n v="35510"/>
    <s v="Catégorie A J+1"/>
    <d v="2007-03-29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4"/>
    <s v="IPSIDE"/>
    <x v="1"/>
    <s v="GBJ5100127"/>
    <s v="12 RUE DES LANDELLES"/>
    <s v="CESSON SEVIGNE"/>
    <n v="35510"/>
    <s v="Catégorie A J+1"/>
    <d v="2000-01-01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4"/>
    <s v="THALES"/>
    <x v="2"/>
    <s v="7J19FXK1T0JA"/>
    <s v="12 RUE DES LANDELLES"/>
    <s v="CESSON SEVIGNE"/>
    <n v="35510"/>
    <s v="Catégorie A 4H"/>
    <d v="2000-01-01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4"/>
    <s v="RANUMI"/>
    <x v="7"/>
    <s v="8050FD411175"/>
    <s v="12 RUE DES LANDELLES"/>
    <s v="CESSON SEVIGNE"/>
    <n v="35510"/>
    <s v="Catégorie C 4H"/>
    <d v="2000-01-01T00:00:00"/>
    <s v="HG"/>
    <s v="4H"/>
    <s v="Catégorie C"/>
    <n v="109.56"/>
    <m/>
    <m/>
    <m/>
    <n v="0"/>
    <m/>
    <m/>
    <m/>
    <n v="0"/>
    <m/>
    <m/>
    <m/>
    <n v="0"/>
    <m/>
    <m/>
    <m/>
    <n v="0"/>
    <n v="0"/>
  </r>
  <r>
    <x v="5"/>
    <s v="FWA01-U0-SV1"/>
    <x v="8"/>
    <s v="CZJ92100XT"/>
    <s v="1 Rue du DOCTEUR SAUVE"/>
    <s v="MAYENNE"/>
    <n v="53100"/>
    <s v="Catégorie A 4H"/>
    <d v="2012-07-01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6"/>
    <s v="TSEGIP2routage"/>
    <x v="9"/>
    <s v="J02KLW952R"/>
    <s v="1 Rue du DOCTEUR SAUVE"/>
    <s v="MAYENNE"/>
    <n v="53100"/>
    <s v="Catégorie A 4H"/>
    <s v="N° Erroné - HG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6"/>
    <s v="TSEGIP3"/>
    <x v="9"/>
    <s v="J02MLW952R"/>
    <s v="1 Rue du DOCTEUR SAUVE"/>
    <s v="MAYENNE"/>
    <n v="53100"/>
    <s v="Catégorie A 4H"/>
    <s v="N° Erroné - HG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6"/>
    <s v="TSEGIP4"/>
    <x v="9"/>
    <s v="J02LLW952R"/>
    <s v="1 Rue du DOCTEUR SAUVE"/>
    <s v="MAYENNE"/>
    <n v="53100"/>
    <s v="Catégorie A 4H"/>
    <s v="N° Erroné - HG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6"/>
    <s v="TSEGIP2"/>
    <x v="9"/>
    <s v="J02NLW952R"/>
    <s v="1 Rue du DOCTEUR SAUVE"/>
    <s v="MAYENNE"/>
    <n v="53100"/>
    <s v="Catégorie A 4H"/>
    <s v="N° Erroné - HG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6"/>
    <s v="TSEGIP1"/>
    <x v="9"/>
    <s v="M00WLFRD2R"/>
    <s v="1 Rue du DOCTEUR SAUVE"/>
    <s v="MAYENNE"/>
    <n v="53100"/>
    <s v="Catégorie A 4H"/>
    <s v="N° Erroné - HG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2"/>
    <s v="SG2"/>
    <x v="3"/>
    <s v="8310KJN21395"/>
    <s v="1 Rue du DOCTEUR SAUVE"/>
    <s v="MAYENNE"/>
    <n v="53100"/>
    <s v="Catégorie A 4H"/>
    <d v="2000-01-01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7"/>
    <s v="NOVADRESS6"/>
    <x v="10"/>
    <s v="CZJ63101B8"/>
    <s v="1 Rue du DOCTEUR SAUVE"/>
    <s v="MAYENNE"/>
    <n v="53100"/>
    <s v="Catégorie A J+1"/>
    <d v="2009-08-31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4"/>
    <s v="baroque"/>
    <x v="11"/>
    <s v="G5CJ70J"/>
    <s v="1 Rue du DOCTEUR SAUVE"/>
    <s v="MAYENNE"/>
    <n v="53100"/>
    <s v="Catégorie A J+1"/>
    <d v="2002-09-27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8"/>
    <s v="sipod-6"/>
    <x v="6"/>
    <s v="CZJ71108XE"/>
    <s v="1 Rue du DOCTEUR SAUVE"/>
    <s v="MAYENNE"/>
    <n v="53100"/>
    <s v="Catégorie A J+1"/>
    <d v="2008-04-17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4"/>
    <s v="GOSLING"/>
    <x v="12"/>
    <s v="7J33JNT1X060"/>
    <s v="12 RUE DES LANDELLES"/>
    <s v="CESSON SEVIGNE"/>
    <n v="35510"/>
    <s v="Catégorie A J+1"/>
    <d v="2006-04-29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1"/>
    <s v="RPFWI1"/>
    <x v="3"/>
    <s v="J09SKYD31J"/>
    <s v="1 Rue du DOCTEUR SAUVE"/>
    <s v="MAYENNE"/>
    <n v="53100"/>
    <s v="Catégorie A 4H"/>
    <d v="2007-01-01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4"/>
    <s v="COLORADO"/>
    <x v="1"/>
    <s v="GBJ5190124"/>
    <s v="12 RUE DES LANDELLES"/>
    <s v="CESSON SEVIGNE"/>
    <n v="35510"/>
    <s v="Catégorie A J+1"/>
    <d v="2008-06-09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6"/>
    <s v="MERIGNAC-FW1"/>
    <x v="1"/>
    <s v="GBJ53800Z9"/>
    <s v="1 Rue du DOCTEUR SAUVE"/>
    <s v="MAYENNE"/>
    <n v="53100"/>
    <s v="Catégorie A 4H"/>
    <d v="2008-12-03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4"/>
    <s v="JURI-SERV03"/>
    <x v="13"/>
    <s v="CZC64113J5"/>
    <s v="12 RUE DES LANDELLES"/>
    <s v="CESSON SEVIGNE"/>
    <n v="35510"/>
    <s v="Catégorie C J+1"/>
    <d v="2009-11-09T00:00:00"/>
    <s v="HG"/>
    <s v="J+1"/>
    <s v="Catégorie C"/>
    <n v="99.6"/>
    <m/>
    <m/>
    <m/>
    <n v="0"/>
    <m/>
    <m/>
    <m/>
    <n v="0"/>
    <m/>
    <m/>
    <m/>
    <n v="0"/>
    <m/>
    <m/>
    <m/>
    <n v="0"/>
    <n v="0"/>
  </r>
  <r>
    <x v="4"/>
    <s v="HADES"/>
    <x v="14"/>
    <s v="8248KJN21725"/>
    <s v="12 RUE DES LANDELLES"/>
    <s v="CESSON SEVIGNE"/>
    <n v="35510"/>
    <s v="Catégorie C J+1"/>
    <d v="2000-01-01T00:00:00"/>
    <s v="HG"/>
    <s v="J+1"/>
    <s v="Catégorie C"/>
    <n v="99.6"/>
    <m/>
    <m/>
    <m/>
    <n v="0"/>
    <m/>
    <m/>
    <m/>
    <n v="0"/>
    <m/>
    <m/>
    <m/>
    <n v="0"/>
    <m/>
    <m/>
    <m/>
    <n v="0"/>
    <n v="0"/>
  </r>
  <r>
    <x v="6"/>
    <s v="FRODON1"/>
    <x v="14"/>
    <s v="7J34KYD1E020"/>
    <s v="1 Rue du DOCTEUR SAUVE"/>
    <s v="MAYENNE"/>
    <n v="53100"/>
    <s v="Catégorie C 4H"/>
    <d v="2012-11-14T00:00:00"/>
    <s v="HG"/>
    <s v="4H"/>
    <s v="Catégorie C"/>
    <n v="109.56"/>
    <m/>
    <m/>
    <m/>
    <n v="0"/>
    <m/>
    <m/>
    <m/>
    <n v="0"/>
    <m/>
    <m/>
    <m/>
    <n v="0"/>
    <m/>
    <m/>
    <m/>
    <n v="0"/>
    <n v="0"/>
  </r>
  <r>
    <x v="4"/>
    <s v="JURI-SERV02"/>
    <x v="13"/>
    <s v="CZC64113G3"/>
    <s v="12 RUE DES LANDELLES"/>
    <s v="CESSON SEVIGNE"/>
    <n v="35510"/>
    <s v="Catégorie C J+1"/>
    <d v="2009-11-09T00:00:00"/>
    <s v="HG"/>
    <s v="J+1"/>
    <s v="Catégorie C"/>
    <n v="99.6"/>
    <m/>
    <m/>
    <m/>
    <n v="0"/>
    <m/>
    <m/>
    <m/>
    <n v="0"/>
    <m/>
    <m/>
    <m/>
    <n v="0"/>
    <m/>
    <m/>
    <m/>
    <n v="0"/>
    <n v="0"/>
  </r>
  <r>
    <x v="1"/>
    <s v="mutbkpdb1"/>
    <x v="15"/>
    <s v="GB844812L2"/>
    <s v="1 Rue du DOCTEUR SAUVE"/>
    <s v="MAYENNE"/>
    <n v="53100"/>
    <s v="Catégorie C 4H"/>
    <d v="2008-01-15T00:00:00"/>
    <s v="HG"/>
    <s v="4H"/>
    <s v="Catégorie C"/>
    <n v="109.56"/>
    <m/>
    <m/>
    <m/>
    <n v="0"/>
    <m/>
    <m/>
    <m/>
    <n v="0"/>
    <m/>
    <m/>
    <m/>
    <n v="0"/>
    <m/>
    <m/>
    <m/>
    <n v="0"/>
    <n v="0"/>
  </r>
  <r>
    <x v="5"/>
    <s v="FWA01-U1-SV1"/>
    <x v="8"/>
    <s v="3UV0943KHL"/>
    <s v="1 Rue du DOCTEUR SAUVE"/>
    <s v="MAYENNE"/>
    <n v="53100"/>
    <s v="Catégorie A 4H"/>
    <d v="2012-02-24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mydsifw2"/>
    <x v="16"/>
    <s v="CZJ751A934"/>
    <s v="1 Rue du DOCTEUR SAUVE"/>
    <s v="MAYENNE"/>
    <n v="53100"/>
    <s v="Catégorie A 4H"/>
    <d v="2011-02-01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5"/>
    <s v="FWA01-U1-SV3"/>
    <x v="8"/>
    <s v="CZJ92100XW"/>
    <s v="1 Rue du DOCTEUR SAUVE"/>
    <s v="MAYENNE"/>
    <n v="53100"/>
    <s v="Catégorie A 4H"/>
    <d v="2012-07-01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5"/>
    <s v="FWA01-U0-SV3"/>
    <x v="8"/>
    <s v="CZJ94002AX"/>
    <s v="1 Rue du DOCTEUR SAUVE"/>
    <s v="MAYENNE"/>
    <n v="53100"/>
    <s v="Catégorie A 4H"/>
    <d v="2012-09-30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fwintra1"/>
    <x v="1"/>
    <s v="GBJ53800ZC"/>
    <s v="1 Rue du DOCTEUR SAUVE"/>
    <s v="MAYENNE"/>
    <n v="53100"/>
    <s v="Catégorie A 4H"/>
    <d v="2008-11-26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FW2-PFSENSE"/>
    <x v="1"/>
    <s v="GBJ5380104"/>
    <s v="1 Rue du DOCTEUR SAUVE"/>
    <s v="MAYENNE"/>
    <n v="53100"/>
    <s v="Catégorie A 4H"/>
    <d v="2008-11-26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9"/>
    <s v="edika2"/>
    <x v="16"/>
    <s v="CZJ71202T3"/>
    <s v="1 Rue du DOCTEUR SAUVE"/>
    <s v="MAYENNE"/>
    <n v="53100"/>
    <s v="Catégorie A J+1"/>
    <d v="2010-03-21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10"/>
    <s v="DISTILL3"/>
    <x v="16"/>
    <s v="CZJ7250493"/>
    <s v="1 Rue du DOCTEUR SAUVE"/>
    <s v="MAYENNE"/>
    <n v="53100"/>
    <s v="Catégorie A 4H"/>
    <d v="2011-09-02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cfnsvfwm1"/>
    <x v="3"/>
    <s v="J01LLGP42K"/>
    <s v="1 Rue du DOCTEUR SAUVE"/>
    <s v="MAYENNE"/>
    <n v="53100"/>
    <s v="Catégorie A 4H"/>
    <d v="2007-07-13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cfnsvfwm2"/>
    <x v="3"/>
    <s v="J0G9KYD11F"/>
    <s v="1 Rue du DOCTEUR SAUVE"/>
    <s v="MAYENNE"/>
    <n v="53100"/>
    <s v="Catégorie A 4H"/>
    <d v="2007-01-01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cfnsvfwl3"/>
    <x v="3"/>
    <s v="J00PLGP42K"/>
    <s v="rue Jules Méline"/>
    <s v="LAVAL"/>
    <n v="53000"/>
    <s v="Catégorie A 4H"/>
    <d v="2007-07-13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EMCPROD"/>
    <x v="16"/>
    <s v="CZJ817A4RY"/>
    <s v="1 Rue du DOCTEUR SAUVE"/>
    <s v="MAYENNE"/>
    <n v="53100"/>
    <s v="Catégorie A 4H"/>
    <d v="2011-05-28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elssa7"/>
    <x v="16"/>
    <s v="CZJ74206ZK"/>
    <s v="1 Rue du DOCTEUR SAUVE"/>
    <s v="MAYENNE"/>
    <n v="53100"/>
    <s v="Catégorie A 4H"/>
    <d v="2010-11-24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2"/>
    <s v="MAYGEOARCH"/>
    <x v="3"/>
    <s v="J00XLGP42G"/>
    <s v="1 Rue du DOCTEUR SAUVE"/>
    <s v="MAYENNE"/>
    <n v="53100"/>
    <s v="Catégorie A J+1"/>
    <d v="2000-01-01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2"/>
    <s v="RDPGIP"/>
    <x v="3"/>
    <s v="J06JLGP51F"/>
    <s v="1 Rue du DOCTEUR SAUVE"/>
    <s v="MAYENNE"/>
    <n v="53100"/>
    <s v="Catégorie A 4H"/>
    <d v="2000-01-01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2"/>
    <s v="BOULE_temp"/>
    <x v="15"/>
    <s v="GB8606XVJY"/>
    <s v="1 Rue du DOCTEUR SAUVE"/>
    <s v="MAYENNE"/>
    <n v="53100"/>
    <s v="Catégorie C J+1"/>
    <d v="2000-01-01T00:00:00"/>
    <s v="HG"/>
    <s v="J+1"/>
    <s v="Catégorie C"/>
    <n v="99.6"/>
    <m/>
    <m/>
    <m/>
    <n v="0"/>
    <m/>
    <m/>
    <m/>
    <n v="0"/>
    <m/>
    <m/>
    <m/>
    <n v="0"/>
    <m/>
    <m/>
    <m/>
    <n v="0"/>
    <n v="0"/>
  </r>
  <r>
    <x v="11"/>
    <s v="SRV-DC2"/>
    <x v="17"/>
    <s v="BZYKC3J"/>
    <s v="30 rue Ariane"/>
    <s v="MERIGNAC"/>
    <n v="33700"/>
    <s v="Catégorie A 4H"/>
    <d v="2011-12-30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2"/>
    <s v="TSEGIP"/>
    <x v="3"/>
    <s v="7J37LGP4F01R"/>
    <s v="1 Rue du DOCTEUR SAUVE"/>
    <s v="MAYENNE"/>
    <n v="53100"/>
    <s v="Catégorie A 4H"/>
    <d v="2000-01-01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6"/>
    <s v="L121VMTEST"/>
    <x v="18"/>
    <s v="CZ1007030X"/>
    <s v="1 Rue du DOCTEUR SAUVE"/>
    <s v="MAYENNE"/>
    <n v="53100"/>
    <s v="Catégorie A J+1"/>
    <d v="2013-03-25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1"/>
    <s v="Emcnas2"/>
    <x v="6"/>
    <s v="CZ1743006U"/>
    <s v="1 Rue du DOCTEUR SAUVE"/>
    <s v="MAYENNE"/>
    <n v="53100"/>
    <s v="Catégorie A 4H"/>
    <d v="2008-12-07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6"/>
    <s v="E2K7PAR1"/>
    <x v="13"/>
    <s v="CZC82116LY"/>
    <s v="1 Rue du DOCTEUR SAUVE"/>
    <s v="MAYENNE"/>
    <n v="53100"/>
    <s v="Catégorie C 4H"/>
    <d v="2011-07-09T00:00:00"/>
    <s v="HG"/>
    <s v="4H"/>
    <s v="Catégorie C"/>
    <n v="109.56"/>
    <m/>
    <m/>
    <m/>
    <n v="0"/>
    <m/>
    <m/>
    <m/>
    <n v="0"/>
    <m/>
    <m/>
    <m/>
    <n v="0"/>
    <m/>
    <m/>
    <m/>
    <n v="0"/>
    <n v="0"/>
  </r>
  <r>
    <x v="6"/>
    <s v="INT-CLOUD"/>
    <x v="16"/>
    <s v="CZJ725056Z"/>
    <s v="1 Rue du DOCTEUR SAUVE"/>
    <s v="MAYENNE"/>
    <n v="53100"/>
    <s v="Catégorie A J+1"/>
    <d v="2007-10-19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1"/>
    <s v="infodc2"/>
    <x v="16"/>
    <s v="CZJ751A93L"/>
    <s v="1 Rue du DOCTEUR SAUVE"/>
    <s v="MAYENNE"/>
    <n v="53100"/>
    <s v="Catégorie A 4H"/>
    <d v="2011-02-01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2"/>
    <s v="ORIGAN"/>
    <x v="7"/>
    <s v="GB84481A7E"/>
    <s v="1 Rue du DOCTEUR SAUVE"/>
    <s v="MAYENNE"/>
    <n v="53100"/>
    <s v="Catégorie C 4H"/>
    <d v="2000-01-01T00:00:00"/>
    <s v="HG"/>
    <s v="4H"/>
    <s v="Catégorie C"/>
    <n v="109.56"/>
    <m/>
    <m/>
    <m/>
    <n v="0"/>
    <m/>
    <m/>
    <m/>
    <n v="0"/>
    <m/>
    <m/>
    <m/>
    <n v="0"/>
    <m/>
    <m/>
    <m/>
    <n v="0"/>
    <n v="0"/>
  </r>
  <r>
    <x v="6"/>
    <s v="SARAN-FW1"/>
    <x v="19"/>
    <s v="GBJ53800YD"/>
    <s v="1 Rue du DOCTEUR SAUVE"/>
    <s v="MAYENNE"/>
    <n v="53100"/>
    <s v="Catégorie A 4H"/>
    <d v="2000-01-01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2"/>
    <s v="SPARE1"/>
    <x v="3"/>
    <s v="J00JLGP539"/>
    <s v="1 Rue du DOCTEUR SAUVE"/>
    <s v="MAYENNE"/>
    <n v="53100"/>
    <s v="Catégorie A J+1"/>
    <d v="2000-01-01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1"/>
    <s v="R149JMN10001"/>
    <x v="5"/>
    <s v="R149JMN10001"/>
    <s v="1 Rue du DOCTEUR SAUVE"/>
    <s v="MAYENNE"/>
    <n v="53100"/>
    <s v="Catégorie A 4H"/>
    <d v="2000-01-01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3"/>
    <s v="FTPMCP"/>
    <x v="20"/>
    <s v="CZJ64102X1"/>
    <s v="1342 rue de Montaran"/>
    <s v="SARAN"/>
    <n v="45774"/>
    <s v="Catégorie A 4H"/>
    <d v="2009-11-16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3"/>
    <s v="GAULOIS "/>
    <x v="1"/>
    <s v="GBJ61000M5"/>
    <s v="1342 rue de Montaran"/>
    <s v="SARAN"/>
    <n v="45774"/>
    <s v="Catégorie A 4H"/>
    <d v="2009-04-07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0"/>
    <s v="roserv1"/>
    <x v="16"/>
    <s v="CZJ725049D"/>
    <s v="1 Rue du DOCTEUR SAUVE"/>
    <s v="MAYENNE"/>
    <n v="53100"/>
    <s v="Catégorie A J+1"/>
    <d v="2007-10-19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0"/>
    <s v="rogeo"/>
    <x v="16"/>
    <s v="CZJ72805AC"/>
    <s v="1 Rue du DOCTEUR SAUVE"/>
    <s v="MAYENNE"/>
    <n v="53100"/>
    <s v="Catégorie A J+1"/>
    <d v="2007-11-10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0"/>
    <s v="roqronos"/>
    <x v="16"/>
    <s v="CZJ725056X"/>
    <s v="1 Rue du DOCTEUR SAUVE"/>
    <s v="MAYENNE"/>
    <n v="53100"/>
    <s v="Catégorie A J+1"/>
    <d v="2007-10-19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0"/>
    <s v="romail"/>
    <x v="16"/>
    <s v="CZJ7250486"/>
    <s v="1 Rue du DOCTEUR SAUVE"/>
    <s v="MAYENNE"/>
    <n v="53100"/>
    <s v="Catégorie A J+1"/>
    <d v="2007-10-19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0"/>
    <s v="robucaad1"/>
    <x v="16"/>
    <s v="CZJ7250485"/>
    <s v="1 Rue du DOCTEUR SAUVE"/>
    <s v="MAYENNE"/>
    <n v="53100"/>
    <s v="Catégorie A J+1"/>
    <d v="2007-10-19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0"/>
    <s v="robilall"/>
    <x v="16"/>
    <s v="CZJ725057E"/>
    <s v="1 Rue du DOCTEUR SAUVE"/>
    <s v="MAYENNE"/>
    <n v="53100"/>
    <s v="Catégorie A J+1"/>
    <d v="2007-10-19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0"/>
    <s v="ROspareGEO"/>
    <x v="16"/>
    <s v="CZJ725056U"/>
    <s v="1 Rue du DOCTEUR SAUVE"/>
    <s v="MAYENNE"/>
    <n v="53100"/>
    <s v="Catégorie A J+1"/>
    <d v="2007-10-19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0"/>
    <s v="robucad2"/>
    <x v="6"/>
    <s v="CZJ73200TM"/>
    <s v="1 Rue du DOCTEUR SAUVE"/>
    <s v="MAYENNE"/>
    <n v="53100"/>
    <s v="Catégorie A J+1"/>
    <d v="2010-09-14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0"/>
    <s v="ROMEP01"/>
    <x v="16"/>
    <s v="CZJ820A2H1"/>
    <s v="1 Rue du DOCTEUR SAUVE"/>
    <s v="MAYENNE"/>
    <n v="53100"/>
    <s v="Catégorie A J+1"/>
    <d v="2008-09-12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0"/>
    <s v="ROspareQRONOS"/>
    <x v="16"/>
    <s v="CZJ917A2M9"/>
    <s v="1 Rue du DOCTEUR SAUVE"/>
    <s v="MAYENNE"/>
    <n v="53100"/>
    <s v="Catégorie A J+1"/>
    <d v="2009-08-24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0"/>
    <s v="romep02"/>
    <x v="18"/>
    <s v="CZ100100U6"/>
    <s v="1 Rue du DOCTEUR SAUVE"/>
    <s v="MAYENNE"/>
    <n v="53100"/>
    <s v="Catégorie A J+1"/>
    <d v="2010-05-10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0"/>
    <s v="pomail"/>
    <x v="16"/>
    <s v="CZJ72805AA"/>
    <s v="1 Rue du DOCTEUR SAUVE"/>
    <s v="MAYENNE"/>
    <n v="53100"/>
    <s v="Catégorie A J+1"/>
    <d v="2007-11-10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0"/>
    <s v="spare3601"/>
    <x v="16"/>
    <s v="CZJ72805AB"/>
    <s v="1 Rue du DOCTEUR SAUVE"/>
    <s v="MAYENNE"/>
    <n v="53100"/>
    <s v="Catégorie A J+1"/>
    <d v="2007-11-10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14"/>
    <s v="solo"/>
    <x v="6"/>
    <s v="CZJ64901SB"/>
    <s v="1 Rue du DOCTEUR SAUVE"/>
    <s v="MAYENNE"/>
    <n v="53100"/>
    <s v="Catégorie A J+1"/>
    <d v="2009-12-06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14"/>
    <s v="REISER"/>
    <x v="19"/>
    <s v="GBJ54301M6"/>
    <s v="1 Rue du DOCTEUR SAUVE"/>
    <s v="MAYENNE"/>
    <n v="53100"/>
    <s v="Catégorie A 4H"/>
    <d v="2008-10-27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4"/>
    <s v="engine-serv07"/>
    <x v="16"/>
    <s v="CZJ916A7FM"/>
    <s v="12 RUE DES LANDELLES"/>
    <s v="CESSON SEVIGNE"/>
    <n v="35510"/>
    <s v="Catégorie A J+1"/>
    <d v="2012-05-26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4"/>
    <s v="MEZZO"/>
    <x v="16"/>
    <s v="CZJ632040V"/>
    <s v="12 RUE DES LANDELLES"/>
    <s v="CESSON SEVIGNE"/>
    <n v="35510"/>
    <s v="Catégorie A J+1"/>
    <d v="2009-09-15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15"/>
    <s v="LS-SERVAS2-01"/>
    <x v="0"/>
    <s v="CZJ010091W"/>
    <s v="30 Rue du GARD"/>
    <s v="LENS"/>
    <n v="62300"/>
    <s v="Catégorie A 4H"/>
    <d v="2013-04-14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ex_elsproxmox4"/>
    <x v="21"/>
    <s v="CZJ3510B22"/>
    <s v="1 Rue du DOCTEUR SAUVE"/>
    <s v="MAYENNE"/>
    <n v="53100"/>
    <s v="Catégorie A 4H"/>
    <d v="2017-01-21T00:00:00"/>
    <s v="SG"/>
    <s v="4H"/>
    <s v="Catégorie A"/>
    <n v="38.04"/>
    <m/>
    <m/>
    <m/>
    <n v="0"/>
    <m/>
    <m/>
    <m/>
    <n v="0"/>
    <m/>
    <m/>
    <m/>
    <n v="0"/>
    <m/>
    <m/>
    <m/>
    <n v="0"/>
    <n v="0"/>
  </r>
  <r>
    <x v="1"/>
    <s v="L123_HPG8V2_TMP1"/>
    <x v="21"/>
    <s v="CZJ42500GZ"/>
    <s v="1 Rue du DOCTEUR SAUVE"/>
    <s v="MAYENNE"/>
    <n v="53100"/>
    <s v="Catégorie A 4H"/>
    <d v="2017-07-17T00:00:00"/>
    <s v="SG"/>
    <s v="4H"/>
    <s v="Catégorie A"/>
    <n v="38.04"/>
    <m/>
    <m/>
    <m/>
    <n v="0"/>
    <m/>
    <m/>
    <m/>
    <n v="0"/>
    <m/>
    <m/>
    <m/>
    <n v="0"/>
    <m/>
    <m/>
    <m/>
    <n v="0"/>
    <n v="0"/>
  </r>
  <r>
    <x v="13"/>
    <s v="Twist"/>
    <x v="22"/>
    <s v="CZC7475HM5"/>
    <s v="1342 rue de Montaran"/>
    <s v="SARAN"/>
    <n v="45774"/>
    <s v="Catégorie A 4H"/>
    <d v="2009-01-03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4"/>
    <s v="OFFENBACH"/>
    <x v="1"/>
    <s v="GBJ54103PJ"/>
    <s v="12 RUE DES LANDELLES"/>
    <s v="CESSON SEVIGNE"/>
    <n v="35510"/>
    <s v="Catégorie A 4H"/>
    <d v="2008-11-14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OEBBDOC1"/>
    <x v="3"/>
    <s v="J08GLGP42T"/>
    <s v="1 Rue du DOCTEUR SAUVE"/>
    <s v="MAYENNE"/>
    <n v="53100"/>
    <s v="Catégorie A 4H"/>
    <d v="2007-11-25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6"/>
    <s v="DCSJB1"/>
    <x v="23"/>
    <s v="CZ182301LD"/>
    <s v="1342 rue de Montaran"/>
    <s v="SARAN"/>
    <n v="45774"/>
    <s v="Catégorie A J+1"/>
    <d v="2009-07-17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1"/>
    <s v="OEBBDOC2"/>
    <x v="3"/>
    <s v="J06GLGP42T"/>
    <s v="1 Rue du DOCTEUR SAUVE"/>
    <s v="MAYENNE"/>
    <n v="53100"/>
    <s v="Catégorie A 4H"/>
    <d v="2007-11-25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mireval"/>
    <x v="3"/>
    <s v="J02YLGP52F"/>
    <s v="1 Rue du DOCTEUR SAUVE"/>
    <s v="MAYENNE"/>
    <n v="53100"/>
    <s v="Catégorie A 4H"/>
    <d v="2007-05-18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6"/>
    <s v="THORGAL"/>
    <x v="14"/>
    <s v="80AWLJC13F"/>
    <s v="1 Rue du DOCTEUR SAUVE"/>
    <s v="MAYENNE"/>
    <n v="53100"/>
    <s v="Catégorie C J+1"/>
    <d v="2000-01-01T00:00:00"/>
    <s v="HG"/>
    <s v="J+1"/>
    <s v="Catégorie C"/>
    <n v="99.6"/>
    <m/>
    <m/>
    <m/>
    <n v="0"/>
    <m/>
    <m/>
    <m/>
    <n v="0"/>
    <m/>
    <m/>
    <m/>
    <n v="0"/>
    <m/>
    <m/>
    <m/>
    <n v="0"/>
    <n v="0"/>
  </r>
  <r>
    <x v="1"/>
    <s v="elssaq3"/>
    <x v="16"/>
    <s v="CZJ816A84Y"/>
    <s v="1 Rue du DOCTEUR SAUVE"/>
    <s v="MAYENNE"/>
    <n v="53100"/>
    <s v="Catégorie A 4H"/>
    <d v="2011-05-24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hebcolelsm1"/>
    <x v="16"/>
    <s v="CZJ735037J"/>
    <s v="1 Rue du DOCTEUR SAUVE"/>
    <s v="MAYENNE"/>
    <n v="53100"/>
    <s v="Catégorie A 4H"/>
    <d v="2010-10-12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oebtrtcd6"/>
    <x v="16"/>
    <s v="CZJ7350370"/>
    <s v="1 Rue du DOCTEUR SAUVE"/>
    <s v="MAYENNE"/>
    <n v="53100"/>
    <s v="Catégorie A 4H"/>
    <d v="2010-10-12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jcihttp2"/>
    <x v="16"/>
    <s v="CZJ72107AV"/>
    <s v="1 Rue du DOCTEUR SAUVE"/>
    <s v="MAYENNE"/>
    <n v="53100"/>
    <s v="Catégorie A 4H"/>
    <d v="2010-07-04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"/>
    <s v="elstrttest6"/>
    <x v="16"/>
    <s v="CZJ751A9A8"/>
    <s v="1 Rue du DOCTEUR SAUVE"/>
    <s v="MAYENNE"/>
    <n v="53100"/>
    <s v="Catégorie A 4H"/>
    <d v="2011-02-01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3"/>
    <s v="L154TRAIT2"/>
    <x v="23"/>
    <s v="CZ191201JA"/>
    <s v="1 Rue du DOCTEUR SAUVE"/>
    <s v="MAYENNE"/>
    <n v="53100"/>
    <s v="Catégorie A J+1"/>
    <d v="2010-05-02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3"/>
    <s v="L154TRAIT1"/>
    <x v="10"/>
    <s v="CZJ63807JN"/>
    <s v="1 Rue du DOCTEUR SAUVE"/>
    <s v="MAYENNE"/>
    <n v="53100"/>
    <s v="Catégorie A J+1"/>
    <d v="2007-10-25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3"/>
    <s v="JSEALGAZ2"/>
    <x v="10"/>
    <s v="CZJ62703M3"/>
    <s v="1 Rue du DOCTEUR SAUVE"/>
    <s v="MAYENNE"/>
    <n v="53100"/>
    <s v="Catégorie A J+1"/>
    <d v="2009-08-09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4"/>
    <s v="DCREN2"/>
    <x v="16"/>
    <s v="CZJ813A43K"/>
    <s v="12 RUE DES LANDELLES"/>
    <s v="CESSON SEVIGNE"/>
    <n v="35510"/>
    <s v="Catégorie A J+1"/>
    <d v="2011-05-07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4"/>
    <s v="dcren1"/>
    <x v="16"/>
    <s v="CZJ813A43X"/>
    <s v="12 RUE DES LANDELLES"/>
    <s v="CESSON SEVIGNE"/>
    <n v="35510"/>
    <s v="Catégorie A J+1"/>
    <d v="2011-05-07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1"/>
    <s v="ALSACE"/>
    <x v="3"/>
    <s v="J09KLGP11J"/>
    <s v="1 Rue du DOCTEUR SAUVE"/>
    <s v="MAYENNE"/>
    <n v="53100"/>
    <s v="Catégorie A 4H"/>
    <d v="2007-01-01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7"/>
    <s v="FWA01-MY-UN0"/>
    <x v="8"/>
    <s v="CZJ85108MX"/>
    <s v="1 Rue du DOCTEUR SAUVE"/>
    <s v="MAYENNE"/>
    <n v="53100"/>
    <s v="Catégorie A 4H"/>
    <d v="2012-02-05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7"/>
    <s v="FWA01-MY-UN1"/>
    <x v="8"/>
    <s v="CZJ85108MP"/>
    <s v="1 Rue du DOCTEUR SAUVE"/>
    <s v="MAYENNE"/>
    <n v="53100"/>
    <s v="Catégorie A 4H"/>
    <d v="2012-02-05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8"/>
    <s v="L210RIP2"/>
    <x v="16"/>
    <s v="CZJ74700YX"/>
    <s v="1 Rue du DOCTEUR SAUVE"/>
    <s v="MAYENNE"/>
    <n v="53100"/>
    <s v="Catégorie A J+1"/>
    <d v="2010-12-25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19"/>
    <s v="GRAHAM"/>
    <x v="18"/>
    <s v="CZ1931002W"/>
    <s v="12 RUE DES LANDELLES"/>
    <s v="CESSON SEVIGNE"/>
    <n v="35510"/>
    <s v="Catégorie A 4H"/>
    <d v="2012-09-05T00:00:00"/>
    <s v="HG"/>
    <s v="4H"/>
    <s v="Catégorie A"/>
    <n v="50.76"/>
    <m/>
    <m/>
    <m/>
    <n v="0"/>
    <m/>
    <m/>
    <m/>
    <n v="0"/>
    <m/>
    <m/>
    <m/>
    <n v="0"/>
    <m/>
    <m/>
    <m/>
    <n v="0"/>
    <n v="0"/>
  </r>
  <r>
    <x v="18"/>
    <s v="l210rip1"/>
    <x v="16"/>
    <s v="CZJ72105WA"/>
    <s v="1 Rue du DOCTEUR SAUVE"/>
    <s v="MAYENNE"/>
    <n v="53100"/>
    <s v="Catégorie A J+1"/>
    <d v="2010-07-04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14"/>
    <s v="frqronosl121"/>
    <x v="16"/>
    <s v="CZJ74206ZV"/>
    <s v="1 Rue du DOCTEUR SAUVE"/>
    <s v="MAYENNE"/>
    <n v="53100"/>
    <s v="Catégorie A J+1"/>
    <d v="2010-11-24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13"/>
    <s v="Archimed"/>
    <x v="24"/>
    <s v="5TVNT1J"/>
    <s v="1342 rue de Montaran"/>
    <s v="SARAN"/>
    <n v="45774"/>
    <s v="Catégorie A J+1"/>
    <d v="2011-09-13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14"/>
    <s v="solo"/>
    <x v="6"/>
    <s v="CZJ64901RK"/>
    <s v="1 Rue du DOCTEUR SAUVE"/>
    <s v="MAYENNE"/>
    <n v="53100"/>
    <s v="Catégorie A J+1"/>
    <d v="2012-12-21T00:00:00"/>
    <s v="HG"/>
    <s v="J+1"/>
    <s v="Catégorie A"/>
    <n v="46.08"/>
    <n v="3.84"/>
    <m/>
    <m/>
    <n v="3.84"/>
    <m/>
    <m/>
    <m/>
    <n v="0"/>
    <m/>
    <m/>
    <m/>
    <n v="0"/>
    <m/>
    <m/>
    <m/>
    <n v="0"/>
    <n v="0"/>
  </r>
  <r>
    <x v="14"/>
    <s v="chewie"/>
    <x v="23"/>
    <s v="CZ182301VY"/>
    <s v="1 Rue du DOCTEUR SAUVE"/>
    <s v="MAYENNE"/>
    <n v="53100"/>
    <s v="Catégorie A J+1"/>
    <d v="2009-07-17T00:00:00"/>
    <s v="HG"/>
    <s v="J+1"/>
    <s v="Catégorie A"/>
    <n v="46.08"/>
    <n v="3.84"/>
    <m/>
    <m/>
    <n v="3.84"/>
    <m/>
    <m/>
    <m/>
    <n v="0"/>
    <m/>
    <m/>
    <m/>
    <n v="0"/>
    <m/>
    <m/>
    <m/>
    <n v="0"/>
    <n v="0"/>
  </r>
  <r>
    <x v="14"/>
    <s v="padme"/>
    <x v="23"/>
    <s v="CZ190201NA"/>
    <s v="1 Rue du DOCTEUR SAUVE"/>
    <s v="MAYENNE"/>
    <n v="53100"/>
    <s v="Catégorie A J+1"/>
    <d v="2010-02-26T00:00:00"/>
    <s v="HG"/>
    <s v="J+1"/>
    <s v="Catégorie A"/>
    <n v="46.08"/>
    <n v="3.84"/>
    <m/>
    <m/>
    <n v="3.84"/>
    <m/>
    <m/>
    <m/>
    <n v="0"/>
    <m/>
    <m/>
    <m/>
    <n v="0"/>
    <m/>
    <m/>
    <m/>
    <n v="0"/>
    <n v="0"/>
  </r>
  <r>
    <x v="14"/>
    <s v="windu"/>
    <x v="23"/>
    <s v="CZ190201NB"/>
    <s v="1 Rue du DOCTEUR SAUVE"/>
    <s v="MAYENNE"/>
    <n v="53100"/>
    <s v="Catégorie A J+1"/>
    <d v="2012-02-21T00:00:00"/>
    <s v="HG"/>
    <s v="J+1"/>
    <s v="Catégorie A"/>
    <n v="46.08"/>
    <n v="3.84"/>
    <m/>
    <m/>
    <n v="3.84"/>
    <m/>
    <m/>
    <m/>
    <n v="0"/>
    <m/>
    <m/>
    <m/>
    <n v="0"/>
    <m/>
    <m/>
    <m/>
    <n v="0"/>
    <n v="0"/>
  </r>
  <r>
    <x v="14"/>
    <s v="dooku"/>
    <x v="23"/>
    <s v="CZ190102NM"/>
    <s v="1 Rue du DOCTEUR SAUVE"/>
    <s v="MAYENNE"/>
    <n v="53100"/>
    <s v="Catégorie A J+1"/>
    <d v="2010-02-19T00:00:00"/>
    <s v="HG"/>
    <s v="J+1"/>
    <s v="Catégorie A"/>
    <n v="46.08"/>
    <n v="3.84"/>
    <m/>
    <m/>
    <n v="3.84"/>
    <m/>
    <m/>
    <m/>
    <n v="0"/>
    <m/>
    <m/>
    <m/>
    <n v="0"/>
    <m/>
    <m/>
    <m/>
    <n v="0"/>
    <n v="0"/>
  </r>
  <r>
    <x v="14"/>
    <s v="yoda"/>
    <x v="6"/>
    <s v="CZJ64901RV"/>
    <s v="1 Rue du DOCTEUR SAUVE"/>
    <s v="MAYENNE"/>
    <n v="53100"/>
    <s v="Catégorie A J+1"/>
    <d v="2009-12-06T00:00:00"/>
    <s v="HG"/>
    <s v="J+1"/>
    <s v="Catégorie A"/>
    <n v="46.08"/>
    <n v="3.84"/>
    <m/>
    <m/>
    <n v="3.84"/>
    <m/>
    <m/>
    <m/>
    <n v="0"/>
    <m/>
    <m/>
    <m/>
    <n v="0"/>
    <m/>
    <m/>
    <m/>
    <n v="0"/>
    <n v="0"/>
  </r>
  <r>
    <x v="14"/>
    <s v="kenobi"/>
    <x v="6"/>
    <s v="CZJ64901MY"/>
    <s v="1 Rue du DOCTEUR SAUVE"/>
    <s v="MAYENNE"/>
    <n v="53100"/>
    <s v="Catégorie A J+1"/>
    <d v="2009-12-06T00:00:00"/>
    <s v="HG"/>
    <s v="J+1"/>
    <s v="Catégorie A"/>
    <n v="46.08"/>
    <n v="3.84"/>
    <m/>
    <m/>
    <n v="3.84"/>
    <m/>
    <m/>
    <m/>
    <n v="0"/>
    <m/>
    <m/>
    <m/>
    <n v="0"/>
    <m/>
    <m/>
    <m/>
    <n v="0"/>
    <n v="0"/>
  </r>
  <r>
    <x v="18"/>
    <s v="l220eskobs"/>
    <x v="16"/>
    <s v="CZJ71202V2"/>
    <s v="1 Rue du DOCTEUR SAUVE"/>
    <s v="MAYENNE"/>
    <n v="53100"/>
    <s v="Catégorie A J+1"/>
    <d v="2010-04-21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20"/>
    <s v="L220ESKOBS"/>
    <x v="16"/>
    <s v="CZJ851A56S"/>
    <s v="1 Rue du DOCTEUR SAUVE"/>
    <s v="MAYENNE"/>
    <n v="53100"/>
    <s v="Catégorie A J+1"/>
    <d v="2012-02-05T00:00:00"/>
    <s v="HG"/>
    <s v="J+1"/>
    <s v="Catégorie A"/>
    <n v="46.08"/>
    <m/>
    <m/>
    <m/>
    <n v="0"/>
    <m/>
    <m/>
    <m/>
    <n v="0"/>
    <m/>
    <m/>
    <m/>
    <n v="0"/>
    <m/>
    <m/>
    <m/>
    <n v="0"/>
    <n v="0"/>
  </r>
  <r>
    <x v="1"/>
    <s v="colombard"/>
    <x v="3"/>
    <s v="J028LGP417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SGMANAGER"/>
    <x v="3"/>
    <s v="J072LGP137"/>
    <s v="1 Rue du DOCTEUR SAUVE"/>
    <s v="MAYENNE"/>
    <n v="53100"/>
    <s v="Catégorie A 4H"/>
    <d v="2007-07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GTI4"/>
    <x v="3"/>
    <s v="J00PLGP539"/>
    <s v="1 Rue du DOCTEUR SAUVE"/>
    <s v="MAYENNE"/>
    <n v="53100"/>
    <s v="Catégorie A 4H"/>
    <d v="2007-07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scat"/>
    <x v="3"/>
    <s v="J0H1LGP12F"/>
    <s v="1 Rue du DOCTEUR SAUVE"/>
    <s v="MAYENNE"/>
    <n v="53100"/>
    <s v="Catégorie A 4H"/>
    <d v="2007-05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pentsa1"/>
    <x v="3"/>
    <s v="J0GELGP12F"/>
    <s v="1 Rue du DOCTEUR SAUVE"/>
    <s v="MAYENNE"/>
    <n v="53100"/>
    <s v="Catégorie A 4H"/>
    <d v="2007-05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YINO2"/>
    <x v="3"/>
    <s v="7J34LGP1G02B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YCLUSTER1"/>
    <x v="4"/>
    <s v="8221JZG11156"/>
    <s v="1 Rue du DOCTEUR SAUVE"/>
    <s v="MAYENNE"/>
    <n v="53100"/>
    <s v="Catégorie C 4H"/>
    <d v="2000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LIRAC"/>
    <x v="14"/>
    <s v="8251KJN21086"/>
    <s v="1 Rue du DOCTEUR SAUVE"/>
    <s v="MAYENNE"/>
    <n v="53100"/>
    <s v="Catégorie C 4H"/>
    <d v="2007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betalhttp1"/>
    <x v="12"/>
    <s v="7J2BJNT1K00L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lhttp1"/>
    <x v="14"/>
    <s v="8251KJN21084"/>
    <s v="1 Rue du DOCTEUR SAUVE"/>
    <s v="MAYENNE"/>
    <n v="53100"/>
    <s v="Catégorie C 4H"/>
    <d v="2007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OEBMYSQL2"/>
    <x v="3"/>
    <s v="J06VLGP42T"/>
    <s v="1 Rue du DOCTEUR SAUVE"/>
    <s v="MAYENNE"/>
    <n v="53100"/>
    <s v="Catégorie A 4H"/>
    <d v="2007-10-2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UBDNS1"/>
    <x v="1"/>
    <s v="GBJ44400BW"/>
    <s v="1 Rue du DOCTEUR SAUVE"/>
    <s v="MAYENNE"/>
    <n v="53100"/>
    <s v="Catégorie A 4H"/>
    <d v="2008-02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YCLUSTER2"/>
    <x v="4"/>
    <s v="8221JZG11128"/>
    <s v="1 Rue du DOCTEUR SAUVE"/>
    <s v="MAYENNE"/>
    <n v="53100"/>
    <s v="Catégorie C 4H"/>
    <d v="2000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ftp1"/>
    <x v="14"/>
    <s v="8251KJN21088"/>
    <s v="1 Rue du DOCTEUR SAUVE"/>
    <s v="MAYENNE"/>
    <n v="53100"/>
    <s v="Catégorie C 4H"/>
    <d v="2007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SOCOTEC2"/>
    <x v="3"/>
    <s v="J01GLGP13G"/>
    <s v="1 Rue du DOCTEUR SAUVE"/>
    <s v="MAYENNE"/>
    <n v="53100"/>
    <s v="Catégorie A 4H"/>
    <d v="2007-11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rnltbddl1"/>
    <x v="1"/>
    <s v="GBJ44400MH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TFLHTTP1"/>
    <x v="1"/>
    <s v="GBJ44710HV"/>
    <s v="1 Rue du DOCTEUR SAUVE"/>
    <s v="MAYENNE"/>
    <n v="53100"/>
    <s v="Catégorie A 4H"/>
    <d v="2008-02-0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YINO1"/>
    <x v="3"/>
    <s v="7J34LGP1J00V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ibli-web (new)"/>
    <x v="5"/>
    <s v="R202JMN10000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7J34LGP1J00S"/>
    <x v="3"/>
    <s v="7J34LGP1J00S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7J2BJZS1L01Y"/>
    <x v="2"/>
    <s v="7J2BJZS1L01Y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8051FD911065"/>
    <x v="25"/>
    <s v="8051FD911065"/>
    <s v="1 Rue du DOCTEUR SAUVE"/>
    <s v="MAYENNE"/>
    <n v="53100"/>
    <s v="Catégorie C 4H"/>
    <d v="2000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URCAMAIL"/>
    <x v="2"/>
    <s v="7J22JZS1J06D"/>
    <s v="1 Rue du DOCTEUR SAUVE"/>
    <s v="MAYENNE"/>
    <n v="53100"/>
    <s v="Catégorie A 4H"/>
    <d v="200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lphadoc"/>
    <x v="4"/>
    <s v="8208FRW11016"/>
    <s v="1 Rue du DOCTEUR SAUVE"/>
    <s v="MAYENNE"/>
    <n v="53100"/>
    <s v="Catégorie C 4H"/>
    <d v="2000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bgp2"/>
    <x v="2"/>
    <s v="7J18JRS1EK0J"/>
    <s v="1 Rue du DOCTEUR SAUVE"/>
    <s v="MAYENNE"/>
    <n v="53100"/>
    <s v="Catégorie A 4H"/>
    <d v="200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AGELLAN_TEST"/>
    <x v="3"/>
    <s v="7J35LGP4L002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gpatrt1"/>
    <x v="2"/>
    <s v="7J22JZS1J074"/>
    <s v="1 Rue du DOCTEUR SAUVE"/>
    <s v="MAYENNE"/>
    <n v="53100"/>
    <s v="Catégorie A 4H"/>
    <d v="200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SCADET"/>
    <x v="3"/>
    <s v="7J35LGP4L006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RRUFIAC"/>
    <x v="3"/>
    <s v="J05ZLGP11J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ORA2"/>
    <x v="14"/>
    <s v="D329LDN1H670"/>
    <s v="1 Rue du DOCTEUR SAUVE"/>
    <s v="MAYENNE"/>
    <n v="53100"/>
    <s v="Catégorie C 4H"/>
    <d v="2007-08-22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chasselas"/>
    <x v="3"/>
    <s v="J06LLGP128"/>
    <s v="1 Rue du DOCTEUR SAUVE"/>
    <s v="MAYENNE"/>
    <n v="53100"/>
    <s v="Catégorie A 4H"/>
    <d v="2007-05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m/>
    <m/>
    <n v="4.2300000000000004"/>
    <m/>
    <m/>
    <m/>
    <n v="0"/>
    <n v="0"/>
  </r>
  <r>
    <x v="1"/>
    <s v="PINOT"/>
    <x v="3"/>
    <s v="J049LGP11J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ORA1"/>
    <x v="14"/>
    <s v="D329LDN1J438"/>
    <s v="1 Rue du DOCTEUR SAUVE"/>
    <s v="MAYENNE"/>
    <n v="53100"/>
    <s v="Catégorie C 4H"/>
    <d v="2007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marsanne"/>
    <x v="3"/>
    <s v="J06BLGP128"/>
    <s v="1 Rue du DOCTEUR SAUVE"/>
    <s v="MAYENNE"/>
    <n v="53100"/>
    <s v="Catégorie A 4H"/>
    <d v="2007-05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sauterne"/>
    <x v="3"/>
    <s v="7J37LGP1G007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x-chasselas"/>
    <x v="3"/>
    <s v="7J33LGP1T01Y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KNIPPERLE"/>
    <x v="3"/>
    <s v="J0FXLGP41K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HTTP6Q"/>
    <x v="3"/>
    <s v="J014LGP41F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GUTEDEL"/>
    <x v="3"/>
    <s v="J028LGP41F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STATTRT1"/>
    <x v="1"/>
    <s v="GBJ51901YE"/>
    <s v="1 Rue du DOCTEUR SAUVE"/>
    <s v="MAYENNE"/>
    <n v="53100"/>
    <s v="Catégorie A 4H"/>
    <d v="2008-10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graves"/>
    <x v="3"/>
    <s v="J048LGP832"/>
    <s v="1 Rue du DOCTEUR SAUVE"/>
    <s v="MAYENNE"/>
    <n v="53100"/>
    <s v="Catégorie A 4H"/>
    <d v="2008-04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htest"/>
    <x v="3"/>
    <s v="J00HLGP533"/>
    <s v="1 Rue du DOCTEUR SAUVE"/>
    <s v="MAYENNE"/>
    <n v="53100"/>
    <s v="Catégorie A 4H"/>
    <d v="2008-04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PROHTTP1"/>
    <x v="3"/>
    <s v="J02YLGP83J"/>
    <s v="1 Rue du DOCTEUR SAUVE"/>
    <s v="MAYENNE"/>
    <n v="53100"/>
    <s v="Catégorie A 4H"/>
    <d v="2008-04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mysqltest"/>
    <x v="3"/>
    <s v="8H02LGP33T"/>
    <s v="1 Rue du DOCTEUR SAUVE"/>
    <s v="MAYENNE"/>
    <n v="53100"/>
    <s v="Catégorie A 4H"/>
    <d v="2008-04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ANSIN"/>
    <x v="3"/>
    <s v="J0B9LGP11J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essac"/>
    <x v="3"/>
    <s v="J05NLGP128"/>
    <s v="1 Rue du DOCTEUR SAUVE"/>
    <s v="MAYENNE"/>
    <n v="53100"/>
    <s v="Catégorie A 4H"/>
    <d v="2007-05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L123WSECU"/>
    <x v="1"/>
    <s v="GBJ50701MX"/>
    <s v="1 Rue du DOCTEUR SAUVE"/>
    <s v="MAYENNE"/>
    <n v="53100"/>
    <s v="Catégorie A 4H"/>
    <d v="2008-01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RIVDNS1"/>
    <x v="1"/>
    <s v="GBJ51904L4"/>
    <s v="1 Rue du DOCTEUR SAUVE"/>
    <s v="MAYENNE"/>
    <n v="53100"/>
    <s v="Catégorie A 4H"/>
    <d v="2008-10-2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webftpl1"/>
    <x v="15"/>
    <s v="GB844819SK"/>
    <s v="rue Jules Méline"/>
    <s v="LAVAL"/>
    <n v="53000"/>
    <s v="Catégorie C 4H"/>
    <d v="2008-01-15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21"/>
    <s v="regulator-laval"/>
    <x v="1"/>
    <s v="GBJ5090255"/>
    <s v="rue Jules Méline"/>
    <s v="LAVAL"/>
    <n v="530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attrtgti1DD"/>
    <x v="26"/>
    <s v="M00DLYPN4C"/>
    <s v="1 Rue du DOCTEUR SAUVE"/>
    <s v="MAYENNE"/>
    <n v="53100"/>
    <s v="Autres 4H"/>
    <d v="2008-10-25T00:00:00"/>
    <s v="HG"/>
    <s v="4H"/>
    <s v="Autres"/>
    <n v="787.64400000000001"/>
    <n v="65.63666666666667"/>
    <n v="65.63666666666667"/>
    <n v="65.63666666666667"/>
    <n v="196.91000000000003"/>
    <n v="65.63666666666667"/>
    <n v="65.63666666666667"/>
    <n v="65.63666666666667"/>
    <n v="196.91000000000003"/>
    <n v="65.63666666666667"/>
    <n v="65.63666666666667"/>
    <n v="65.63666666666667"/>
    <n v="196.91000000000003"/>
    <n v="65.63666666666667"/>
    <n v="65.63666666666667"/>
    <n v="65.63666666666667"/>
    <n v="196.91000000000003"/>
    <n v="0"/>
  </r>
  <r>
    <x v="1"/>
    <s v="PRIVDNS2"/>
    <x v="1"/>
    <s v="GBJ51903VN"/>
    <s v="1 Rue du DOCTEUR SAUVE"/>
    <s v="MAYENNE"/>
    <n v="53100"/>
    <s v="Catégorie A 4H"/>
    <d v="2008-10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whttp1"/>
    <x v="1"/>
    <s v="GBJ524042S"/>
    <s v="1 Rue du DOCTEUR SAUVE"/>
    <s v="MAYENNE"/>
    <n v="53100"/>
    <s v="Catégorie A 4H"/>
    <d v="2008-10-25T00:00:00"/>
    <s v="HG"/>
    <s v="4H"/>
    <s v="Catégorie A"/>
    <n v="50.76"/>
    <n v="4.2300000000000004"/>
    <n v="4.2300000000000004"/>
    <m/>
    <n v="8.4600000000000009"/>
    <m/>
    <m/>
    <m/>
    <n v="0"/>
    <m/>
    <m/>
    <m/>
    <n v="0"/>
    <m/>
    <m/>
    <m/>
    <n v="0"/>
    <n v="0"/>
  </r>
  <r>
    <x v="1"/>
    <s v="DGIHTTP1"/>
    <x v="1"/>
    <s v="GBJ5090258"/>
    <s v="1 Rue du DOCTEUR SAUVE"/>
    <s v="MAYENNE"/>
    <n v="53100"/>
    <s v="Catégorie A 4H"/>
    <d v="2008-01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ZIA"/>
    <x v="1"/>
    <s v="GBJ512007A"/>
    <s v="1 Rue du DOCTEUR SAUVE"/>
    <s v="MAYENNE"/>
    <n v="53100"/>
    <s v="Catégorie A 4H"/>
    <d v="2008-07-2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gtohttp1"/>
    <x v="1"/>
    <s v="GBJ51200R5"/>
    <s v="1 Rue du DOCTEUR SAUVE"/>
    <s v="MAYENNE"/>
    <n v="53100"/>
    <s v="Catégorie A 4H"/>
    <d v="2008-07-2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REGULATOR"/>
    <x v="1"/>
    <s v="GBJ51100TK"/>
    <s v="1 Rue du DOCTEUR SAUVE"/>
    <s v="MAYENNE"/>
    <n v="53100"/>
    <s v="Catégorie A 4H"/>
    <d v="2008-07-2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bdda1"/>
    <x v="1"/>
    <s v="GBJ512008N"/>
    <s v="1 Rue du DOCTEUR SAUVE"/>
    <s v="MAYENNE"/>
    <n v="53100"/>
    <s v="Catégorie A 4H"/>
    <d v="2008-10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bdda2"/>
    <x v="1"/>
    <s v="GBJ51104J3"/>
    <s v="1 Rue du DOCTEUR SAUVE"/>
    <s v="MAYENNE"/>
    <n v="53100"/>
    <s v="Catégorie A 4H"/>
    <d v="2008-10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bdda2"/>
    <x v="27"/>
    <s v="8019MFT33X"/>
    <s v="1 Rue du DOCTEUR SAUVE"/>
    <s v="MAYENNE"/>
    <n v="53100"/>
    <s v="Catégorie C 4H"/>
    <d v="2007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mutbdda1"/>
    <x v="27"/>
    <s v="804NMFT33W"/>
    <s v="1 Rue du DOCTEUR SAUVE"/>
    <s v="MAYENNE"/>
    <n v="53100"/>
    <s v="Catégorie C 4H"/>
    <d v="2008-04-05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DGIHTTP2"/>
    <x v="1"/>
    <s v="GBJ45301KY"/>
    <s v="1 Rue du DOCTEUR SAUVE"/>
    <s v="MAYENNE"/>
    <n v="53100"/>
    <s v="Catégorie A 4H"/>
    <d v="2008-04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sqlsvr4"/>
    <x v="3"/>
    <s v="J069LGP128"/>
    <s v="1 Rue du DOCTEUR SAUVE"/>
    <s v="MAYENNE"/>
    <n v="53100"/>
    <s v="Catégorie A 4H"/>
    <d v="2009-05-16T00:00:00"/>
    <s v="HG"/>
    <s v="4H"/>
    <s v="Catégorie A"/>
    <n v="50.76"/>
    <n v="4.2300000000000004"/>
    <n v="4.2300000000000004"/>
    <m/>
    <n v="8.4600000000000009"/>
    <m/>
    <m/>
    <m/>
    <n v="0"/>
    <m/>
    <m/>
    <m/>
    <n v="0"/>
    <m/>
    <m/>
    <m/>
    <n v="0"/>
    <n v="0"/>
  </r>
  <r>
    <x v="1"/>
    <s v="ELSTRTTEST1"/>
    <x v="15"/>
    <s v="GB8536JATT"/>
    <s v="1 Rue du DOCTEUR SAUVE"/>
    <s v="MAYENNE"/>
    <n v="53100"/>
    <s v="Catégorie C 4H"/>
    <d v="2000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m/>
    <m/>
    <m/>
    <n v="0"/>
    <n v="82.17"/>
  </r>
  <r>
    <x v="1"/>
    <s v="patgti2"/>
    <x v="1"/>
    <s v="GBJ52303YG"/>
    <s v="1 Rue du DOCTEUR SAUVE"/>
    <s v="MAYENNE"/>
    <n v="53100"/>
    <s v="Catégorie A 4H"/>
    <d v="200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atgti3"/>
    <x v="1"/>
    <s v="GBJ5240368"/>
    <s v="1 Rue du DOCTEUR SAUVE"/>
    <s v="MAYENNE"/>
    <n v="53100"/>
    <s v="Catégorie A 4H"/>
    <d v="2008-10-2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x_patsoap2"/>
    <x v="1"/>
    <s v="GBJ524036K"/>
    <s v="1 Rue du DOCTEUR SAUVE"/>
    <s v="MAYENNE"/>
    <n v="53100"/>
    <s v="Catégorie A 4H"/>
    <d v="2008-10-2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"/>
    <s v="SOCOSA1"/>
    <x v="1"/>
    <s v="GBJ52304AX"/>
    <s v="1 Rue du DOCTEUR SAUVE"/>
    <s v="MAYENNE"/>
    <n v="53100"/>
    <s v="Catégorie A 4H"/>
    <d v="2009-01-0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lav-dsi-syslog1"/>
    <x v="15"/>
    <s v="GB8536JASC"/>
    <s v="rue Jules Méline"/>
    <s v="LAVAL"/>
    <n v="53000"/>
    <s v="Catégorie C 4H"/>
    <d v="2000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apribdd1"/>
    <x v="19"/>
    <s v="GBJ53800ZK"/>
    <s v="1 Rue du DOCTEUR SAUVE"/>
    <s v="MAYENNE"/>
    <n v="53100"/>
    <s v="Catégorie A 4H"/>
    <d v="2008-12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TRTCD1"/>
    <x v="15"/>
    <s v="GB8542MD07"/>
    <s v="1 Rue du DOCTEUR SAUVE"/>
    <s v="MAYENNE"/>
    <n v="53100"/>
    <s v="Catégorie C 4H"/>
    <d v="2008-11-26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ELSHTTP3"/>
    <x v="1"/>
    <s v="GBJ5370539"/>
    <s v="1 Rue du DOCTEUR SAUVE"/>
    <s v="MAYENNE"/>
    <n v="53100"/>
    <s v="Catégorie A 4H"/>
    <d v="2009-01-0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muthttp1"/>
    <x v="19"/>
    <s v="GBJ53705UB"/>
    <s v="1 Rue du DOCTEUR SAUVE"/>
    <s v="MAYENNE"/>
    <n v="53100"/>
    <s v="Catégorie A 4H"/>
    <d v="2008-10-1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l123depot"/>
    <x v="12"/>
    <s v="7J33JNT1G01W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L123logs"/>
    <x v="15"/>
    <s v="GB8537K270"/>
    <s v="1 Rue du DOCTEUR SAUVE"/>
    <s v="MAYENNE"/>
    <n v="53100"/>
    <s v="Catégorie C 4H"/>
    <d v="2008-11-26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PATARCH1"/>
    <x v="15"/>
    <s v="GB8537K20D"/>
    <s v="1 Rue du DOCTEUR SAUVE"/>
    <s v="MAYENNE"/>
    <n v="53100"/>
    <s v="Catégorie C 4H"/>
    <d v="2008-11-26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svnhttp1"/>
    <x v="1"/>
    <s v="GBJ54901BC"/>
    <s v="1 Rue du DOCTEUR SAUVE"/>
    <s v="MAYENNE"/>
    <n v="53100"/>
    <s v="Catégorie A 4H"/>
    <d v="2009-01-2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HTTP4"/>
    <x v="1"/>
    <s v="GBJ54901BE"/>
    <s v="1 Rue du DOCTEUR SAUVE"/>
    <s v="MAYENNE"/>
    <n v="53100"/>
    <s v="Catégorie A 4H"/>
    <d v="2009-01-2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muthttp2"/>
    <x v="19"/>
    <s v="GBJ54901AX"/>
    <s v="1 Rue du DOCTEUR SAUVE"/>
    <s v="MAYENNE"/>
    <n v="53100"/>
    <s v="Catégorie A 4H"/>
    <d v="2009-01-2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utltrtl1"/>
    <x v="19"/>
    <s v="GBJ54301M5"/>
    <s v="rue Jules Méline"/>
    <s v="LAVAL"/>
    <n v="53000"/>
    <s v="Catégorie A 4H"/>
    <d v="2009-02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ahttp2"/>
    <x v="19"/>
    <s v="GBJ54301LZ"/>
    <s v="1 Rue du DOCTEUR SAUVE"/>
    <s v="MAYENNE"/>
    <n v="53100"/>
    <s v="Catégorie A 4H"/>
    <d v="2008-12-2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alwbddtest"/>
    <x v="19"/>
    <s v="GBJ54202TR"/>
    <s v="1 Rue du DOCTEUR SAUVE"/>
    <s v="MAYENNE"/>
    <n v="53100"/>
    <s v="Catégorie A 4H"/>
    <d v="2009-04-1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l123deploy"/>
    <x v="19"/>
    <s v="GBJ54301MK"/>
    <s v="1 Rue du DOCTEUR SAUVE"/>
    <s v="MAYENNE"/>
    <n v="53100"/>
    <s v="Catégorie A 4H"/>
    <d v="2009-02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asshttp1"/>
    <x v="19"/>
    <s v="GBJ55105KJ"/>
    <s v="1 Rue du DOCTEUR SAUVE"/>
    <s v="MAYENNE"/>
    <n v="53100"/>
    <s v="Catégorie A 4H"/>
    <d v="2009-04-1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FDSBDD3"/>
    <x v="1"/>
    <s v="GBJ55201XS"/>
    <s v="1 Rue du DOCTEUR SAUVE"/>
    <s v="MAYENNE"/>
    <n v="53100"/>
    <s v="Catégorie A 4H"/>
    <d v="2009-04-1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l123trtvnc1"/>
    <x v="19"/>
    <s v="GBJ5510598"/>
    <s v="1 Rue du DOCTEUR SAUVE"/>
    <s v="MAYENNE"/>
    <n v="53100"/>
    <s v="Catégorie A 4H"/>
    <d v="2009-04-1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HU-ARCHI"/>
    <x v="19"/>
    <s v="GBJ51904KM"/>
    <s v="1 Rue du DOCTEUR SAUVE"/>
    <s v="MAYENNE"/>
    <n v="53100"/>
    <s v="Catégorie A 4H"/>
    <d v="2009-05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ASSHTTP1"/>
    <x v="19"/>
    <s v="GBJ539006D"/>
    <s v="1 Rue du DOCTEUR SAUVE"/>
    <s v="MAYENNE"/>
    <n v="53100"/>
    <s v="Catégorie A 4H"/>
    <d v="2009-06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http8"/>
    <x v="19"/>
    <s v="GBJ53705UE"/>
    <s v="1 Rue du DOCTEUR SAUVE"/>
    <s v="MAYENNE"/>
    <n v="53100"/>
    <s v="Catégorie A 4H"/>
    <d v="200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bdd1"/>
    <x v="19"/>
    <s v="GBJ53601C1"/>
    <s v="1 Rue du DOCTEUR SAUVE"/>
    <s v="MAYENNE"/>
    <n v="53100"/>
    <s v="Catégorie A 4H"/>
    <d v="2009-07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lphadev"/>
    <x v="19"/>
    <s v="GBJ61005J5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sglogmgr"/>
    <x v="19"/>
    <s v="GBJ60300F9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mutbdd3q"/>
    <x v="19"/>
    <s v="GBJ538011A"/>
    <s v="1 Rue du DOCTEUR SAUVE"/>
    <s v="MAYENNE"/>
    <n v="53100"/>
    <s v="Catégorie A 4H"/>
    <d v="2009-05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ALBDDTEST"/>
    <x v="19"/>
    <s v="GBJ61003D5"/>
    <s v="1 Rue du DOCTEUR SAUVE"/>
    <s v="MAYENNE"/>
    <n v="53100"/>
    <s v="Catégorie A 4H"/>
    <d v="2009-06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http9"/>
    <x v="19"/>
    <s v="GBJ616008L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svnhttp2"/>
    <x v="19"/>
    <s v="GBJ616074S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pihttp2"/>
    <x v="19"/>
    <s v="GBJ53705U9"/>
    <s v="1 Rue du DOCTEUR SAUVE"/>
    <s v="MAYENNE"/>
    <n v="53100"/>
    <s v="Catégorie A 4H"/>
    <d v="200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ASSHTTP2"/>
    <x v="19"/>
    <s v="GBJ53601CJ"/>
    <s v="1 Rue du DOCTEUR SAUVE"/>
    <s v="MAYENNE"/>
    <n v="53100"/>
    <s v="Catégorie A 4H"/>
    <d v="2009-06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BKP1_OLD"/>
    <x v="19"/>
    <s v="GBJ61604EC"/>
    <s v="1 Rue du DOCTEUR SAUVE"/>
    <s v="MAYENNE"/>
    <n v="53100"/>
    <s v="Catégorie A 4H"/>
    <d v="2009-11-2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proxhttp3"/>
    <x v="19"/>
    <s v="GBJ61001D2"/>
    <s v="1 Rue du DOCTEUR SAUVE"/>
    <s v="MAYENNE"/>
    <n v="53100"/>
    <s v="Catégorie A 4H"/>
    <d v="2009-05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etalhttp2"/>
    <x v="19"/>
    <s v="GBJ54705X9"/>
    <s v="1 Rue du DOCTEUR SAUVE"/>
    <s v="MAYENNE"/>
    <n v="53100"/>
    <s v="Catégorie A 4H"/>
    <d v="2009-10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fehttp1q"/>
    <x v="19"/>
    <s v="GBJ61000VH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STATATOR2"/>
    <x v="19"/>
    <s v="CZJ62000JX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ail1"/>
    <x v="19"/>
    <s v="GBJ619036D"/>
    <s v="1 Rue du DOCTEUR SAUVE"/>
    <s v="MAYENNE"/>
    <n v="53100"/>
    <s v="Catégorie A 4H"/>
    <d v="2010-01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fdsbdda2"/>
    <x v="19"/>
    <s v="CZJ619009V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etalhttp3"/>
    <x v="19"/>
    <s v="GBJ61000VF"/>
    <s v="1 Rue du DOCTEUR SAUVE"/>
    <s v="MAYENNE"/>
    <n v="53100"/>
    <s v="Catégorie A 4H"/>
    <d v="2009-0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ahttp1"/>
    <x v="19"/>
    <s v="GBJ61001C6"/>
    <s v="1 Rue du DOCTEUR SAUVE"/>
    <s v="MAYENNE"/>
    <n v="53100"/>
    <s v="Catégorie A 4H"/>
    <d v="2009-05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ail2"/>
    <x v="19"/>
    <s v="GBJ619036Y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LTRT1"/>
    <x v="19"/>
    <s v="GBJ54705X7"/>
    <s v="1 Rue du DOCTEUR SAUVE"/>
    <s v="MAYENNE"/>
    <n v="53100"/>
    <s v="Catégorie A 4H"/>
    <d v="2009-05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REESHTTP1"/>
    <x v="19"/>
    <s v="GBJ6150282"/>
    <s v="1 Rue du DOCTEUR SAUVE"/>
    <s v="MAYENNE"/>
    <n v="53100"/>
    <s v="Catégorie A 4H"/>
    <d v="2009-05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REESBDD1"/>
    <x v="19"/>
    <s v="GBJ615050P"/>
    <s v="1 Rue du DOCTEUR SAUVE"/>
    <s v="MAYENNE"/>
    <n v="53100"/>
    <s v="Catégorie A 4H"/>
    <d v="2009-05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alltrt1"/>
    <x v="16"/>
    <s v="CZJ64200AV"/>
    <s v="1 Rue du DOCTEUR SAUVE"/>
    <s v="MAYENNE"/>
    <n v="53100"/>
    <s v="Catégorie A 4H"/>
    <d v="2011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SOCOBDD2"/>
    <x v="16"/>
    <s v="CZJ64906V1"/>
    <s v="1 Rue du DOCTEUR SAUVE"/>
    <s v="MAYENNE"/>
    <n v="53100"/>
    <s v="Catégorie A 4H"/>
    <d v="2011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BKP2_old"/>
    <x v="16"/>
    <s v="CZJ652061J"/>
    <s v="1 Rue du DOCTEUR SAUVE"/>
    <s v="MAYENNE"/>
    <n v="53100"/>
    <s v="Catégorie A 4H"/>
    <d v="2011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selexsa3"/>
    <x v="16"/>
    <s v="CZJ64303W9"/>
    <s v="1 Rue du DOCTEUR SAUVE"/>
    <s v="MAYENNE"/>
    <n v="53100"/>
    <s v="Catégorie A 4H"/>
    <d v="2011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MCSA2"/>
    <x v="16"/>
    <s v="CZJ64902L5"/>
    <s v="1 Rue du DOCTEUR SAUVE"/>
    <s v="MAYENNE"/>
    <n v="53100"/>
    <s v="Catégorie A 4H"/>
    <d v="2011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TACIHTTP1"/>
    <x v="6"/>
    <s v="CZJ65205C3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SOCOBDD3"/>
    <x v="16"/>
    <s v="CZJ64906U8"/>
    <s v="1 Rue du DOCTEUR SAUVE"/>
    <s v="MAYENNE"/>
    <n v="53100"/>
    <s v="Catégorie A 4H"/>
    <d v="2011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SA1 "/>
    <x v="16"/>
    <s v="CZJ70106FY"/>
    <s v="1 Rue du DOCTEUR SAUVE"/>
    <s v="MAYENNE"/>
    <n v="53100"/>
    <s v="Catégorie A 4H"/>
    <d v="2011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"/>
    <s v="ELSSA10"/>
    <x v="16"/>
    <s v="CZJ64200AW"/>
    <s v="1 Rue du DOCTEUR SAUVE"/>
    <s v="MAYENNE"/>
    <n v="53100"/>
    <s v="Catégorie A 4H"/>
    <d v="2011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lhttp1_new"/>
    <x v="16"/>
    <s v="CZJ6410034"/>
    <s v="1 Rue du DOCTEUR SAUVE"/>
    <s v="MAYENNE"/>
    <n v="53100"/>
    <s v="Catégorie A 4H"/>
    <d v="2008-04-2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MCSA1"/>
    <x v="16"/>
    <s v="CZJ65007M6"/>
    <s v="1 Rue du DOCTEUR SAUVE"/>
    <s v="MAYENNE"/>
    <n v="53100"/>
    <s v="Catégorie A 4H"/>
    <d v="2011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itsics3"/>
    <x v="16"/>
    <s v="CZJ6420A72"/>
    <s v="1 Rue du DOCTEUR SAUVE"/>
    <s v="MAYENNE"/>
    <n v="53100"/>
    <s v="Catégorie A 4H"/>
    <d v="2011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TACIBDD1"/>
    <x v="19"/>
    <s v="CZJ635040P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TACIBDD2"/>
    <x v="19"/>
    <s v="CZJ628037C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ASE1"/>
    <x v="16"/>
    <s v="CZJ70302ZK"/>
    <s v="1 Rue du DOCTEUR SAUVE"/>
    <s v="MAYENNE"/>
    <n v="53100"/>
    <s v="Catégorie A 4H"/>
    <d v="2011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utvml1"/>
    <x v="16"/>
    <s v="CZJ70502F5"/>
    <s v="rue Jules Méline"/>
    <s v="LAVAL"/>
    <n v="53000"/>
    <s v="Catégorie A 4H"/>
    <d v="2011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prohttp2"/>
    <x v="16"/>
    <s v="CZJ70302ZG"/>
    <s v="1 Rue du DOCTEUR SAUVE"/>
    <s v="MAYENNE"/>
    <n v="53100"/>
    <s v="Catégorie A 4H"/>
    <d v="2011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NAS1"/>
    <x v="28"/>
    <s v="GB8713AE89"/>
    <s v="1 Rue du DOCTEUR SAUVE"/>
    <s v="MAYENNE"/>
    <n v="53100"/>
    <s v="Catégorie A 4H"/>
    <d v="2008-04-2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htdig1"/>
    <x v="5"/>
    <s v="R146JMN10000"/>
    <s v="1 Rue du DOCTEUR SAUVE"/>
    <s v="MAYENNE"/>
    <n v="53100"/>
    <s v="Catégorie A 4H"/>
    <d v="2002-03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satest1"/>
    <x v="16"/>
    <s v="CZJ719020U"/>
    <s v="1 Rue du DOCTEUR SAUVE"/>
    <s v="MAYENNE"/>
    <n v="53100"/>
    <s v="Catégorie A 4H"/>
    <d v="2010-06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"/>
    <s v="elbddtest1"/>
    <x v="16"/>
    <s v="CZJ72106F3"/>
    <s v="1 Rue du DOCTEUR SAUVE"/>
    <s v="MAYENNE"/>
    <n v="53100"/>
    <s v="Catégorie A 4H"/>
    <d v="2010-07-0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bkpnas1"/>
    <x v="16"/>
    <s v="CZJ71708PD"/>
    <s v="1 Rue du DOCTEUR SAUVE"/>
    <s v="MAYENNE"/>
    <n v="53100"/>
    <s v="Catégorie A 4H"/>
    <d v="2010-06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sa1"/>
    <x v="16"/>
    <s v="CZJ72103GW"/>
    <s v="1 Rue du DOCTEUR SAUVE"/>
    <s v="MAYENNE"/>
    <n v="53100"/>
    <s v="Catégorie A 4H"/>
    <d v="2010-07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sa2"/>
    <x v="16"/>
    <s v="CZJ72103FY"/>
    <s v="1 Rue du DOCTEUR SAUVE"/>
    <s v="MAYENNE"/>
    <n v="53100"/>
    <s v="Catégorie A 4H"/>
    <d v="2010-07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nas2"/>
    <x v="28"/>
    <s v="GB8724JDTJ"/>
    <s v="1 Rue du DOCTEUR SAUVE"/>
    <s v="MAYENNE"/>
    <n v="53100"/>
    <s v="Catégorie A 4H"/>
    <d v="2008-07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TACIHTTPL1"/>
    <x v="16"/>
    <s v="CZJ72106EX"/>
    <s v="rue Jules Méline"/>
    <s v="LAVAL"/>
    <n v="53000"/>
    <s v="Catégorie A 4H"/>
    <d v="2010-07-0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ofictr1"/>
    <x v="16"/>
    <s v="CZJ72105VM"/>
    <s v="1 Rue du DOCTEUR SAUVE"/>
    <s v="MAYENNE"/>
    <n v="53100"/>
    <s v="Catégorie A J+1"/>
    <d v="2010-07-0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"/>
    <s v="omdhttp1"/>
    <x v="16"/>
    <s v="CZJ72504AE"/>
    <s v="1 Rue du DOCTEUR SAUVE"/>
    <s v="MAYENNE"/>
    <n v="53100"/>
    <s v="Catégorie A 4H"/>
    <d v="2010-07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bdd3"/>
    <x v="16"/>
    <s v="CZJ735037L"/>
    <s v="1 Rue du DOCTEUR SAUVE"/>
    <s v="MAYENNE"/>
    <n v="53100"/>
    <s v="Catégorie A 4H"/>
    <d v="2010-10-1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TACIHTTPQL1"/>
    <x v="16"/>
    <s v="CZJ735037X"/>
    <s v="rue Jules Méline"/>
    <s v="LAVAL"/>
    <n v="53000"/>
    <s v="Catégorie A 4H"/>
    <d v="2010-10-1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engine-serv08"/>
    <x v="16"/>
    <s v="CZJ735037K"/>
    <s v="12 RUE DES LANDELLES"/>
    <s v="CESSON SEVIGNE"/>
    <n v="35510"/>
    <s v="Catégorie A 4H"/>
    <d v="2010-10-1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utsal1"/>
    <x v="16"/>
    <s v="CZJ735036Y"/>
    <s v="rue Jules Méline"/>
    <s v="LAVAL"/>
    <n v="53000"/>
    <s v="Catégorie A 4H"/>
    <d v="2010-10-1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bdd4"/>
    <x v="16"/>
    <s v="CZJ736015K"/>
    <s v="1 Rue du DOCTEUR SAUVE"/>
    <s v="MAYENNE"/>
    <n v="53100"/>
    <s v="Catégorie A 4H"/>
    <d v="2010-10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wdc1"/>
    <x v="16"/>
    <s v="CZJ741045P"/>
    <s v="1 Rue du DOCTEUR SAUVE"/>
    <s v="MAYENNE"/>
    <n v="53100"/>
    <s v="Catégorie A 4H"/>
    <d v="2010-11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engine-serv12"/>
    <x v="16"/>
    <s v="CZJ74203WA"/>
    <s v="12 RUE DES LANDELLES"/>
    <s v="CESSON SEVIGNE"/>
    <n v="35510"/>
    <s v="Catégorie A 4H"/>
    <d v="2010-11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sa5"/>
    <x v="16"/>
    <s v="CZJ742071S"/>
    <s v="1 Rue du DOCTEUR SAUVE"/>
    <s v="MAYENNE"/>
    <n v="53100"/>
    <s v="Catégorie A 4H"/>
    <d v="2010-11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SA4"/>
    <x v="16"/>
    <s v="CZJ74203VX"/>
    <s v="1 Rue du DOCTEUR SAUVE"/>
    <s v="MAYENNE"/>
    <n v="53100"/>
    <s v="Catégorie A 4H"/>
    <d v="2010-11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engine-serv11"/>
    <x v="16"/>
    <s v="CZJ7460A2H"/>
    <s v="1 Rue du DOCTEUR SAUVE"/>
    <s v="MAYENNE"/>
    <n v="53100"/>
    <s v="Catégorie A 4H"/>
    <d v="2010-12-2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trt1"/>
    <x v="16"/>
    <s v="CZJ7460A2B"/>
    <s v="1 Rue du DOCTEUR SAUVE"/>
    <s v="MAYENNE"/>
    <n v="53100"/>
    <s v="Catégorie A 4H"/>
    <d v="2010-12-2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xphttp4"/>
    <x v="16"/>
    <s v="CZJ7510331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bddb1"/>
    <x v="16"/>
    <s v="CZJ751A5R3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bddb2"/>
    <x v="16"/>
    <s v="CZJ751032X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agellantest"/>
    <x v="14"/>
    <s v="8063LDN434"/>
    <s v="1 Rue du DOCTEUR SAUVE"/>
    <s v="MAYENNE"/>
    <n v="53100"/>
    <s v="Catégorie C 4H"/>
    <d v="2007-04-23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TACIHTTP2"/>
    <x v="6"/>
    <s v="CZJ65205AZ"/>
    <s v="1 Rue du DOCTEUR SAUVE"/>
    <s v="MAYENNE"/>
    <n v="53100"/>
    <s v="Catégorie A 4H"/>
    <d v="2007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whttp2"/>
    <x v="1"/>
    <s v="GBJ52403X7"/>
    <s v="1 Rue du DOCTEUR SAUVE"/>
    <s v="MAYENNE"/>
    <n v="53100"/>
    <s v="Catégorie A 4H"/>
    <d v="2008-10-25T00:00:00"/>
    <s v="HG"/>
    <s v="4H"/>
    <s v="Catégorie A"/>
    <n v="50.76"/>
    <n v="4.2300000000000004"/>
    <n v="4.2300000000000004"/>
    <m/>
    <n v="8.4600000000000009"/>
    <m/>
    <m/>
    <m/>
    <n v="0"/>
    <m/>
    <m/>
    <m/>
    <n v="0"/>
    <m/>
    <m/>
    <m/>
    <n v="0"/>
    <n v="0"/>
  </r>
  <r>
    <x v="1"/>
    <s v="OEBTRAITE"/>
    <x v="3"/>
    <s v="J07WLGP42T"/>
    <s v="1 Rue du DOCTEUR SAUVE"/>
    <s v="MAYENNE"/>
    <n v="53100"/>
    <s v="Catégorie A 4H"/>
    <d v="2007-11-1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FTP2"/>
    <x v="2"/>
    <s v="7J26JZS15070"/>
    <s v="1 Rue du DOCTEUR SAUVE"/>
    <s v="MAYENNE"/>
    <n v="53100"/>
    <s v="Catégorie A 4H"/>
    <d v="200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MYSQL1"/>
    <x v="3"/>
    <s v="J08NLGP42T"/>
    <s v="1 Rue du DOCTEUR SAUVE"/>
    <s v="MAYENNE"/>
    <n v="53100"/>
    <s v="Catégorie A 4H"/>
    <d v="2007-10-2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ANYULS"/>
    <x v="2"/>
    <s v="7J29JZS1B027"/>
    <s v="1 Rue du DOCTEUR SAUVE"/>
    <s v="MAYENNE"/>
    <n v="53100"/>
    <s v="Catégorie A 4H"/>
    <d v="200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asa2"/>
    <x v="16"/>
    <s v="CZJ751A9B0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alwhttp1"/>
    <x v="16"/>
    <s v="CZJ74203W8"/>
    <s v="1 Rue du DOCTEUR SAUVE"/>
    <s v="MAYENNE"/>
    <n v="53100"/>
    <s v="Catégorie A 4H"/>
    <d v="2010-11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"/>
    <s v="Pasa1"/>
    <x v="16"/>
    <s v="CZJ751A9AE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BDD2"/>
    <x v="19"/>
    <s v="GBJ53800Z4"/>
    <s v="1 Rue du DOCTEUR SAUVE"/>
    <s v="MAYENNE"/>
    <n v="53100"/>
    <s v="Catégorie A 4H"/>
    <d v="2009-05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sa26"/>
    <x v="16"/>
    <s v="CZJ751A9AU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mxmutnode04"/>
    <x v="16"/>
    <s v="CZJ751A9FC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xphttp5"/>
    <x v="16"/>
    <s v="CZJ751A94H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trttest3"/>
    <x v="16"/>
    <s v="CZJ751A9F8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"/>
    <s v="cxphttp6"/>
    <x v="16"/>
    <s v="CZJ751A939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utsal2"/>
    <x v="16"/>
    <s v="CZJ741045R"/>
    <s v="rue Jules Méline"/>
    <s v="LAVAL"/>
    <n v="53000"/>
    <s v="Catégorie A 4H"/>
    <d v="2010-11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wdc2"/>
    <x v="16"/>
    <s v="CZJ751A99D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ldap2"/>
    <x v="16"/>
    <s v="CZJ751A98Y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"/>
    <s v="mutesx1"/>
    <x v="16"/>
    <s v="CZJ751A9BJ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ldap1"/>
    <x v="16"/>
    <s v="CZJ751A99F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"/>
    <s v="eflldap1"/>
    <x v="16"/>
    <s v="CZJ751A99G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engine-serv13"/>
    <x v="16"/>
    <s v="CZJ751A8VV"/>
    <s v="12 RUE DES LANDELLES"/>
    <s v="CESSON SEVIGNE"/>
    <n v="3551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OFIDC3"/>
    <x v="16"/>
    <s v="CZJ817A6CP"/>
    <s v="1 Rue du DOCTEUR SAUVE"/>
    <s v="MAYENNE"/>
    <n v="53100"/>
    <s v="Catégorie A 4H"/>
    <d v="2011-05-2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bddtest1"/>
    <x v="16"/>
    <s v="CZJ816A84M"/>
    <s v="1 Rue du DOCTEUR SAUVE"/>
    <s v="MAYENNE"/>
    <n v="53100"/>
    <s v="Catégorie A 4H"/>
    <d v="2011-05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satest4"/>
    <x v="16"/>
    <s v="CZJ751A993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"/>
    <s v="pcm"/>
    <x v="16"/>
    <s v="CZJ73605P2"/>
    <s v="1 Rue du DOCTEUR SAUVE"/>
    <s v="MAYENNE"/>
    <n v="53100"/>
    <s v="Catégorie A J+1"/>
    <d v="2010-10-19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21"/>
    <s v="mutbkpl4"/>
    <x v="1"/>
    <s v="GBJ44400EJ"/>
    <s v="rue Jules Méline"/>
    <s v="LAVAL"/>
    <n v="53000"/>
    <s v="Catégorie A 4H"/>
    <d v="2008-01-2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4"/>
    <s v="GOTLIEB1350733"/>
    <x v="3"/>
    <s v="J01TLGP42C"/>
    <s v="1 Rue du DOCTEUR SAUVE"/>
    <s v="MAYENNE"/>
    <n v="53100"/>
    <s v="Catégorie A J+1"/>
    <d v="2000-01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m/>
    <m/>
    <m/>
    <n v="0"/>
    <n v="34.56"/>
  </r>
  <r>
    <x v="2"/>
    <s v="FREDON2"/>
    <x v="2"/>
    <s v="7J34KYD1E026"/>
    <s v="1 Rue du DOCTEUR SAUVE"/>
    <s v="MAYENNE"/>
    <n v="53100"/>
    <s v="Catégorie A 4H"/>
    <d v="200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"/>
    <s v="EPO"/>
    <x v="2"/>
    <s v="7J25JZS1800R"/>
    <s v="1 Rue du DOCTEUR SAUVE"/>
    <s v="MAYENNE"/>
    <n v="53100"/>
    <s v="Catégorie A 4H"/>
    <d v="200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2"/>
    <s v="ORHUSJ"/>
    <x v="25"/>
    <s v="8115FRZ11057"/>
    <s v="1 Rue du DOCTEUR SAUVE"/>
    <s v="MAYENNE"/>
    <n v="53100"/>
    <s v="Catégorie C 4H"/>
    <d v="2000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2"/>
    <s v="GREG"/>
    <x v="7"/>
    <s v="8208FRW11006"/>
    <s v="1 Rue du DOCTEUR SAUVE"/>
    <s v="MAYENNE"/>
    <n v="53100"/>
    <s v="Catégorie C 4H"/>
    <d v="2000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23"/>
    <s v="GLDEV"/>
    <x v="3"/>
    <s v="7J34LGP1G01S"/>
    <s v="1 Rue du DOCTEUR SAUVE"/>
    <s v="MAYENNE"/>
    <n v="53100"/>
    <s v="Catégorie A 4H"/>
    <d v="200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"/>
    <s v="NERON"/>
    <x v="14"/>
    <s v="800BLJC11V"/>
    <s v="1 Rue du DOCTEUR SAUVE"/>
    <s v="MAYENNE"/>
    <n v="53100"/>
    <s v="Catégorie C 4H"/>
    <d v="2000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2"/>
    <s v="SG1BIS"/>
    <x v="15"/>
    <s v="GB8511772E"/>
    <s v="1 Rue du DOCTEUR SAUVE"/>
    <s v="MAYENNE"/>
    <n v="53100"/>
    <s v="Catégorie C J+1"/>
    <d v="2000-01-01T00:00:00"/>
    <s v="HG"/>
    <s v="J+1"/>
    <s v="Catégorie C"/>
    <n v="99.6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m/>
    <m/>
    <m/>
    <n v="0"/>
    <n v="74.7"/>
  </r>
  <r>
    <x v="2"/>
    <s v="SVACCES1"/>
    <x v="14"/>
    <s v="8023LDN73V"/>
    <s v="1 Rue du DOCTEUR SAUVE"/>
    <s v="MAYENNE"/>
    <n v="53100"/>
    <s v="Catégorie C J+1"/>
    <d v="2000-01-01T00:00:00"/>
    <s v="HG"/>
    <s v="J+1"/>
    <s v="Catégorie C"/>
    <n v="99.6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0"/>
  </r>
  <r>
    <x v="24"/>
    <s v="WFLCLIENT"/>
    <x v="1"/>
    <s v="GBJ524036H"/>
    <s v="1 Rue du DOCTEUR SAUVE"/>
    <s v="MAYENNE"/>
    <n v="53100"/>
    <s v="Catégorie A J+1"/>
    <d v="2000-01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25"/>
    <s v="MAYINTRAPINT"/>
    <x v="1"/>
    <s v="GBJ52402CR"/>
    <s v="1 Rue du DOCTEUR SAUVE"/>
    <s v="MAYENNE"/>
    <n v="53100"/>
    <s v="Catégorie A 4H"/>
    <d v="200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6"/>
    <s v="HERGE2"/>
    <x v="2"/>
    <s v="8146FSB11640"/>
    <s v="1 Rue du DOCTEUR SAUVE"/>
    <s v="MAYENNE"/>
    <n v="53100"/>
    <s v="Catégorie A 4H"/>
    <d v="200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6"/>
    <s v="SPIROU"/>
    <x v="7"/>
    <s v="8146FSB11031"/>
    <s v="1 Rue du DOCTEUR SAUVE"/>
    <s v="MAYENNE"/>
    <n v="53100"/>
    <s v="Catégorie C 4H"/>
    <d v="2000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4"/>
    <s v="ARBOIS"/>
    <x v="1"/>
    <s v="GBJ509025F"/>
    <s v="1 Rue du DOCTEUR SAUVE"/>
    <s v="MAYENNE"/>
    <n v="53100"/>
    <s v="Catégorie A 4H"/>
    <d v="200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3"/>
    <s v="1138TEST2"/>
    <x v="1"/>
    <s v="GBJ51700JZ"/>
    <s v="1 Rue du DOCTEUR SAUVE"/>
    <s v="MAYENNE"/>
    <n v="53100"/>
    <s v="Catégorie A J+1"/>
    <d v="2000-01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8"/>
    <s v="LUSCHER-2-1351206"/>
    <x v="29"/>
    <s v="B34FZ0J"/>
    <s v="1 Rue du DOCTEUR SAUVE"/>
    <s v="MAYENNE"/>
    <n v="53100"/>
    <s v="Catégorie A J+1"/>
    <d v="2005-01-1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6"/>
    <s v="COMMANCHE"/>
    <x v="12"/>
    <s v="7J32JNT1E018"/>
    <s v="1 Rue du DOCTEUR SAUVE"/>
    <s v="MAYENNE"/>
    <n v="53100"/>
    <s v="Catégorie A J+1"/>
    <d v="2000-01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6"/>
    <s v="HURON"/>
    <x v="1"/>
    <s v="GBJ520056S"/>
    <s v="1 Rue du DOCTEUR SAUVE"/>
    <s v="MAYENNE"/>
    <n v="53100"/>
    <s v="Catégorie A J+1"/>
    <d v="2000-01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UMOS"/>
    <x v="14"/>
    <s v="805WLDN43F"/>
    <s v="1 Rue du DOCTEUR SAUVE"/>
    <s v="MAYENNE"/>
    <n v="53100"/>
    <s v="Catégorie C J+1"/>
    <d v="2000-01-01T00:00:00"/>
    <s v="HG"/>
    <s v="J+1"/>
    <s v="Catégorie C"/>
    <n v="99.6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0"/>
  </r>
  <r>
    <x v="7"/>
    <s v="TREVILLE"/>
    <x v="10"/>
    <s v="CZJ62500SN"/>
    <s v="1 Rue du DOCTEUR SAUVE"/>
    <s v="MAYENNE"/>
    <n v="53100"/>
    <s v="Catégorie A J+1"/>
    <d v="2009-07-3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117-sst14"/>
    <x v="10"/>
    <s v="CZJ6300050"/>
    <s v="1 Rue du DOCTEUR SAUVE"/>
    <s v="MAYENNE"/>
    <n v="53100"/>
    <s v="Catégorie A J+1"/>
    <d v="2009-08-2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cpam1"/>
    <x v="10"/>
    <s v="CZJ63003XP"/>
    <s v="1 Rue du DOCTEUR SAUVE"/>
    <s v="MAYENNE"/>
    <n v="53100"/>
    <s v="Catégorie A J+1"/>
    <d v="2009-08-3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117-sst16"/>
    <x v="10"/>
    <s v="CZJ62901HF"/>
    <s v="1 Rue du DOCTEUR SAUVE"/>
    <s v="MAYENNE"/>
    <n v="53100"/>
    <s v="Catégorie A J+1"/>
    <d v="2009-08-2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"/>
    <s v="NOVADRESS5"/>
    <x v="10"/>
    <s v="CZJ630004Y"/>
    <s v="1 Rue du DOCTEUR SAUVE"/>
    <s v="MAYENNE"/>
    <n v="53100"/>
    <s v="Catégorie A J+1"/>
    <d v="2009-08-2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117-sst15"/>
    <x v="10"/>
    <s v="CZJ630004T"/>
    <s v="1 Rue du DOCTEUR SAUVE"/>
    <s v="MAYENNE"/>
    <n v="53100"/>
    <s v="Catégorie A J+1"/>
    <d v="2009-08-2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4"/>
    <s v="ABYMES"/>
    <x v="14"/>
    <s v="80FYLJC128"/>
    <s v="1 Rue du DOCTEUR SAUVE"/>
    <s v="MAYENNE"/>
    <n v="53100"/>
    <s v="Catégorie C 4H"/>
    <d v="2008-02-28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6"/>
    <s v="enclosureblade"/>
    <x v="30"/>
    <s v="800DJTK82R"/>
    <s v="1 Rue du DOCTEUR SAUVE"/>
    <s v="MAYENNE"/>
    <n v="53100"/>
    <s v="HP PROLIANT BL ENCLOSURE"/>
    <s v="N° Erroné - HG"/>
    <s v="HG"/>
    <s v="4H"/>
    <s v="Autres"/>
    <n v="500.41200000000003"/>
    <n v="41.700833333333335"/>
    <n v="41.700833333333335"/>
    <n v="41.700833333333335"/>
    <n v="125.10250000000001"/>
    <n v="41.700833333333335"/>
    <n v="41.700833333333335"/>
    <n v="41.700833333333335"/>
    <n v="125.10250000000001"/>
    <n v="41.700833333333335"/>
    <n v="41.700833333333335"/>
    <n v="41.700833333333335"/>
    <n v="125.10250000000001"/>
    <n v="41.700833333333335"/>
    <n v="41.700833333333335"/>
    <n v="41.700833333333335"/>
    <n v="125.10250000000001"/>
    <n v="0"/>
  </r>
  <r>
    <x v="6"/>
    <s v="TSEGIP1routage"/>
    <x v="9"/>
    <s v="NT68MU0802"/>
    <s v="1 Rue du DOCTEUR SAUVE"/>
    <s v="MAYENNE"/>
    <n v="53100"/>
    <s v="Catégorie A 4H"/>
    <s v="N° Erroné - HG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4"/>
    <s v="frgeo"/>
    <x v="6"/>
    <s v="CZJ72804CM"/>
    <s v="1 Rue du DOCTEUR SAUVE"/>
    <s v="MAYENNE"/>
    <n v="53100"/>
    <s v="Catégorie A J+1"/>
    <d v="2010-08-1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"/>
    <s v="frqronos"/>
    <x v="6"/>
    <s v="CZJ74600FV"/>
    <s v="1 Rue du DOCTEUR SAUVE"/>
    <s v="MAYENNE"/>
    <n v="53100"/>
    <s v="Catégorie A J+1"/>
    <d v="2010-12-15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m/>
    <m/>
    <m/>
    <n v="0"/>
    <n v="34.56"/>
  </r>
  <r>
    <x v="8"/>
    <s v="sipod-7"/>
    <x v="16"/>
    <s v="CZJ74700ZD"/>
    <s v="1 Rue du DOCTEUR SAUVE"/>
    <s v="MAYENNE"/>
    <n v="53100"/>
    <s v="Catégorie A J+1"/>
    <d v="2010-12-25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4"/>
    <s v="sgi_jos"/>
    <x v="16"/>
    <s v="CZJ751A8ZR"/>
    <s v="1 Rue du DOCTEUR SAUVE"/>
    <s v="MAYENNE"/>
    <n v="53100"/>
    <s v="Catégorie A J+1"/>
    <d v="2011-02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cpam4"/>
    <x v="6"/>
    <s v="CZ181002JA"/>
    <s v="1 Rue du DOCTEUR SAUVE"/>
    <s v="MAYENNE"/>
    <n v="53100"/>
    <s v="Catégorie A J+1"/>
    <d v="2011-04-1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117-sst09"/>
    <x v="6"/>
    <s v="CZ181002J6"/>
    <s v="1 Rue du DOCTEUR SAUVE"/>
    <s v="MAYENNE"/>
    <n v="53100"/>
    <s v="Catégorie A J+1"/>
    <d v="2011-04-1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117-sst13"/>
    <x v="6"/>
    <s v="CZ181002ND"/>
    <s v="1 Rue du DOCTEUR SAUVE"/>
    <s v="MAYENNE"/>
    <n v="53100"/>
    <s v="Catégorie A J+1"/>
    <d v="2011-04-1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117-sst10"/>
    <x v="6"/>
    <s v="CZ1814022S"/>
    <s v="1 Rue du DOCTEUR SAUVE"/>
    <s v="MAYENNE"/>
    <n v="53100"/>
    <s v="Catégorie A J+1"/>
    <d v="2011-05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117-sst11"/>
    <x v="6"/>
    <s v="CZ1814023A"/>
    <s v="1 Rue du DOCTEUR SAUVE"/>
    <s v="MAYENNE"/>
    <n v="53100"/>
    <s v="Catégorie A J+1"/>
    <d v="2011-05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117-sst12"/>
    <x v="6"/>
    <s v="CZ18140235"/>
    <s v="1 Rue du DOCTEUR SAUVE"/>
    <s v="MAYENNE"/>
    <n v="53100"/>
    <s v="Catégorie A J+1"/>
    <d v="2011-05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117-sst20"/>
    <x v="6"/>
    <s v="CZ1814021X"/>
    <s v="1 Rue du DOCTEUR SAUVE"/>
    <s v="MAYENNE"/>
    <n v="53100"/>
    <s v="Catégorie A J+1"/>
    <d v="2011-05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dumas"/>
    <x v="6"/>
    <s v="CZ18140232"/>
    <s v="1 Rue du DOCTEUR SAUVE"/>
    <s v="MAYENNE"/>
    <n v="53100"/>
    <s v="Catégorie A J+1"/>
    <d v="2011-05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 l117-sst08"/>
    <x v="6"/>
    <s v="CZ1814022Y"/>
    <s v="1 Rue du DOCTEUR SAUVE"/>
    <s v="MAYENNE"/>
    <n v="53100"/>
    <s v="Catégorie A J+1"/>
    <d v="2011-05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117-sst19"/>
    <x v="6"/>
    <s v="CZ1814022X"/>
    <s v="1 Rue du DOCTEUR SAUVE"/>
    <s v="MAYENNE"/>
    <n v="53100"/>
    <s v="Catégorie A J+1"/>
    <d v="2011-05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CPAM3"/>
    <x v="6"/>
    <s v="CZ18140228"/>
    <s v="1 Rue du DOCTEUR SAUVE"/>
    <s v="MAYENNE"/>
    <n v="53100"/>
    <s v="Catégorie A J+1"/>
    <d v="2011-05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117-sst18"/>
    <x v="6"/>
    <s v="CZ1814022V"/>
    <s v="1 Rue du DOCTEUR SAUVE"/>
    <s v="MAYENNE"/>
    <n v="53100"/>
    <s v="Catégorie A J+1"/>
    <d v="2011-05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115TETE1"/>
    <x v="6"/>
    <s v="CZJ751A99C"/>
    <s v="1 Rue du DOCTEUR SAUVE"/>
    <s v="MAYENNE"/>
    <n v="53100"/>
    <s v="Catégorie A J+1"/>
    <d v="2011-05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4"/>
    <s v="frqronos2"/>
    <x v="16"/>
    <s v="CZJ816A853"/>
    <s v="1 Rue du DOCTEUR SAUVE"/>
    <s v="MAYENNE"/>
    <n v="53100"/>
    <s v="Catégorie A J+1"/>
    <d v="2011-05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DCROOT2"/>
    <x v="16"/>
    <s v="CZJ813A43B"/>
    <s v="1 Rue du DOCTEUR SAUVE"/>
    <s v="MAYENNE"/>
    <n v="53100"/>
    <s v="Catégorie A J+1"/>
    <d v="2011-05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22"/>
    <s v="DCPAR1"/>
    <x v="16"/>
    <s v="CZJ813A43E"/>
    <s v="11 bd Sébastopol"/>
    <s v="PARIS"/>
    <n v="75"/>
    <s v="Catégorie A J+1"/>
    <d v="2011-05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22"/>
    <s v="DCPAR2"/>
    <x v="16"/>
    <s v="CZJ813A43V"/>
    <s v="11 bd Sébastopol"/>
    <s v="PARIS"/>
    <n v="75"/>
    <s v="Catégorie A J+1"/>
    <d v="2011-05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4"/>
    <s v="ader"/>
    <x v="14"/>
    <s v="8189LJC134"/>
    <s v="12 RUE DES LANDELLES"/>
    <s v="CESSON SEVIGNE"/>
    <n v="35510"/>
    <s v="Catégorie C 4H"/>
    <d v="2007-08-25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4"/>
    <s v="GUTEMBERG"/>
    <x v="2"/>
    <s v="7J19FXK1L031"/>
    <s v="12 RUE DES LANDELLES"/>
    <s v="CESSON SEVIGNE"/>
    <n v="35510"/>
    <s v="Catégorie A J+1"/>
    <d v="2000-01-01T00:00:00"/>
    <s v="HG"/>
    <s v="J+1"/>
    <s v="Catégorie A"/>
    <n v="46.08"/>
    <n v="3.84"/>
    <n v="3.84"/>
    <n v="3.84"/>
    <n v="11.52"/>
    <n v="3.84"/>
    <m/>
    <m/>
    <n v="3.84"/>
    <m/>
    <m/>
    <m/>
    <n v="0"/>
    <m/>
    <m/>
    <m/>
    <n v="0"/>
    <n v="0"/>
  </r>
  <r>
    <x v="23"/>
    <s v="BABAGE"/>
    <x v="3"/>
    <s v="7J34LGP1G032"/>
    <s v="12 RUE DES LANDELLES"/>
    <s v="CESSON SEVIGNE"/>
    <n v="35510"/>
    <s v="Catégorie A J+1"/>
    <d v="2000-01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4"/>
    <s v="SVACCES3"/>
    <x v="14"/>
    <s v="8316KJN21229"/>
    <s v="12 RUE DES LANDELLES"/>
    <s v="CESSON SEVIGNE"/>
    <n v="35510"/>
    <s v="Catégorie C J+1"/>
    <d v="2000-01-01T00:00:00"/>
    <s v="HG"/>
    <s v="J+1"/>
    <s v="Catégorie C"/>
    <n v="99.6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0"/>
  </r>
  <r>
    <x v="4"/>
    <s v="ARRAY03"/>
    <x v="31"/>
    <s v="SGI633003T"/>
    <s v="12 RUE DES LANDELLES"/>
    <s v="CESSON SEVIGNE"/>
    <n v="35510"/>
    <s v="Autres J+1"/>
    <d v="2009-10-07T00:00:00"/>
    <s v="HG"/>
    <s v="J+1"/>
    <s v="Autres"/>
    <n v="283.08"/>
    <n v="23.59"/>
    <n v="23.59"/>
    <m/>
    <n v="47.18"/>
    <m/>
    <m/>
    <m/>
    <n v="0"/>
    <m/>
    <m/>
    <m/>
    <n v="0"/>
    <m/>
    <m/>
    <m/>
    <n v="0"/>
    <n v="0"/>
  </r>
  <r>
    <x v="4"/>
    <s v="engine-serv01"/>
    <x v="16"/>
    <s v="CZJ63400J3"/>
    <s v="12 RUE DES LANDELLES"/>
    <s v="CESSON SEVIGNE"/>
    <n v="35510"/>
    <s v="Catégorie A J+1"/>
    <d v="2009-09-2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4"/>
    <s v="ATTILA"/>
    <x v="13"/>
    <s v="CZC64113G2"/>
    <s v="12 RUE DES LANDELLES"/>
    <s v="CESSON SEVIGNE"/>
    <n v="35510"/>
    <s v="Catégorie C J+1"/>
    <d v="2009-11-09T00:00:00"/>
    <s v="HG"/>
    <s v="J+1"/>
    <s v="Catégorie C"/>
    <n v="99.6"/>
    <n v="8.3000000000000007"/>
    <n v="8.3000000000000007"/>
    <m/>
    <n v="16.600000000000001"/>
    <m/>
    <m/>
    <m/>
    <n v="0"/>
    <m/>
    <m/>
    <m/>
    <n v="0"/>
    <m/>
    <m/>
    <m/>
    <n v="0"/>
    <n v="0"/>
  </r>
  <r>
    <x v="6"/>
    <s v="APOLLO"/>
    <x v="16"/>
    <s v="GB8724J4HT"/>
    <s v="12 RUE DES LANDELLES"/>
    <s v="CESSON SEVIGNE"/>
    <n v="35510"/>
    <s v="Catégorie A 4H"/>
    <d v="2010-07-17T00:00:00"/>
    <s v="HG"/>
    <s v="4H"/>
    <s v="Catégorie A"/>
    <n v="50.76"/>
    <n v="4.2300000000000004"/>
    <n v="4.2300000000000004"/>
    <n v="4.2300000000000004"/>
    <n v="12.690000000000001"/>
    <n v="4.2300000000000004"/>
    <m/>
    <m/>
    <n v="4.2300000000000004"/>
    <m/>
    <m/>
    <m/>
    <n v="0"/>
    <m/>
    <m/>
    <m/>
    <n v="0"/>
    <n v="0"/>
  </r>
  <r>
    <x v="4"/>
    <s v="HOBBES"/>
    <x v="16"/>
    <s v="CZJ632040X"/>
    <s v="12 RUE DES LANDELLES"/>
    <s v="CESSON SEVIGNE"/>
    <n v="35510"/>
    <s v="Catégorie A J+1"/>
    <d v="2009-09-15T00:00:00"/>
    <s v="HG"/>
    <s v="J+1"/>
    <s v="Catégorie A"/>
    <n v="46.08"/>
    <n v="3.84"/>
    <n v="3.84"/>
    <m/>
    <n v="7.68"/>
    <m/>
    <m/>
    <m/>
    <n v="0"/>
    <m/>
    <m/>
    <m/>
    <n v="0"/>
    <m/>
    <m/>
    <m/>
    <n v="0"/>
    <n v="0"/>
  </r>
  <r>
    <x v="4"/>
    <s v="engine-serv15"/>
    <x v="16"/>
    <s v="CZJ71109XU"/>
    <s v="12 RUE DES LANDELLES"/>
    <s v="CESSON SEVIGNE"/>
    <n v="35510"/>
    <s v="Catégorie A 4H"/>
    <d v="2010-04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STENDHAL"/>
    <x v="1"/>
    <s v="GBJ536051K"/>
    <s v="12 RUE DES LANDELLES"/>
    <s v="CESSON SEVIGNE"/>
    <n v="35510"/>
    <s v="Catégorie A 4H"/>
    <d v="2008-10-12T00:00:00"/>
    <s v="HG"/>
    <s v="4H"/>
    <s v="Catégorie A"/>
    <n v="50.76"/>
    <n v="4.2300000000000004"/>
    <n v="4.2300000000000004"/>
    <n v="4.2300000000000004"/>
    <n v="12.690000000000001"/>
    <n v="4.2300000000000004"/>
    <m/>
    <m/>
    <n v="4.2300000000000004"/>
    <m/>
    <m/>
    <m/>
    <n v="0"/>
    <m/>
    <m/>
    <m/>
    <n v="0"/>
    <n v="0"/>
  </r>
  <r>
    <x v="4"/>
    <s v="GEMINI"/>
    <x v="16"/>
    <s v="GB8724J4HL"/>
    <s v="12 RUE DES LANDELLES"/>
    <s v="CESSON SEVIGNE"/>
    <n v="35510"/>
    <s v="Catégorie A 4H"/>
    <d v="2010-07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4"/>
    <s v="JURI-SERV01"/>
    <x v="13"/>
    <s v="CZC64113HW"/>
    <s v="12 RUE DES LANDELLES"/>
    <s v="CESSON SEVIGNE"/>
    <n v="35510"/>
    <s v="Catégorie C J+1"/>
    <d v="2009-11-09T00:00:00"/>
    <s v="HG"/>
    <s v="J+1"/>
    <s v="Catégorie C"/>
    <n v="99.6"/>
    <n v="8.3000000000000007"/>
    <n v="8.3000000000000007"/>
    <n v="8.3000000000000007"/>
    <n v="24.900000000000002"/>
    <n v="8.3000000000000007"/>
    <m/>
    <m/>
    <n v="8.3000000000000007"/>
    <m/>
    <m/>
    <m/>
    <n v="0"/>
    <m/>
    <m/>
    <m/>
    <n v="0"/>
    <n v="0"/>
  </r>
  <r>
    <x v="4"/>
    <s v="ARRAY02"/>
    <x v="31"/>
    <s v="SGI6330057"/>
    <s v="12 RUE DES LANDELLES"/>
    <s v="CESSON SEVIGNE"/>
    <n v="35510"/>
    <s v="Autres J+1"/>
    <d v="2009-10-07T00:00:00"/>
    <s v="HG"/>
    <s v="J+1"/>
    <s v="Autres"/>
    <n v="283.08"/>
    <n v="23.59"/>
    <n v="23.59"/>
    <m/>
    <n v="47.18"/>
    <m/>
    <m/>
    <m/>
    <n v="0"/>
    <m/>
    <m/>
    <m/>
    <n v="0"/>
    <m/>
    <m/>
    <m/>
    <n v="0"/>
    <n v="0"/>
  </r>
  <r>
    <x v="7"/>
    <s v="IMPERO"/>
    <x v="16"/>
    <s v="CZJ813A52U"/>
    <s v="1 Rue du DOCTEUR SAUVE"/>
    <s v="MAYENNE"/>
    <n v="53100"/>
    <s v="Catégorie A J+1"/>
    <d v="2011-05-0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SAMAY1"/>
    <x v="16"/>
    <s v="CZJ820A736"/>
    <s v="1 Rue du DOCTEUR SAUVE"/>
    <s v="MAYENNE"/>
    <n v="53100"/>
    <s v="Catégorie A J+1"/>
    <d v="2011-06-26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"/>
    <s v="elspivot1"/>
    <x v="16"/>
    <s v="CZJ812A3FA"/>
    <s v="1 Rue du DOCTEUR SAUVE"/>
    <s v="MAYENNE"/>
    <n v="53100"/>
    <s v="Catégorie A 4H"/>
    <d v="2011-05-0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ltrtl1_old"/>
    <x v="16"/>
    <s v="CZJ827A6UB"/>
    <s v="1 Rue du DOCTEUR SAUVE"/>
    <s v="MAYENNE"/>
    <n v="53100"/>
    <s v="Catégorie A 4H"/>
    <d v="2011-08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nl1"/>
    <x v="16"/>
    <s v="CZJ827A6X5"/>
    <s v="1 Rue du DOCTEUR SAUVE"/>
    <s v="MAYENNE"/>
    <n v="53100"/>
    <s v="Catégorie A 4H"/>
    <d v="2011-08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mxmutnode02"/>
    <x v="16"/>
    <s v="CZJ825A8X1"/>
    <s v="1 Rue du DOCTEUR SAUVE"/>
    <s v="MAYENNE"/>
    <n v="53100"/>
    <s v="Catégorie A 4H"/>
    <d v="2011-08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engine-serv10"/>
    <x v="16"/>
    <s v="CZJ829A5G9"/>
    <s v="12 RUE DES LANDELLES"/>
    <s v="CESSON SEVIGNE"/>
    <n v="35510"/>
    <s v="Catégorie A 4H"/>
    <d v="2011-08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trtcd7"/>
    <x v="16"/>
    <s v="CZJ827A6WE"/>
    <s v="1 Rue du DOCTEUR SAUVE"/>
    <s v="MAYENNE"/>
    <n v="53100"/>
    <s v="Catégorie A 4H"/>
    <d v="2011-08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Berlioz"/>
    <x v="16"/>
    <s v="CZJ825A8RE"/>
    <s v="12 RUE DES LANDELLES"/>
    <s v="CESSON SEVIGNE"/>
    <n v="35510"/>
    <s v="Catégorie A 4H"/>
    <d v="2011-08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4"/>
    <s v="engine-serv05"/>
    <x v="16"/>
    <s v="CZJ826A053"/>
    <s v="12 RUE DES LANDELLES"/>
    <s v="CESSON SEVIGNE"/>
    <n v="35510"/>
    <s v="Catégorie A 4H"/>
    <d v="2011-08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engine-serv06"/>
    <x v="16"/>
    <s v="CZJ826A06D"/>
    <s v="12 RUE DES LANDELLES"/>
    <s v="CESSON SEVIGNE"/>
    <n v="35510"/>
    <s v="Catégorie A 4H"/>
    <d v="2011-08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engine-serv07"/>
    <x v="16"/>
    <s v="CZJ826A06U"/>
    <s v="12 RUE DES LANDELLES"/>
    <s v="CESSON SEVIGNE"/>
    <n v="35510"/>
    <s v="Catégorie A 4H"/>
    <d v="2011-08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glpihttp1"/>
    <x v="16"/>
    <s v="CZJ825A8P2"/>
    <s v="1 Rue du DOCTEUR SAUVE"/>
    <s v="MAYENNE"/>
    <n v="53100"/>
    <s v="Catégorie A 4H"/>
    <d v="2011-08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ntshttp1q"/>
    <x v="16"/>
    <s v="CZJ829A5GY"/>
    <s v="1 Rue du DOCTEUR SAUVE"/>
    <s v="MAYENNE"/>
    <n v="53100"/>
    <s v="Catégorie A 4H"/>
    <d v="2011-08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fnsvtestm4"/>
    <x v="16"/>
    <s v="CZJ829A5H3"/>
    <s v="1 Rue du DOCTEUR SAUVE"/>
    <s v="MAYENNE"/>
    <n v="53100"/>
    <s v="Catégorie A 4H"/>
    <d v="2011-08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ntsldap1"/>
    <x v="16"/>
    <s v="CZJ829A5FX"/>
    <s v="1 Rue du DOCTEUR SAUVE"/>
    <s v="MAYENNE"/>
    <n v="53100"/>
    <s v="Catégorie A 4H"/>
    <d v="2011-08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ntsldap2"/>
    <x v="16"/>
    <s v="CZJ826A06E"/>
    <s v="1 Rue du DOCTEUR SAUVE"/>
    <s v="MAYENNE"/>
    <n v="53100"/>
    <s v="Catégorie A 4H"/>
    <d v="2011-08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http11"/>
    <x v="19"/>
    <s v="3UV733N083"/>
    <s v="1 Rue du DOCTEUR SAUVE"/>
    <s v="MAYENNE"/>
    <n v="53100"/>
    <s v="Catégorie A 4H"/>
    <d v="2010-09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jouvftpl3"/>
    <x v="16"/>
    <s v="CZJ825A0X8"/>
    <s v="rue Jules Méline"/>
    <s v="LAVAL"/>
    <n v="53000"/>
    <s v="Catégorie A 4H"/>
    <d v="2011-08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muthttp3"/>
    <x v="16"/>
    <s v="CZJ834A62N"/>
    <s v="1 Rue du DOCTEUR SAUVE"/>
    <s v="MAYENNE"/>
    <n v="53100"/>
    <s v="Catégorie A 4H"/>
    <d v="2011-09-2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proxy1"/>
    <x v="16"/>
    <s v="CZJ839A69T"/>
    <s v="1 Rue du DOCTEUR SAUVE"/>
    <s v="MAYENNE"/>
    <n v="53100"/>
    <s v="Catégorie A 4H"/>
    <d v="2011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proxy2"/>
    <x v="16"/>
    <s v="CZJ839A6KL"/>
    <s v="1 Rue du DOCTEUR SAUVE"/>
    <s v="MAYENNE"/>
    <n v="53100"/>
    <s v="Catégorie A 4H"/>
    <d v="2011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dave1"/>
    <x v="16"/>
    <s v="CZJ839A7KE"/>
    <s v="1 Rue du DOCTEUR SAUVE"/>
    <s v="MAYENNE"/>
    <n v="53100"/>
    <s v="Catégorie A 4H"/>
    <d v="2011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infra.monit.l123"/>
    <x v="16"/>
    <s v="CZJ840A1T2"/>
    <s v="1 Rue du DOCTEUR SAUVE"/>
    <s v="MAYENNE"/>
    <n v="531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php2"/>
    <x v="16"/>
    <s v="CZJ840A1T6"/>
    <s v="1 Rue du DOCTEUR SAUVE"/>
    <s v="MAYENNE"/>
    <n v="531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test-load-balancer"/>
    <x v="16"/>
    <s v="CZJ840A2N8"/>
    <s v="rue Jules Méline"/>
    <s v="LAVAL"/>
    <n v="530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alwhttp6"/>
    <x v="16"/>
    <s v="CZJ840A2NT"/>
    <s v="1 Rue du DOCTEUR SAUVE"/>
    <s v="MAYENNE"/>
    <n v="531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"/>
    <s v="bdfmdbdd3s"/>
    <x v="32"/>
    <s v="CZC8395ZGQ"/>
    <s v="1 Rue du DOCTEUR SAUVE"/>
    <s v="MAYENNE"/>
    <n v="53100"/>
    <s v="Catégorie A 4H"/>
    <d v="2009-11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sa18"/>
    <x v="16"/>
    <s v="CZJ840A1UB"/>
    <s v="1 Rue du DOCTEUR SAUVE"/>
    <s v="MAYENNE"/>
    <n v="531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-dsi-fw1"/>
    <x v="16"/>
    <s v="CZJ840A1TT"/>
    <s v="1 Rue du DOCTEUR SAUVE"/>
    <s v="MAYENNE"/>
    <n v="531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mdhttp6s.bdf.dmz.l123"/>
    <x v="32"/>
    <s v="CZC8395ZTD"/>
    <s v="1 Rue du DOCTEUR SAUVE"/>
    <s v="MAYENNE"/>
    <n v="53100"/>
    <s v="Catégorie A 4H"/>
    <d v="2009-11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bdd3"/>
    <x v="33"/>
    <s v="CZC83936DZ"/>
    <s v="1 Rue du DOCTEUR SAUVE"/>
    <s v="MAYENNE"/>
    <n v="53100"/>
    <s v="Catégorie A 4H"/>
    <d v="2009-11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engine-serv09"/>
    <x v="16"/>
    <s v="CZJ840A2NP"/>
    <s v="12 RUE DES LANDELLES"/>
    <s v="CESSON SEVIGNE"/>
    <n v="3551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allhttp1"/>
    <x v="16"/>
    <s v="CZJ840A2N2"/>
    <s v="1 Rue du DOCTEUR SAUVE"/>
    <s v="MAYENNE"/>
    <n v="531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"/>
    <s v="elsgeotest1"/>
    <x v="16"/>
    <s v="CZJ751A99Z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ricahttp3"/>
    <x v="16"/>
    <s v="CZJ840A2NU"/>
    <s v="1 Rue du DOCTEUR SAUVE"/>
    <s v="MAYENNE"/>
    <n v="531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"/>
    <s v="ricahttp4"/>
    <x v="16"/>
    <s v="CZJ842A329"/>
    <s v="1 Rue du DOCTEUR SAUVE"/>
    <s v="MAYENNE"/>
    <n v="53100"/>
    <s v="Catégorie A 4H"/>
    <d v="2011-11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ricabdd3"/>
    <x v="16"/>
    <s v="CZJ842A32N"/>
    <s v="1 Rue du DOCTEUR SAUVE"/>
    <s v="MAYENNE"/>
    <n v="53100"/>
    <s v="Catégorie A 4H"/>
    <d v="2011-11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ricabdd4"/>
    <x v="16"/>
    <s v="CZJ840A2NC"/>
    <s v="1 Rue du DOCTEUR SAUVE"/>
    <s v="MAYENNE"/>
    <n v="531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sa20"/>
    <x v="16"/>
    <s v="CZJ840A1SY"/>
    <s v="1 Rue du DOCTEUR SAUVE"/>
    <s v="MAYENNE"/>
    <n v="531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ntshttp4"/>
    <x v="16"/>
    <s v="CZJ840A1TL"/>
    <s v="1 Rue du DOCTEUR SAUVE"/>
    <s v="MAYENNE"/>
    <n v="531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ntsbdd2"/>
    <x v="16"/>
    <s v="CZJ840A1TM"/>
    <s v="1 Rue du DOCTEUR SAUVE"/>
    <s v="MAYENNE"/>
    <n v="531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ntsbdd3"/>
    <x v="16"/>
    <s v="CZJ840A1TP"/>
    <s v="1 Rue du DOCTEUR SAUVE"/>
    <s v="MAYENNE"/>
    <n v="531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rev2"/>
    <x v="16"/>
    <s v="CZJ840A1SS"/>
    <s v="1 Rue du DOCTEUR SAUVE"/>
    <s v="MAYENNE"/>
    <n v="531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hebcolm1"/>
    <x v="16"/>
    <s v="CZJ840A1TG"/>
    <s v="1 Rue du DOCTEUR SAUVE"/>
    <s v="MAYENNE"/>
    <n v="531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ntshttp2"/>
    <x v="16"/>
    <s v="CZJ842A2P8"/>
    <s v="1 Rue du DOCTEUR SAUVE"/>
    <s v="MAYENNE"/>
    <n v="53100"/>
    <s v="Catégorie A 4H"/>
    <d v="2011-11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sharebdd1"/>
    <x v="16"/>
    <s v="CZJ840A1UG"/>
    <s v="1 Rue du DOCTEUR SAUVE"/>
    <s v="MAYENNE"/>
    <n v="531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-hp-dl185"/>
    <x v="34"/>
    <s v="CZC82223FM"/>
    <s v="rue Jules Méline"/>
    <s v="LAVAL"/>
    <n v="53000"/>
    <s v="Catégorie A 4H"/>
    <d v="2009-07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ofipmxq"/>
    <x v="34"/>
    <s v="CZC8211207"/>
    <s v="1 Rue du DOCTEUR SAUVE"/>
    <s v="MAYENNE"/>
    <n v="53100"/>
    <s v="Catégorie A 4H"/>
    <d v="2009-07-0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trtcd3"/>
    <x v="33"/>
    <s v="CZC837325Y"/>
    <s v="1 Rue du DOCTEUR SAUVE"/>
    <s v="MAYENNE"/>
    <n v="53100"/>
    <s v="Catégorie A 4H"/>
    <d v="2009-10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trtcd4"/>
    <x v="33"/>
    <s v="CZC837325R"/>
    <s v="1 Rue du DOCTEUR SAUVE"/>
    <s v="MAYENNE"/>
    <n v="53100"/>
    <s v="Catégorie A 4H"/>
    <d v="2009-10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sharesa1"/>
    <x v="33"/>
    <s v="CZC8246L69"/>
    <s v="1 Rue du DOCTEUR SAUVE"/>
    <s v="MAYENNE"/>
    <n v="53100"/>
    <s v="Catégorie A 4H"/>
    <d v="2009-07-3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ay-tel-store01"/>
    <x v="33"/>
    <s v="CZC8246KK8"/>
    <s v="1 Rue du DOCTEUR SAUVE"/>
    <s v="MAYENNE"/>
    <n v="53100"/>
    <s v="Catégorie A 4H"/>
    <d v="2009-07-3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inpitrt2"/>
    <x v="33"/>
    <s v="CZC8246KYS"/>
    <s v="1 Rue du DOCTEUR SAUVE"/>
    <s v="MAYENNE"/>
    <n v="53100"/>
    <s v="Catégorie A 4H"/>
    <d v="2009-07-3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ONTHTTP1"/>
    <x v="33"/>
    <s v="CZC8246KKB"/>
    <s v="1 Rue du DOCTEUR SAUVE"/>
    <s v="MAYENNE"/>
    <n v="53100"/>
    <s v="Catégorie A 4H"/>
    <d v="2009-07-3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ldap1"/>
    <x v="16"/>
    <s v="CZJ816A84B"/>
    <s v="1 Rue du DOCTEUR SAUVE"/>
    <s v="MAYENNE"/>
    <n v="53100"/>
    <s v="Catégorie A 4H"/>
    <d v="2011-05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ydsifw1"/>
    <x v="16"/>
    <s v="CZJ7510326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fnsvbkp1"/>
    <x v="16"/>
    <s v="CZJ751A94G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sa36"/>
    <x v="16"/>
    <s v="CZJ817A4S2"/>
    <s v="1 Rue du DOCTEUR SAUVE"/>
    <s v="MAYENNE"/>
    <n v="53100"/>
    <s v="Catégorie A 4H"/>
    <d v="2011-05-2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"/>
    <s v="elssa21"/>
    <x v="16"/>
    <s v="CZJ848A46T"/>
    <s v="1 Rue du DOCTEUR SAUVE"/>
    <s v="MAYENNE"/>
    <n v="53100"/>
    <s v="Catégorie A 4H"/>
    <d v="2012-01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rtbsa1"/>
    <x v="33"/>
    <s v="CZC8511F98"/>
    <s v="1 Rue du DOCTEUR SAUVE"/>
    <s v="MAYENNE"/>
    <n v="53100"/>
    <s v="Catégorie A 4H"/>
    <d v="2010-01-2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mbdd1"/>
    <x v="16"/>
    <s v="CZJ848A46A"/>
    <s v="1 Rue du DOCTEUR SAUVE"/>
    <s v="MAYENNE"/>
    <n v="53100"/>
    <s v="Catégorie A 4H"/>
    <d v="2012-01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mbdd2"/>
    <x v="16"/>
    <s v="CZJ848A477"/>
    <s v="1 Rue du DOCTEUR SAUVE"/>
    <s v="MAYENNE"/>
    <n v="53100"/>
    <s v="Catégorie A 4H"/>
    <d v="2012-01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TACIHTTPL3"/>
    <x v="16"/>
    <s v="CZJ847A7CF"/>
    <s v="rue Jules Méline"/>
    <s v="LAVAL"/>
    <n v="53000"/>
    <s v="Catégorie A 4H"/>
    <d v="2012-01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TACIHTTPL4"/>
    <x v="16"/>
    <s v="CZJ847A7CP"/>
    <s v="rue Jules Méline"/>
    <s v="LAVAL"/>
    <n v="53000"/>
    <s v="Catégorie A 4H"/>
    <d v="2012-01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TACIHTTPL2"/>
    <x v="16"/>
    <s v="CZJ840A1SF"/>
    <s v="rue Jules Méline"/>
    <s v="LAVAL"/>
    <n v="530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COFIDC2"/>
    <x v="16"/>
    <s v="CZJ840A1U2"/>
    <s v="rue Jules Méline"/>
    <s v="LAVAL"/>
    <n v="53000"/>
    <s v="Catégorie A 4H"/>
    <d v="2011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COFIDC1"/>
    <x v="16"/>
    <s v="CZJ848A474"/>
    <s v="rue Jules Méline"/>
    <s v="LAVAL"/>
    <n v="53000"/>
    <s v="Catégorie A 4H"/>
    <d v="2012-01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mutbdd1"/>
    <x v="16"/>
    <s v="CZJ903A1SY"/>
    <s v="1 Rue du DOCTEUR SAUVE"/>
    <s v="MAYENNE"/>
    <n v="53100"/>
    <s v="Catégorie A 4H"/>
    <d v="2012-02-2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TACIBDDL2"/>
    <x v="16"/>
    <s v="CZJ903A1SW"/>
    <s v="rue Jules Méline"/>
    <s v="LAVAL"/>
    <n v="53000"/>
    <s v="Catégorie A 4H"/>
    <d v="2012-02-2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ONTHTTP2"/>
    <x v="33"/>
    <s v="CZC8371Y30"/>
    <s v="1 Rue du DOCTEUR SAUVE"/>
    <s v="MAYENNE"/>
    <n v="53100"/>
    <s v="Catégorie A 4H"/>
    <d v="2009-10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fnsvtestm3"/>
    <x v="16"/>
    <s v="CZJ903A201"/>
    <s v="1 Rue du DOCTEUR SAUVE"/>
    <s v="MAYENNE"/>
    <n v="53100"/>
    <s v="Catégorie A 4H"/>
    <d v="2012-02-2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TESLA"/>
    <x v="16"/>
    <s v="CZJ910A3TG"/>
    <s v="12 RUE DES LANDELLES"/>
    <s v="CESSON SEVIGNE"/>
    <n v="35510"/>
    <s v="Catégorie A 4H"/>
    <d v="2012-04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engine-serv14"/>
    <x v="16"/>
    <s v="CZJ912A44U"/>
    <s v="12 RUE DES LANDELLES"/>
    <s v="CESSON SEVIGNE"/>
    <n v="35510"/>
    <s v="Catégorie A 4H"/>
    <d v="2012-04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engine-serv04"/>
    <x v="16"/>
    <s v="CZJ916A7FT"/>
    <s v="12 RUE DES LANDELLES"/>
    <s v="CESSON SEVIGNE"/>
    <n v="35510"/>
    <s v="Catégorie A J+1"/>
    <d v="2012-05-26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"/>
    <s v="inpihttp3"/>
    <x v="16"/>
    <s v="CZJ904A488"/>
    <s v="1 Rue du DOCTEUR SAUVE"/>
    <s v="MAYENNE"/>
    <n v="53100"/>
    <s v="Catégorie A 4H"/>
    <d v="2012-03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hemsihttp4"/>
    <x v="16"/>
    <s v="CZJ904A49R"/>
    <s v="1 Rue du DOCTEUR SAUVE"/>
    <s v="MAYENNE"/>
    <n v="53100"/>
    <s v="Catégorie A 4H"/>
    <d v="2012-03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mcsa3"/>
    <x v="16"/>
    <s v="CZJ904A48J"/>
    <s v="1 Rue du DOCTEUR SAUVE"/>
    <s v="MAYENNE"/>
    <n v="53100"/>
    <s v="Catégorie A 4H"/>
    <d v="2012-03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hemsisa2"/>
    <x v="33"/>
    <s v="CZC837326L"/>
    <s v="1 Rue du DOCTEUR SAUVE"/>
    <s v="MAYENNE"/>
    <n v="53100"/>
    <s v="Catégorie A 4H"/>
    <d v="2009-10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6"/>
    <s v="MORENO"/>
    <x v="6"/>
    <s v="CZ191501C8"/>
    <s v="1 Rue du DOCTEUR SAUVE"/>
    <s v="MAYENNE"/>
    <n v="53100"/>
    <s v="Catégorie A J+1"/>
    <d v="2012-05-2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"/>
    <s v="oebsa5"/>
    <x v="16"/>
    <s v="CZJ904A48X"/>
    <s v="1 Rue du DOCTEUR SAUVE"/>
    <s v="MAYENNE"/>
    <n v="53100"/>
    <s v="Catégorie A 4H"/>
    <d v="2012-03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ftm1"/>
    <x v="16"/>
    <s v="CZJ904A49P"/>
    <s v="1 Rue du DOCTEUR SAUVE"/>
    <s v="MAYENNE"/>
    <n v="53100"/>
    <s v="Catégorie A 4H"/>
    <d v="2012-03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l123repo"/>
    <x v="33"/>
    <s v="CZC9151F18"/>
    <s v="1 Rue du DOCTEUR SAUVE"/>
    <s v="MAYENNE"/>
    <n v="53100"/>
    <s v="Catégorie A 4H"/>
    <d v="2010-05-2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bdd1"/>
    <x v="0"/>
    <s v="CZJ923010N"/>
    <s v="1 Rue du DOCTEUR SAUVE"/>
    <s v="MAYENNE"/>
    <n v="53100"/>
    <s v="Catégorie A 4H"/>
    <d v="2012-07-0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sa1"/>
    <x v="0"/>
    <s v="CZJ923010L"/>
    <s v="1 Rue du DOCTEUR SAUVE"/>
    <s v="MAYENNE"/>
    <n v="53100"/>
    <s v="Catégorie A 4H"/>
    <d v="2012-07-0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bdoc3"/>
    <x v="0"/>
    <s v="CZJ923086A"/>
    <s v="1 Rue du DOCTEUR SAUVE"/>
    <s v="MAYENNE"/>
    <n v="53100"/>
    <s v="Catégorie A 4H"/>
    <d v="2012-07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bdd2"/>
    <x v="0"/>
    <s v="CZJ921038H"/>
    <s v="1 Rue du DOCTEUR SAUVE"/>
    <s v="MAYENNE"/>
    <n v="53100"/>
    <s v="Catégorie A 4H"/>
    <d v="2012-06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sa2"/>
    <x v="0"/>
    <s v="CZJ92103S3"/>
    <s v="1 Rue du DOCTEUR SAUVE"/>
    <s v="MAYENNE"/>
    <n v="53100"/>
    <s v="Catégorie A 4H"/>
    <d v="2012-06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sa3"/>
    <x v="35"/>
    <s v="CZJ927076B"/>
    <s v="1 Rue du DOCTEUR SAUVE"/>
    <s v="MAYENNE"/>
    <n v="53100"/>
    <s v="Catégorie A 4H"/>
    <d v="2010-08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sa4"/>
    <x v="35"/>
    <s v="CZJ9270768"/>
    <s v="1 Rue du DOCTEUR SAUVE"/>
    <s v="MAYENNE"/>
    <n v="53100"/>
    <s v="Catégorie A 4H"/>
    <d v="2010-08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muthttp1"/>
    <x v="16"/>
    <s v="CZJ903A206"/>
    <s v="1 Rue du DOCTEUR SAUVE"/>
    <s v="MAYENNE"/>
    <n v="53100"/>
    <s v="Catégorie A 4H"/>
    <d v="2012-01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alshttp1"/>
    <x v="16"/>
    <s v="CZJ903A20E"/>
    <s v="1 Rue du DOCTEUR SAUVE"/>
    <s v="MAYENNE"/>
    <n v="53100"/>
    <s v="Catégorie A 4H"/>
    <d v="2012-01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8"/>
    <s v="Luscher-3"/>
    <x v="36"/>
    <s v="1PGKX2J"/>
    <s v="1 Rue du DOCTEUR SAUVE"/>
    <s v="MAYENNE"/>
    <n v="53100"/>
    <s v="Catégorie A J+1"/>
    <d v="2012-06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8"/>
    <s v="luscher-4"/>
    <x v="36"/>
    <s v="2HZC13J"/>
    <s v="1 Rue du DOCTEUR SAUVE"/>
    <s v="MAYENNE"/>
    <n v="53100"/>
    <s v="Catégorie A J+1"/>
    <d v="2012-06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"/>
    <s v="bdfpcbdd1q"/>
    <x v="0"/>
    <s v="CZJ93101BL"/>
    <s v="1 Rue du DOCTEUR SAUVE"/>
    <s v="MAYENNE"/>
    <n v="53100"/>
    <s v="Catégorie A 4H"/>
    <d v="2012-07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gaia1"/>
    <x v="16"/>
    <s v="CZJ907A1FG"/>
    <s v="1 Rue du DOCTEUR SAUVE"/>
    <s v="MAYENNE"/>
    <n v="53100"/>
    <s v="Catégorie A 4H"/>
    <d v="2012-07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gaia2"/>
    <x v="16"/>
    <s v="CZJ910A3C0"/>
    <s v="1 Rue du DOCTEUR SAUVE"/>
    <s v="MAYENNE"/>
    <n v="53100"/>
    <s v="Catégorie A 4H"/>
    <d v="2012-07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L123IAL1"/>
    <x v="16"/>
    <s v="CZJ911A0G5"/>
    <s v="1 Rue du DOCTEUR SAUVE"/>
    <s v="MAYENNE"/>
    <n v="53100"/>
    <s v="Catégorie A 4H"/>
    <d v="2012-07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9"/>
    <s v="idv-lav1-asvm01"/>
    <x v="0"/>
    <s v="CZJ928089R"/>
    <s v="rue Jules Méline"/>
    <s v="LAVAL"/>
    <n v="53000"/>
    <s v="Catégorie A 4H"/>
    <d v="2012-08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FERMAT"/>
    <x v="0"/>
    <s v="CZJ928088A"/>
    <s v="12 RUE DES LANDELLES"/>
    <s v="CESSON SEVIGNE"/>
    <n v="35510"/>
    <s v="Catégorie A 4H"/>
    <d v="2012-08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htest2"/>
    <x v="16"/>
    <s v="CZJ917A2J5"/>
    <s v="1 Rue du DOCTEUR SAUVE"/>
    <s v="MAYENNE"/>
    <n v="53100"/>
    <s v="Catégorie A 4H"/>
    <d v="2012-04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geotest2"/>
    <x v="16"/>
    <s v="CZJ917A2J2"/>
    <s v="1 Rue du DOCTEUR SAUVE"/>
    <s v="MAYENNE"/>
    <n v="53100"/>
    <s v="Catégorie A 4H"/>
    <d v="2012-04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selexbdd3"/>
    <x v="16"/>
    <s v="CZJ917A2HW"/>
    <s v="1 Rue du DOCTEUR SAUVE"/>
    <s v="MAYENNE"/>
    <n v="53100"/>
    <s v="Catégorie A 4H"/>
    <d v="2012-04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http7"/>
    <x v="0"/>
    <s v="CZJ93807W8"/>
    <s v="1 Rue du DOCTEUR SAUVE"/>
    <s v="MAYENNE"/>
    <n v="53100"/>
    <s v="Catégorie A 4H"/>
    <d v="2012-09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allbdocv51old"/>
    <x v="0"/>
    <s v="CZJ93807VE"/>
    <s v="1 Rue du DOCTEUR SAUVE"/>
    <s v="MAYENNE"/>
    <n v="53100"/>
    <s v="Catégorie A 4H"/>
    <d v="2012-09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atawayhttp1"/>
    <x v="0"/>
    <s v="CZJ93806DX"/>
    <s v="1 Rue du DOCTEUR SAUVE"/>
    <s v="MAYENNE"/>
    <n v="53100"/>
    <s v="Catégorie A 4H"/>
    <d v="2012-09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cftl1"/>
    <x v="0"/>
    <s v="CZJ93604HH"/>
    <s v="rue Jules Méline"/>
    <s v="LAVAL"/>
    <n v="53000"/>
    <s v="Catégorie A 4H"/>
    <d v="2012-09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MCBDOC1"/>
    <x v="16"/>
    <s v="CZJ65101DZ"/>
    <s v="1 Rue du DOCTEUR SAUVE"/>
    <s v="MAYENNE"/>
    <n v="53100"/>
    <s v="Catégorie A 4H"/>
    <d v="2009-12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mutbdd2"/>
    <x v="16"/>
    <s v="CZJ751A90V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angareva"/>
    <x v="16"/>
    <s v="CZJ7510327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4"/>
    <s v="CICERO"/>
    <x v="19"/>
    <s v="SCZJ63806T6"/>
    <s v="1 Rue du DOCTEUR SAUVE"/>
    <s v="MAYENNE"/>
    <n v="53100"/>
    <s v="Catégorie A 4H"/>
    <d v="2009-10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"/>
    <s v="L1123B2BIS"/>
    <x v="19"/>
    <s v="GBJ53705TN"/>
    <s v="1 Rue du DOCTEUR SAUVE"/>
    <s v="MAYENNE"/>
    <n v="53100"/>
    <s v="Catégorie A 4H"/>
    <d v="2008-09-2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"/>
    <s v="CHARCOT"/>
    <x v="14"/>
    <s v="80RMLJC137"/>
    <s v="1 Rue du DOCTEUR SAUVE"/>
    <s v="MAYENNE"/>
    <n v="53100"/>
    <s v="Catégorie C 4H"/>
    <d v="2007-08-19T00:00:00"/>
    <s v="HG"/>
    <s v="4H"/>
    <s v="Catégorie C"/>
    <n v="109.56"/>
    <n v="9.1300000000000008"/>
    <n v="9.1300000000000008"/>
    <m/>
    <n v="18.260000000000002"/>
    <m/>
    <m/>
    <m/>
    <n v="0"/>
    <m/>
    <m/>
    <m/>
    <n v="0"/>
    <m/>
    <m/>
    <m/>
    <n v="0"/>
    <n v="0"/>
  </r>
  <r>
    <x v="6"/>
    <s v="Noisette"/>
    <x v="19"/>
    <s v="CZJ64108DP"/>
    <s v="1 Rue du DOCTEUR SAUVE"/>
    <s v="MAYENNE"/>
    <n v="53100"/>
    <s v="Catégorie A 4H"/>
    <d v="2009-08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lphadev2"/>
    <x v="16"/>
    <s v="CZJ903A1SX"/>
    <s v="1 Rue du DOCTEUR SAUVE"/>
    <s v="MAYENNE"/>
    <n v="53100"/>
    <s v="Catégorie A 4H"/>
    <d v="2012-01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pcbdd1s"/>
    <x v="0"/>
    <s v="CZJ93304T5"/>
    <s v="rue Jules Méline"/>
    <s v="LAVAL"/>
    <n v="53000"/>
    <s v="Catégorie A 4H"/>
    <d v="2012-08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pcbdd2"/>
    <x v="0"/>
    <s v="CZJ93604PB"/>
    <s v="1 Rue du DOCTEUR SAUVE"/>
    <s v="MAYENNE"/>
    <n v="53100"/>
    <s v="Catégorie A 4H"/>
    <d v="2012-09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mdhttp9s"/>
    <x v="0"/>
    <s v="CZJ93603LK"/>
    <s v="1 Rue du DOCTEUR SAUVE"/>
    <s v="MAYENNE"/>
    <n v="53100"/>
    <s v="Catégorie A 4H"/>
    <d v="2012-09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mdhttp11s"/>
    <x v="0"/>
    <s v="CZJ93303K5"/>
    <s v="1 Rue du DOCTEUR SAUVE"/>
    <s v="MAYENNE"/>
    <n v="53100"/>
    <s v="Catégorie A 4H"/>
    <d v="2012-08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pchttp1q"/>
    <x v="0"/>
    <s v="CZJ931069D"/>
    <s v="1 Rue du DOCTEUR SAUVE"/>
    <s v="MAYENNE"/>
    <n v="53100"/>
    <s v="Catégorie A 4H"/>
    <d v="2012-08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pchttp1s"/>
    <x v="0"/>
    <s v="CZJ929076X"/>
    <s v="rue Jules Méline"/>
    <s v="LAVAL"/>
    <n v="53000"/>
    <s v="Catégorie A 4H"/>
    <d v="2012-07-1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pchttp2"/>
    <x v="0"/>
    <s v="CZJ929077D"/>
    <s v="1 Rue du DOCTEUR SAUVE"/>
    <s v="MAYENNE"/>
    <n v="53100"/>
    <s v="Catégorie A 4H"/>
    <d v="2012-07-1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pchttp3"/>
    <x v="0"/>
    <s v="CZJ92909CU"/>
    <s v="1 Rue du DOCTEUR SAUVE"/>
    <s v="MAYENNE"/>
    <n v="53100"/>
    <s v="Catégorie A 4H"/>
    <d v="2012-07-1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pchttp4"/>
    <x v="0"/>
    <s v="CZJ929079K"/>
    <s v="1 Rue du DOCTEUR SAUVE"/>
    <s v="MAYENNE"/>
    <n v="53100"/>
    <s v="Catégorie A 4H"/>
    <d v="2012-07-1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pcimg1"/>
    <x v="35"/>
    <s v="CZJ9230834"/>
    <s v="1 Rue du DOCTEUR SAUVE"/>
    <s v="MAYENNE"/>
    <n v="53100"/>
    <s v="Catégorie A 4H"/>
    <d v="2010-06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pcimg1s"/>
    <x v="35"/>
    <s v="CZJ93905ET"/>
    <s v="rue Jules Méline"/>
    <s v="LAVAL"/>
    <n v="53000"/>
    <s v="Catégorie A 4H"/>
    <d v="2010-06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pcimg2"/>
    <x v="35"/>
    <s v="CZJ93905ES"/>
    <s v="1 Rue du DOCTEUR SAUVE"/>
    <s v="MAYENNE"/>
    <n v="53100"/>
    <s v="Catégorie A 4H"/>
    <d v="2010-06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fnsvhttpm1"/>
    <x v="0"/>
    <s v="CZJ93304T3"/>
    <s v="1 Rue du DOCTEUR SAUVE"/>
    <s v="MAYENNE"/>
    <n v="53100"/>
    <s v="Catégorie A 4H"/>
    <d v="2012-08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RNLTHHPL3"/>
    <x v="0"/>
    <s v="CZJ93303L0"/>
    <s v="rue Jules Méline"/>
    <s v="LAVAL"/>
    <n v="53100"/>
    <s v="Catégorie A 4H"/>
    <d v="2012-08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RNLTHHPL4"/>
    <x v="0"/>
    <s v="CZJ933052L"/>
    <s v="rue Jules Méline"/>
    <s v="LAVAL"/>
    <n v="53100"/>
    <s v="Catégorie A 4H"/>
    <d v="2012-08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NEOLOAD1"/>
    <x v="0"/>
    <s v="CZJ933052P"/>
    <s v="1 Rue du DOCTEUR SAUVE"/>
    <s v="MAYENNE"/>
    <n v="53100"/>
    <s v="Catégorie A 4H"/>
    <d v="2012-08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SAQ4"/>
    <x v="0"/>
    <s v="CZJ946066J"/>
    <s v="1 Rue du DOCTEUR SAUVE"/>
    <s v="MAYENNE"/>
    <n v="53100"/>
    <s v="Catégorie A 4H"/>
    <d v="2012-1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SA51"/>
    <x v="0"/>
    <s v="CZJ946065Z"/>
    <s v="1 Rue du DOCTEUR SAUVE"/>
    <s v="MAYENNE"/>
    <n v="53100"/>
    <s v="Catégorie A 4H"/>
    <d v="2012-1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SATEST6"/>
    <x v="0"/>
    <s v="CZJ933052M"/>
    <s v="1 Rue du DOCTEUR SAUVE"/>
    <s v="MAYENNE"/>
    <n v="53100"/>
    <s v="Catégorie A 4H"/>
    <d v="2012-08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SA52"/>
    <x v="0"/>
    <s v="CZJ946066V"/>
    <s v="1 Rue du DOCTEUR SAUVE"/>
    <s v="MAYENNE"/>
    <n v="53100"/>
    <s v="Catégorie A 4H"/>
    <d v="2012-1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CFNSVBDDL3"/>
    <x v="35"/>
    <s v="CZJ9470430"/>
    <s v="rue Jules Méline"/>
    <s v="LAVAL"/>
    <n v="53000"/>
    <s v="Catégorie A 4H"/>
    <d v="2010-11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fnsvhttpm2"/>
    <x v="0"/>
    <s v="CZJ94606VZ"/>
    <s v="1 Rue du DOCTEUR SAUVE"/>
    <s v="MAYENNE"/>
    <n v="53100"/>
    <s v="Catégorie A 4H"/>
    <d v="2012-11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cfnsvhttpl3"/>
    <x v="0"/>
    <s v="CZJ94707T8"/>
    <s v="rue Jules Méline"/>
    <s v="LAVAL"/>
    <n v="53000"/>
    <s v="Catégorie A 4H"/>
    <d v="2012-11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fnsvtrtm1"/>
    <x v="0"/>
    <s v="CZJ94609NK"/>
    <s v="1 Rue du DOCTEUR SAUVE"/>
    <s v="MAYENNE"/>
    <n v="53100"/>
    <s v="Catégorie A 4H"/>
    <d v="2012-11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fnsvtrtm2"/>
    <x v="0"/>
    <s v="CZJ94609NB"/>
    <s v="1 Rue du DOCTEUR SAUVE"/>
    <s v="MAYENNE"/>
    <n v="53100"/>
    <s v="Catégorie A 4H"/>
    <d v="2012-11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cfnsvtrtl3"/>
    <x v="0"/>
    <s v="CZJ94707TK"/>
    <s v="rue Jules Méline"/>
    <s v="LAVAL"/>
    <n v="53000"/>
    <s v="Catégorie A 4H"/>
    <d v="2012-11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cfnsvtrtl4"/>
    <x v="0"/>
    <s v="CZJ94707U4"/>
    <s v="rue Jules Méline"/>
    <s v="LAVAL"/>
    <n v="53000"/>
    <s v="Catégorie A 4H"/>
    <d v="2012-11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fnsvtestm1"/>
    <x v="0"/>
    <s v="CZJ94707TW"/>
    <s v="1 Rue du DOCTEUR SAUVE"/>
    <s v="MAYENNE"/>
    <n v="53100"/>
    <s v="Catégorie A 4H"/>
    <d v="2012-11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fnsvtestm2"/>
    <x v="0"/>
    <s v="CZJ94609MM"/>
    <s v="1 Rue du DOCTEUR SAUVE"/>
    <s v="MAYENNE"/>
    <n v="53100"/>
    <s v="Catégorie A 4H"/>
    <d v="2012-11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fnsvbddm1"/>
    <x v="35"/>
    <s v="CZJ93905EE"/>
    <s v="1 Rue du DOCTEUR SAUVE"/>
    <s v="MAYENNE"/>
    <n v="53100"/>
    <s v="Catégorie A 4H"/>
    <d v="2012-10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fnsvbddm2"/>
    <x v="35"/>
    <s v="CZJ947042Z"/>
    <s v="1 Rue du DOCTEUR SAUVE"/>
    <s v="MAYENNE"/>
    <n v="53100"/>
    <s v="Catégorie A 4H"/>
    <d v="2012-11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SOCOHTTPEXT1"/>
    <x v="0"/>
    <s v="CZJ0060373"/>
    <s v="rue Jules Méline"/>
    <s v="LAVAL"/>
    <n v="53000"/>
    <s v="Catégorie A 4H"/>
    <d v="2013-02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SOCOBDOC3"/>
    <x v="0"/>
    <s v="CZJ00603UU"/>
    <s v="rue Jules Méline"/>
    <s v="LAVAL"/>
    <n v="53000"/>
    <s v="Catégorie A 4H"/>
    <d v="2013-02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SOCOBDOC4"/>
    <x v="0"/>
    <s v="CZJ006036Z"/>
    <s v="rue Jules Méline"/>
    <s v="LAVAL"/>
    <n v="53000"/>
    <s v="Catégorie A 4H"/>
    <d v="2013-02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SOCOBDD4"/>
    <x v="0"/>
    <s v="CZJ94707T2"/>
    <s v="rue Jules Méline"/>
    <s v="LAVAL"/>
    <n v="53000"/>
    <s v="Catégorie A 4H"/>
    <d v="2012-11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SOCOBDD5"/>
    <x v="0"/>
    <s v="CZJ0010582"/>
    <s v="rue Jules Méline"/>
    <s v="LAVAL"/>
    <n v="53000"/>
    <s v="Catégorie A 4H"/>
    <d v="2013-01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SOCOHTTP1"/>
    <x v="0"/>
    <s v="CZJ00205JN"/>
    <s v="rue Jules Méline"/>
    <s v="LAVAL"/>
    <n v="53000"/>
    <s v="Catégorie A 4H"/>
    <d v="2013-01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SOCOHTTP2"/>
    <x v="0"/>
    <s v="CZJ00205LT"/>
    <s v="rue Jules Méline"/>
    <s v="LAVAL"/>
    <n v="53000"/>
    <s v="Catégorie A 4H"/>
    <d v="2013-01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trtcd5"/>
    <x v="0"/>
    <s v="CZJ93806D0"/>
    <s v="1 Rue du DOCTEUR SAUVE"/>
    <s v="MAYENNE"/>
    <n v="53100"/>
    <s v="Catégorie A 4H"/>
    <d v="2012-10-1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nagios2"/>
    <x v="25"/>
    <s v="D019FNC1K364"/>
    <s v="1 Rue du DOCTEUR SAUVE"/>
    <s v="MAYENNE"/>
    <n v="53100"/>
    <s v="Catégorie C 4H"/>
    <d v="2000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sharehttp1"/>
    <x v="0"/>
    <s v="CZJ0060375"/>
    <s v="1 Rue du DOCTEUR SAUVE"/>
    <s v="MAYENNE"/>
    <n v="53100"/>
    <s v="Catégorie A 4H"/>
    <d v="2013-03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jvetradqronosl1q"/>
    <x v="0"/>
    <s v="CZJ94609NU"/>
    <s v="14 rue Jules Méline"/>
    <s v="LAVAL"/>
    <n v="53000"/>
    <s v="Catégorie A 4H"/>
    <d v="2012-12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utlbddal1"/>
    <x v="0"/>
    <s v="CZJ94609NR"/>
    <s v="rue Jules Méline"/>
    <s v="LAVAL"/>
    <n v="53000"/>
    <s v="Catégorie A 4H"/>
    <d v="2012-12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sa6"/>
    <x v="0"/>
    <s v="CZJ950017E"/>
    <s v="1 Rue du DOCTEUR SAUVE"/>
    <s v="MAYENNE"/>
    <n v="53100"/>
    <s v="Catégorie A 4H"/>
    <d v="2013-01-0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bdd5"/>
    <x v="0"/>
    <s v="CZJ950017K"/>
    <s v="1 Rue du DOCTEUR SAUVE"/>
    <s v="MAYENNE"/>
    <n v="53100"/>
    <s v="Catégorie A 4H"/>
    <d v="2013-01-0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pristr1"/>
    <x v="0"/>
    <s v="CZJ008019C"/>
    <s v="1 Rue du DOCTEUR SAUVE"/>
    <s v="MAYENNE"/>
    <n v="53100"/>
    <s v="Catégorie A 4H"/>
    <d v="2013-03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prihttp3"/>
    <x v="0"/>
    <s v="CZJ94609R9"/>
    <s v="1 Rue du DOCTEUR SAUVE"/>
    <s v="MAYENNE"/>
    <n v="53100"/>
    <s v="Catégorie A 4H"/>
    <d v="2012-12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prihttp4"/>
    <x v="0"/>
    <s v="CZJ008019T"/>
    <s v="1 Rue du DOCTEUR SAUVE"/>
    <s v="MAYENNE"/>
    <n v="53100"/>
    <s v="Catégorie A 4H"/>
    <d v="2013-03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prihttp5_OLD"/>
    <x v="0"/>
    <s v="CZJ01301PB"/>
    <s v="1 Rue du DOCTEUR SAUVE"/>
    <s v="MAYENNE"/>
    <n v="53100"/>
    <s v="Catégorie A 4H"/>
    <d v="2013-03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pribdd3"/>
    <x v="0"/>
    <s v="CZJ94606W2"/>
    <s v="1 Rue du DOCTEUR SAUVE"/>
    <s v="MAYENNE"/>
    <n v="53100"/>
    <s v="Catégorie A 4H"/>
    <d v="2012-12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pribdd4"/>
    <x v="0"/>
    <s v="CZJ94609P0"/>
    <s v="1 Rue du DOCTEUR SAUVE"/>
    <s v="MAYENNE"/>
    <n v="53100"/>
    <s v="Catégorie A 4H"/>
    <d v="2012-12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pprogtil1"/>
    <x v="0"/>
    <s v="CZJ00902N1"/>
    <s v="rue Jules Méline"/>
    <s v="LAVAL"/>
    <n v="53000"/>
    <s v="Catégorie A 4H"/>
    <d v="2013-04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pprogtil2"/>
    <x v="0"/>
    <s v="CZJ00902MH"/>
    <s v="rue Jules Méline"/>
    <s v="LAVAL"/>
    <n v="53000"/>
    <s v="Catégorie A 4H"/>
    <d v="2013-04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pprohttpl1"/>
    <x v="0"/>
    <s v="CZJ01200F8"/>
    <s v="rue Jules Méline"/>
    <s v="LAVAL"/>
    <n v="53000"/>
    <s v="Catégorie A 4H"/>
    <d v="2013-04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pprohttpl2"/>
    <x v="0"/>
    <s v="CZJ01200E1"/>
    <s v="rue Jules Méline"/>
    <s v="LAVAL"/>
    <n v="53000"/>
    <s v="Catégorie A 4H"/>
    <d v="2013-04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pprohttpl3"/>
    <x v="0"/>
    <s v="CZJ95104B6"/>
    <s v="rue Jules Méline"/>
    <s v="LAVAL"/>
    <n v="53000"/>
    <s v="Catégorie A 4H"/>
    <d v="2013-01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pprohttpl4"/>
    <x v="0"/>
    <s v="CZJ00902MG"/>
    <s v="rue Jules Méline"/>
    <s v="LAVAL"/>
    <n v="53000"/>
    <s v="Catégorie A 4H"/>
    <d v="2013-04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utlbddal2"/>
    <x v="0"/>
    <s v="CZJ01200AX"/>
    <s v="rue Jules Méline"/>
    <s v="LAVAL"/>
    <n v="53000"/>
    <s v="Catégorie A 4H"/>
    <d v="2013-04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pprogtil3"/>
    <x v="0"/>
    <s v="CZJ01102PT"/>
    <s v="rue Jules Méline"/>
    <s v="LAVAL"/>
    <n v="53000"/>
    <s v="Catégorie A 4H"/>
    <d v="2013-04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insermhttp1"/>
    <x v="0"/>
    <s v="CZJ00801BC"/>
    <s v="1 Rue du DOCTEUR SAUVE"/>
    <s v="MAYENNE"/>
    <n v="53100"/>
    <s v="Catégorie A 4H"/>
    <d v="2013-03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luluhttp1"/>
    <x v="0"/>
    <s v="CZJ00801A8"/>
    <s v="1 Rue du DOCTEUR SAUVE"/>
    <s v="MAYENNE"/>
    <n v="53100"/>
    <s v="Catégorie A 4H"/>
    <d v="2013-03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luluhttpl1"/>
    <x v="35"/>
    <s v="CZJ0110E54"/>
    <s v="rue Jules Méline"/>
    <s v="LAVAL"/>
    <n v="53000"/>
    <s v="Catégorie A 4H"/>
    <d v="2013-04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luluhttpl2"/>
    <x v="35"/>
    <s v="CZJ0110EEB"/>
    <s v="rue Jules Méline"/>
    <s v="LAVAL"/>
    <n v="53000"/>
    <s v="Catégorie A 4H"/>
    <d v="2013-04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insermbdd1"/>
    <x v="0"/>
    <s v="CZJ00902MS"/>
    <s v="1 Rue du DOCTEUR SAUVE"/>
    <s v="MAYENNE"/>
    <n v="53100"/>
    <s v="Catégorie A 4H"/>
    <d v="2013-04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lulubdd1"/>
    <x v="0"/>
    <s v="CZJ00901X3"/>
    <s v="1 Rue du DOCTEUR SAUVE"/>
    <s v="MAYENNE"/>
    <n v="53100"/>
    <s v="Catégorie A 4H"/>
    <d v="2013-04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lulubdd2"/>
    <x v="0"/>
    <s v="CZJ00901X4"/>
    <s v="1 Rue du DOCTEUR SAUVE"/>
    <s v="MAYENNE"/>
    <n v="53100"/>
    <s v="Catégorie A 4H"/>
    <d v="2013-04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luluhttp2"/>
    <x v="0"/>
    <s v="CZJ00902MK"/>
    <s v="1 Rue du DOCTEUR SAUVE"/>
    <s v="MAYENNE"/>
    <n v="53100"/>
    <s v="Catégorie A 4H"/>
    <d v="2013-04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urcahttp6"/>
    <x v="0"/>
    <s v="CZJ00801BG"/>
    <s v="1 Rue du DOCTEUR SAUVE"/>
    <s v="MAYENNE"/>
    <n v="53100"/>
    <s v="Catégorie A 4H"/>
    <d v="2013-03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VM4"/>
    <x v="0"/>
    <s v="CZJ01200FD"/>
    <s v="1 Rue du DOCTEUR SAUVE"/>
    <s v="MAYENNE"/>
    <n v="53100"/>
    <s v="Catégorie A 4H"/>
    <d v="2013-04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8"/>
    <s v="L220ESKOAS1"/>
    <x v="16"/>
    <s v="CZJ71202VJ"/>
    <s v="1 Rue du DOCTEUR SAUVE"/>
    <s v="MAYENNE"/>
    <n v="53100"/>
    <s v="Catégorie A J+1"/>
    <d v="2010-04-21T00:00:00"/>
    <s v="HG"/>
    <s v="J+1"/>
    <s v="Catégorie A"/>
    <n v="46.08"/>
    <n v="3.84"/>
    <n v="3.84"/>
    <n v="3.84"/>
    <n v="11.52"/>
    <n v="3.84"/>
    <n v="3.84"/>
    <n v="3.84"/>
    <n v="11.52"/>
    <n v="3.84"/>
    <m/>
    <m/>
    <n v="3.84"/>
    <m/>
    <m/>
    <m/>
    <n v="0"/>
    <n v="0"/>
  </r>
  <r>
    <x v="18"/>
    <s v="l220eskost"/>
    <x v="16"/>
    <s v="CZJ71202V9"/>
    <s v="1 Rue du DOCTEUR SAUVE"/>
    <s v="MAYENNE"/>
    <n v="53100"/>
    <s v="Catégorie A J+1"/>
    <d v="2010-04-21T00:00:00"/>
    <s v="HG"/>
    <s v="J+1"/>
    <s v="Catégorie A"/>
    <n v="46.08"/>
    <n v="3.84"/>
    <n v="3.84"/>
    <n v="3.84"/>
    <n v="11.52"/>
    <n v="3.84"/>
    <n v="3.84"/>
    <n v="3.84"/>
    <n v="11.52"/>
    <n v="3.84"/>
    <m/>
    <m/>
    <n v="3.84"/>
    <m/>
    <m/>
    <m/>
    <n v="0"/>
    <n v="0"/>
  </r>
  <r>
    <x v="1"/>
    <s v="fw1-pfsense"/>
    <x v="16"/>
    <s v="CZJ820A19A"/>
    <s v="1 Rue du DOCTEUR SAUVE"/>
    <s v="MAYENNE"/>
    <n v="53100"/>
    <s v="Catégorie A 4H"/>
    <d v="2011-06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4"/>
    <s v="frgeospare"/>
    <x v="16"/>
    <s v="CZJ917A2LY"/>
    <s v="1 Rue du DOCTEUR SAUVE"/>
    <s v="MAYENNE"/>
    <n v="53100"/>
    <s v="Catégorie A J+1"/>
    <d v="2012-05-26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"/>
    <s v="ELSEXA1"/>
    <x v="0"/>
    <s v="CZJ01200FL"/>
    <s v="1 Rue du DOCTEUR SAUVE"/>
    <s v="MAYENNE"/>
    <n v="53100"/>
    <s v="Catégorie A 4H"/>
    <d v="2013-04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jvetradhttpl1q"/>
    <x v="0"/>
    <s v="CZJ01301TY"/>
    <s v="14 rue Jules Méline"/>
    <s v="LAVAL"/>
    <n v="53000"/>
    <s v="Catégorie A 4H"/>
    <d v="2013-05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jvetradsal1q"/>
    <x v="0"/>
    <s v="CZJ01303RG"/>
    <s v="1 Rue du DOCTEUR SAUVE"/>
    <s v="MAYENNE"/>
    <n v="53100"/>
    <s v="Catégorie A 4H"/>
    <d v="2013-05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http1"/>
    <x v="0"/>
    <s v="CZJ01807Q3"/>
    <s v="1 Rue du DOCTEUR SAUVE"/>
    <s v="MAYENNE"/>
    <n v="53100"/>
    <s v="Catégorie A 4H"/>
    <d v="2010-09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http2"/>
    <x v="0"/>
    <s v="CZJ01807R1"/>
    <s v="1 Rue du DOCTEUR SAUVE"/>
    <s v="MAYENNE"/>
    <n v="53100"/>
    <s v="Catégorie A 4H"/>
    <d v="2010-09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http3"/>
    <x v="0"/>
    <s v="CZJ01702LV"/>
    <s v="1 Rue du DOCTEUR SAUVE"/>
    <s v="MAYENNE"/>
    <n v="53100"/>
    <s v="Catégorie A 4H"/>
    <d v="2010-08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jcsppl2"/>
    <x v="0"/>
    <s v="CZJ01701R8"/>
    <s v="1 Rue du DOCTEUR SAUVE"/>
    <s v="MAYENNE"/>
    <n v="53100"/>
    <s v="Catégorie A 4H"/>
    <d v="2010-08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jcsppl3"/>
    <x v="0"/>
    <s v="CZJ01807NF"/>
    <s v="1 Rue du DOCTEUR SAUVE"/>
    <s v="MAYENNE"/>
    <n v="53100"/>
    <s v="Catégorie A 4H"/>
    <d v="2010-09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mxmutnode03"/>
    <x v="0"/>
    <s v="CZJ01807R7"/>
    <s v="1 Rue du DOCTEUR SAUVE"/>
    <s v="MAYENNE"/>
    <n v="53100"/>
    <s v="Catégorie A 4H"/>
    <d v="2010-09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jcsppl1"/>
    <x v="0"/>
    <s v="CZJ01807NG"/>
    <s v="1 Rue du DOCTEUR SAUVE"/>
    <s v="MAYENNE"/>
    <n v="53100"/>
    <s v="Catégorie A 4H"/>
    <d v="2010-09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bkpl5"/>
    <x v="0"/>
    <s v="CZJ01807QD"/>
    <s v="rue Jules Méline"/>
    <s v="LAVAL"/>
    <n v="53000"/>
    <s v="Catégorie A 4H"/>
    <d v="2010-09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cfnsvnas1"/>
    <x v="0"/>
    <s v="CZJ01301TD"/>
    <s v="1 Rue du DOCTEUR SAUVE"/>
    <s v="MAYENNE"/>
    <n v="53100"/>
    <s v="Catégorie A 4H"/>
    <d v="2010-07-3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lvm1"/>
    <x v="0"/>
    <s v="CZJ01301T3"/>
    <s v="1 Rue du DOCTEUR SAUVE"/>
    <s v="MAYENNE"/>
    <n v="53100"/>
    <s v="Catégorie A 4H"/>
    <d v="2010-07-3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lvm2"/>
    <x v="0"/>
    <s v="CZJ01301RY"/>
    <s v="1 Rue du DOCTEUR SAUVE"/>
    <s v="MAYENNE"/>
    <n v="53100"/>
    <s v="Catégorie A 4H"/>
    <d v="2010-07-3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vm3"/>
    <x v="0"/>
    <s v="CZJ00902MT"/>
    <s v="1 Rue du DOCTEUR SAUVE"/>
    <s v="MAYENNE"/>
    <n v="53100"/>
    <s v="Catégorie A 4H"/>
    <d v="2013-04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vm5"/>
    <x v="0"/>
    <s v="CZJ01301TU"/>
    <s v="1 Rue du DOCTEUR SAUVE"/>
    <s v="MAYENNE"/>
    <n v="53100"/>
    <s v="Catégorie A 4H"/>
    <d v="2013-05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utlhttpl1"/>
    <x v="0"/>
    <s v="CZJ015071L"/>
    <s v="rue Jules Méline"/>
    <s v="LAVAL"/>
    <n v="53000"/>
    <s v="Catégorie A 4H"/>
    <d v="2013-05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bdoc6"/>
    <x v="0"/>
    <s v="CZJ0320781"/>
    <s v="1 Rue du DOCTEUR SAUVE"/>
    <s v="MAYENNE"/>
    <n v="53100"/>
    <s v="Catégorie A 4H"/>
    <d v="2013-10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3"/>
    <s v="FEDEX-HP "/>
    <x v="37"/>
    <s v="GB8541M31V"/>
    <s v="1342 rue de Montaran"/>
    <s v="SARAN"/>
    <n v="45774"/>
    <s v="Catégorie C 4H"/>
    <d v="2008-10-18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3"/>
    <s v="MCPGEO"/>
    <x v="1"/>
    <s v="GBJ61000M9"/>
    <s v="1342 rue de Montaran"/>
    <s v="SARAN"/>
    <n v="45774"/>
    <s v="Catégorie A 4H"/>
    <d v="2009-04-0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3"/>
    <s v="MCPGST"/>
    <x v="1"/>
    <s v="GBJ61000M2"/>
    <s v="1342 rue de Montaran"/>
    <s v="SARAN"/>
    <n v="45774"/>
    <s v="Catégorie A 4H"/>
    <d v="2009-04-0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3"/>
    <s v="RENAULT "/>
    <x v="37"/>
    <s v="GB8552V94L"/>
    <s v="1342 rue de Montaran"/>
    <s v="SARAN"/>
    <n v="45774"/>
    <s v="Catégorie C 4H"/>
    <d v="2009-01-28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3"/>
    <s v="CIRCE "/>
    <x v="20"/>
    <s v="GB8602W6W3"/>
    <s v="1342 rue de Montaran"/>
    <s v="SARAN"/>
    <n v="45774"/>
    <s v="Catégorie A 4H"/>
    <d v="2009-02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3"/>
    <s v="PRATT"/>
    <x v="20"/>
    <s v="GBJ54104S"/>
    <s v="1342 rue de Montaran"/>
    <s v="SARAN"/>
    <n v="45774"/>
    <s v="Catégorie A 4H"/>
    <d v="2007-04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3"/>
    <s v="BILALL"/>
    <x v="16"/>
    <s v="CZJ628037A"/>
    <s v="1342 rue de Montaran"/>
    <s v="SARAN"/>
    <n v="45774"/>
    <s v="Catégorie A 4H"/>
    <d v="2009-08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7"/>
    <m/>
    <x v="38"/>
    <s v="J00CLK692F"/>
    <s v="1342 rue de Montaran"/>
    <s v="SARAN"/>
    <n v="45800"/>
    <s v="Catégorie A 4H"/>
    <d v="2008-10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7"/>
    <m/>
    <x v="37"/>
    <s v="8007LJC12V"/>
    <s v="1342 rue de Montaran"/>
    <s v="SARAN"/>
    <n v="45800"/>
    <s v="Catégorie C 4H"/>
    <d v="2008-10-2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21"/>
    <s v="logels1"/>
    <x v="0"/>
    <s v="CZJ032077S"/>
    <s v="rue Jules Méline"/>
    <s v="LAVAL"/>
    <n v="53000"/>
    <s v="Catégorie A 4H"/>
    <d v="2013-09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logiridisesk1"/>
    <x v="0"/>
    <s v="CZJ032077F"/>
    <s v="1 Rue du DOCTEUR SAUVE"/>
    <s v="MAYENNE"/>
    <n v="53100"/>
    <s v="Catégorie A 4H"/>
    <d v="2013-09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UTLHTTPL2"/>
    <x v="0"/>
    <s v="CZJ032077D"/>
    <s v="rue Jules Méline"/>
    <s v="LAVAL"/>
    <n v="53000"/>
    <s v="Catégorie A 4H"/>
    <d v="2013-09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HTTP4"/>
    <x v="0"/>
    <s v="CZJ02604F8"/>
    <s v="1 Rue du DOCTEUR SAUVE"/>
    <s v="MAYENNE"/>
    <n v="53100"/>
    <s v="Catégorie A 4H"/>
    <d v="2013-07-3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geo-safig-ce"/>
    <x v="39"/>
    <s v="CZJ03706BD"/>
    <s v="rue Jules Méline"/>
    <s v="LAVAL"/>
    <n v="53000"/>
    <s v="Catégorie A 4H"/>
    <d v="2013-10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bddc1"/>
    <x v="0"/>
    <s v="CZJ0320FY6"/>
    <s v="1 Rue du DOCTEUR SAUVE"/>
    <s v="MAYENNE"/>
    <n v="53100"/>
    <s v="Catégorie A 4H"/>
    <d v="2013-09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mcsa4"/>
    <x v="0"/>
    <s v="CZJ0320776"/>
    <s v="1 Rue du DOCTEUR SAUVE"/>
    <s v="MAYENNE"/>
    <n v="53100"/>
    <s v="Catégorie A 4H"/>
    <d v="2013-09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othdhttpl2"/>
    <x v="39"/>
    <s v="CZJ044079C"/>
    <s v="rue Jules Méline"/>
    <s v="LAVAL"/>
    <n v="53000"/>
    <s v="Catégorie A 4H"/>
    <d v="2013-12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hdm4"/>
    <x v="39"/>
    <s v="CZJ04407FV"/>
    <s v="rue Jules Méline"/>
    <s v="LAVAL"/>
    <n v="53000"/>
    <s v="Catégorie A 4H"/>
    <d v="2013-12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la-apls1-03"/>
    <x v="39"/>
    <s v="CZJ04407DF"/>
    <s v="rue Jules Méline"/>
    <s v="LAVAL"/>
    <n v="53000"/>
    <s v="Catégorie A 4H"/>
    <d v="2013-12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warchvl2"/>
    <x v="39"/>
    <s v="CZJ0430CSV"/>
    <s v="rue Jules Méline"/>
    <s v="LAVAL"/>
    <n v="53000"/>
    <s v="Catégorie A 4H"/>
    <d v="2013-11-3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jouvftptrtl2 "/>
    <x v="39"/>
    <s v="CZJ0390WLN"/>
    <s v="rue Jules Méline"/>
    <s v="LAVAL"/>
    <n v="53000"/>
    <s v="Catégorie A 4H"/>
    <d v="2013-10-3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WARCHVM1"/>
    <x v="39"/>
    <s v="CZJ04407G1"/>
    <s v="rue Jules Méline"/>
    <s v="LAVAL"/>
    <n v="53000"/>
    <s v="Catégorie A 4H"/>
    <d v="2013-12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jouvftpl1"/>
    <x v="39"/>
    <s v="CZJ0440795"/>
    <s v="rue Jules Méline"/>
    <s v="LAVAL"/>
    <n v="53000"/>
    <s v="Catégorie A 4H"/>
    <d v="2013-12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jouvftpl2"/>
    <x v="39"/>
    <s v="CZJ044078J"/>
    <s v="rue Jules Méline"/>
    <s v="LAVAL"/>
    <n v="53000"/>
    <s v="Catégorie A 4H"/>
    <d v="2013-12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FEHTTP7"/>
    <x v="39"/>
    <s v="CZJ04407FQ"/>
    <s v="rue Jules Méline"/>
    <s v="LAVAL"/>
    <n v="53000"/>
    <s v="Catégorie A 4H"/>
    <d v="2013-12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la-apws1-01"/>
    <x v="39"/>
    <s v="CZJ0380HJL"/>
    <s v="rue Jules Méline"/>
    <s v="LAVAL"/>
    <n v="53000"/>
    <s v="Catégorie A 4H"/>
    <d v="2013-10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certtrtl1"/>
    <x v="39"/>
    <s v="CZJ0400BTW"/>
    <s v="rue Jules Méline"/>
    <s v="LAVAL"/>
    <n v="53000"/>
    <s v="Catégorie A 4H"/>
    <d v="2013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la-aplm1-01"/>
    <x v="39"/>
    <s v="CZJ0430CSX"/>
    <s v="rue Jules Méline"/>
    <s v="LAVAL"/>
    <n v="53000"/>
    <s v="Catégorie A 4H"/>
    <d v="2013-11-3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L123IAW1"/>
    <x v="39"/>
    <s v="CZJ0430CSR"/>
    <s v="rue Jules Méline"/>
    <s v="LAVAL"/>
    <n v="53000"/>
    <s v="Catégorie A 4H"/>
    <d v="2013-11-3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la-sygesst-fr"/>
    <x v="39"/>
    <s v="CZJ04407G7"/>
    <s v="rue Jules Méline"/>
    <s v="LAVAL"/>
    <n v="53000"/>
    <s v="Catégorie A 4H"/>
    <d v="2013-12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ITS-DEV01"/>
    <x v="39"/>
    <s v="CZJ0430CST"/>
    <s v="12 RUE DES LANDELLES"/>
    <s v="CESSON SEVIGNE"/>
    <n v="35510"/>
    <s v="Catégorie A J+1"/>
    <d v="2013-11-3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4"/>
    <s v="ITS-DEV02"/>
    <x v="39"/>
    <s v="CZJ0430CSW"/>
    <s v="12 RUE DES LANDELLES"/>
    <s v="CESSON SEVIGNE"/>
    <n v="35510"/>
    <s v="Catégorie A J+1"/>
    <d v="2013-11-3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4"/>
    <s v="ITS-DEV03"/>
    <x v="39"/>
    <s v="CZJ0400BTC"/>
    <s v="12 RUE DES LANDELLES"/>
    <s v="CESSON SEVIGNE"/>
    <n v="35510"/>
    <s v="Catégorie A J+1"/>
    <d v="2013-11-0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4"/>
    <s v="ITS-DEV04"/>
    <x v="39"/>
    <s v="CZJ0430CSS"/>
    <s v="12 RUE DES LANDELLES"/>
    <s v="CESSON SEVIGNE"/>
    <n v="35510"/>
    <s v="Catégorie A J+1"/>
    <d v="2013-11-3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"/>
    <s v="ELHTTP5"/>
    <x v="0"/>
    <s v="CZJ026024Z"/>
    <s v="1 Rue du DOCTEUR SAUVE"/>
    <s v="MAYENNE"/>
    <n v="53100"/>
    <s v="Catégorie A 4H"/>
    <d v="2013-07-3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jvetradoral1q"/>
    <x v="0"/>
    <s v="CZJ0260241"/>
    <s v="14 rue Jules Méline"/>
    <s v="LAVAL"/>
    <n v="53000"/>
    <s v="Catégorie A 4H"/>
    <d v="2013-07-3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8"/>
    <s v="inseeserv3"/>
    <x v="0"/>
    <s v="CZJ03706Q9"/>
    <s v="1 Rue du DOCTEUR SAUVE"/>
    <s v="MAYENNE"/>
    <n v="53100"/>
    <s v="Catégorie A 4H"/>
    <d v="2013-10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8"/>
    <s v="inseeserv1"/>
    <x v="0"/>
    <s v="CZJ03706HT"/>
    <s v="1 Rue du DOCTEUR SAUVE"/>
    <s v="MAYENNE"/>
    <n v="53100"/>
    <s v="Catégorie A 4H"/>
    <d v="2013-10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8"/>
    <s v="inseeserv2"/>
    <x v="0"/>
    <s v="CZJ04508GL"/>
    <s v="1 Rue du DOCTEUR SAUVE"/>
    <s v="MAYENNE"/>
    <n v="53100"/>
    <s v="Catégorie A 4H"/>
    <d v="2013-12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VM7"/>
    <x v="39"/>
    <s v="CZJ0460VJD"/>
    <s v="1 Rue du DOCTEUR SAUVE"/>
    <s v="MAYENNE"/>
    <n v="53100"/>
    <s v="Catégorie A 4H"/>
    <d v="2013-11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VM8"/>
    <x v="39"/>
    <s v="CZJ0460VCW"/>
    <s v="1 Rue du DOCTEUR SAUVE"/>
    <s v="MAYENNE"/>
    <n v="53100"/>
    <s v="Catégorie A 4H"/>
    <d v="2013-11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PD-AD-HYP0"/>
    <x v="0"/>
    <s v="CZJ03900LC"/>
    <s v="1 Rue du DOCTEUR SAUVE"/>
    <s v="MAYENNE"/>
    <n v="53100"/>
    <s v="Catégorie A 4H"/>
    <d v="2013-10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Test_IT_Soft_BPO"/>
    <x v="39"/>
    <s v="CZJ0460VJL"/>
    <s v="1 Rue du DOCTEUR SAUVE"/>
    <s v="MAYENNE"/>
    <n v="53100"/>
    <s v="Catégorie A 4H"/>
    <d v="2013-11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4"/>
    <s v="HISTOGIP"/>
    <x v="16"/>
    <s v="CZJ72904XS"/>
    <s v="1 Rue du DOCTEUR SAUVE"/>
    <s v="MAYENNE"/>
    <n v="53100"/>
    <s v="Catégorie A 4H"/>
    <d v="2012-11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8"/>
    <s v="ARCHSERV1"/>
    <x v="0"/>
    <s v="CZJ94802XS"/>
    <s v="1 Rue du DOCTEUR SAUVE"/>
    <s v="MAYENNE"/>
    <n v="53100"/>
    <s v="Catégorie A 4H"/>
    <d v="2012-11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8"/>
    <s v="ARCHSERV2"/>
    <x v="0"/>
    <s v="CZJ94802Y6"/>
    <s v="1 Rue du DOCTEUR SAUVE"/>
    <s v="MAYENNE"/>
    <n v="53100"/>
    <s v="Catégorie A 4H"/>
    <d v="2012-11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8"/>
    <s v="PITCHU"/>
    <x v="40"/>
    <s v="CZ191201UT"/>
    <s v="1 Rue du DOCTEUR SAUVE"/>
    <s v="MAYENNE"/>
    <n v="53100"/>
    <s v="Catégorie A 4H"/>
    <d v="2012-05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8"/>
    <s v="AIPOD01"/>
    <x v="0"/>
    <s v="CZJ0100918"/>
    <s v="1 Rue du DOCTEUR SAUVE"/>
    <s v="MAYENNE"/>
    <n v="53100"/>
    <s v="Catégorie A 4H"/>
    <d v="2013-03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28"/>
    <s v="AIPOD02"/>
    <x v="0"/>
    <s v="CZJ010090Z"/>
    <s v="1 Rue du DOCTEUR SAUVE"/>
    <s v="MAYENNE"/>
    <n v="53100"/>
    <s v="Catégorie A 4H"/>
    <d v="2013-03-1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8"/>
    <s v="AIPROD1"/>
    <x v="0"/>
    <s v="GB8919R8HP"/>
    <s v="1 Rue du DOCTEUR SAUVE"/>
    <s v="MAYENNE"/>
    <n v="53100"/>
    <s v="Catégorie A 4H"/>
    <d v="2012-06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8"/>
    <s v="AIPROD2"/>
    <x v="0"/>
    <s v="GB8919R8JN"/>
    <s v="1 Rue du DOCTEUR SAUVE"/>
    <s v="MAYENNE"/>
    <n v="53100"/>
    <s v="Catégorie A 4H"/>
    <d v="2012-06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8"/>
    <s v="AIPODDEVJ2"/>
    <x v="18"/>
    <s v="CZ100301L6"/>
    <s v="1 Rue du DOCTEUR SAUVE"/>
    <s v="MAYENNE"/>
    <n v="53100"/>
    <s v="Catégorie A 4H"/>
    <d v="2013-01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vm1q"/>
    <x v="39"/>
    <s v="CZJ0390WM1"/>
    <s v="1 Rue du DOCTEUR SAUVE"/>
    <s v="MAYENNE"/>
    <n v="53100"/>
    <s v="Catégorie A 4H"/>
    <d v="2013-10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L143TEST2"/>
    <x v="0"/>
    <s v="CZJ03900L9"/>
    <s v="1 Rue du DOCTEUR SAUVE"/>
    <s v="MAYENNE"/>
    <n v="53100"/>
    <s v="Catégorie A 4H"/>
    <d v="2013-10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roxmox1"/>
    <x v="39"/>
    <s v="CZJ0460VFM"/>
    <s v="1 Rue du DOCTEUR SAUVE"/>
    <s v="MAYENNE"/>
    <n v="53100"/>
    <s v="Catégorie A 4H"/>
    <d v="2013-11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roxmox2"/>
    <x v="39"/>
    <s v="CZJ0460VHC"/>
    <s v="1 Rue du DOCTEUR SAUVE"/>
    <s v="MAYENNE"/>
    <n v="53100"/>
    <s v="Catégorie A 4H"/>
    <d v="2013-11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poserv1"/>
    <x v="16"/>
    <s v="CZJ72805AM"/>
    <s v="1 Rue du DOCTEUR SAUVE"/>
    <s v="MAYENNE"/>
    <n v="53100"/>
    <s v="Catégorie A J+1"/>
    <d v="2007-11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m/>
    <m/>
    <m/>
    <n v="0"/>
    <n v="34.56"/>
  </r>
  <r>
    <x v="6"/>
    <s v="RENFOG"/>
    <x v="16"/>
    <s v="CZJ72805CF"/>
    <s v="12 RUE DES LANDELLES"/>
    <s v="CESSON SEVIGNE"/>
    <n v="35510"/>
    <s v="Catégorie A J+1"/>
    <d v="2007-11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spare360PO"/>
    <x v="16"/>
    <s v="CZJ917A2JL"/>
    <s v="1 Rue du DOCTEUR SAUVE"/>
    <s v="MAYENNE"/>
    <n v="53100"/>
    <s v="Catégorie A J+1"/>
    <d v="2009-08-2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posst3"/>
    <x v="23"/>
    <s v="GB8919R603"/>
    <s v="1 Rue du DOCTEUR SAUVE"/>
    <s v="MAYENNE"/>
    <n v="53100"/>
    <s v="Catégorie A J+1"/>
    <d v="2012-06-23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spare320PO-3"/>
    <x v="6"/>
    <s v="GB8926VCSB"/>
    <s v="1 Rue du DOCTEUR SAUVE"/>
    <s v="MAYENNE"/>
    <n v="53100"/>
    <s v="Catégorie A J+1"/>
    <d v="2012-07-3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"/>
    <s v="itsmonm1"/>
    <x v="39"/>
    <s v="CZJ1017V0H"/>
    <s v="1 Rue du DOCTEUR SAUVE"/>
    <s v="MAYENNE"/>
    <n v="53100"/>
    <s v="Catégorie A 4H"/>
    <d v="2014-02-0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esxl2"/>
    <x v="39"/>
    <s v="CZJ0460VF3"/>
    <s v="rue Jules Méline"/>
    <s v="LAVAL"/>
    <n v="53000"/>
    <s v="Catégorie A 4H"/>
    <d v="2013-12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esxl1"/>
    <x v="39"/>
    <s v="CZJ0460VF7"/>
    <s v="rue Jules Méline"/>
    <s v="LAVAL"/>
    <n v="53000"/>
    <s v="Catégorie A 4H"/>
    <d v="2013-12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esxl6"/>
    <x v="39"/>
    <s v="CZJ0460VF9"/>
    <s v="rue Jules Méline"/>
    <s v="LAVAL"/>
    <n v="53000"/>
    <s v="Catégorie A 4H"/>
    <d v="2013-12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PTFTC_TEST"/>
    <x v="39"/>
    <s v="CZJ10300YF"/>
    <s v="rue Jules Méline"/>
    <s v="LAVAL"/>
    <n v="53000"/>
    <s v="Catégorie A 4H"/>
    <d v="2014-02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selexpmx1"/>
    <x v="39"/>
    <s v="CZJ107089F"/>
    <s v="1 Rue du DOCTEUR SAUVE"/>
    <s v="MAYENNE"/>
    <n v="53100"/>
    <s v="Catégorie A 4H"/>
    <d v="2014-03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_acf_vm1"/>
    <x v="39"/>
    <s v="CZJ1070897"/>
    <s v="rue Jules Méline"/>
    <s v="LAVAL"/>
    <n v="53000"/>
    <s v="Catégorie A 4H"/>
    <d v="2014-03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astorbdd1"/>
    <x v="39"/>
    <s v="CZJ103013V"/>
    <s v="1 Rue du DOCTEUR SAUVE"/>
    <s v="MAYENNE"/>
    <n v="53100"/>
    <s v="Catégorie A 4H"/>
    <d v="2014-02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astorbdd2"/>
    <x v="39"/>
    <s v="CZJ10300YS"/>
    <s v="1 Rue du DOCTEUR SAUVE"/>
    <s v="MAYENNE"/>
    <n v="53100"/>
    <s v="Catégorie A 4H"/>
    <d v="2014-02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astorhttp1"/>
    <x v="39"/>
    <s v="CZJ103013J"/>
    <s v="1 Rue du DOCTEUR SAUVE"/>
    <s v="MAYENNE"/>
    <n v="53100"/>
    <s v="Catégorie A 4H"/>
    <d v="2014-02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astorhttp2"/>
    <x v="39"/>
    <s v="CZJ10300YZ"/>
    <s v="1 Rue du DOCTEUR SAUVE"/>
    <s v="MAYENNE"/>
    <n v="53100"/>
    <s v="Catégorie A 4H"/>
    <d v="2014-02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lav_awa_flu01"/>
    <x v="39"/>
    <s v="CZJ0460VFJ"/>
    <s v="rue Jules Méline"/>
    <s v="LAVAL"/>
    <n v="53000"/>
    <s v="Catégorie A 4H"/>
    <d v="2013-12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rev1"/>
    <x v="39"/>
    <s v="CZJ107085F"/>
    <s v="rue Jules Méline"/>
    <s v="LAVAL"/>
    <n v="53000"/>
    <s v="Catégorie A 4H"/>
    <d v="2014-03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ELEXAQ1"/>
    <x v="39"/>
    <s v="CZJ107086Q"/>
    <s v="rue Jules Méline"/>
    <s v="LAVAL"/>
    <n v="53000"/>
    <s v="Catégorie A 4H"/>
    <d v="2014-03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dreeshvhost2"/>
    <x v="39"/>
    <s v="CZJ10808GF"/>
    <s v="rue Jules Méline"/>
    <s v="LAVAL"/>
    <n v="530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la-apws1-04"/>
    <x v="39"/>
    <s v="CZJ10808G7"/>
    <s v="rue Jules Méline"/>
    <s v="LAVAL"/>
    <n v="530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la-apls1-13"/>
    <x v="39"/>
    <s v="CZJ10808GQ"/>
    <s v="rue Jules Méline"/>
    <s v="LAVAL"/>
    <n v="530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dreeshvhost1"/>
    <x v="39"/>
    <s v="CZJ10808GN"/>
    <s v="rue Jules Méline"/>
    <s v="LAVAL"/>
    <n v="530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utlhttp5"/>
    <x v="39"/>
    <s v="CZJ1080BYB"/>
    <s v="rue Jules Méline"/>
    <s v="LAVAL"/>
    <n v="530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dreeshvhost3"/>
    <x v="39"/>
    <s v="CZJ10808GM"/>
    <s v="rue Jules Méline"/>
    <s v="LAVAL"/>
    <n v="530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la-apls1-06"/>
    <x v="39"/>
    <s v="CZJ10808GX"/>
    <s v="rue Jules Méline"/>
    <s v="LAVAL"/>
    <n v="530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elssa28"/>
    <x v="39"/>
    <s v="CZJ10808GH"/>
    <s v="rue Jules Méline"/>
    <s v="LAVAL"/>
    <n v="530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la-apws1-05"/>
    <x v="39"/>
    <s v="CZJ1070846"/>
    <s v="rue Jules Méline"/>
    <s v="LAVAL"/>
    <n v="53000"/>
    <s v="Catégorie A 4H"/>
    <d v="2014-03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esx7"/>
    <x v="39"/>
    <s v="CZJ1070899"/>
    <s v="1 Rue du DOCTEUR SAUVE"/>
    <s v="MAYENNE"/>
    <n v="53100"/>
    <s v="Catégorie A 4H"/>
    <d v="2014-03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dwora1p"/>
    <x v="0"/>
    <s v="CZJ107085S"/>
    <s v="rue Jules Méline"/>
    <s v="LAVAL"/>
    <n v="53000"/>
    <s v="Catégorie A 4H"/>
    <d v="2011-03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MER-AD-HYP01"/>
    <x v="39"/>
    <s v="CZJ0481CTZ"/>
    <s v="1 Rue du DOCTEUR SAUVE"/>
    <s v="MAYENNE"/>
    <n v="53100"/>
    <s v="Catégorie A 4H"/>
    <d v="2014-01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febdd1"/>
    <x v="39"/>
    <s v="CZJ103013H"/>
    <s v="rue Jules Méline"/>
    <s v="LAVAL"/>
    <n v="53000"/>
    <s v="Catégorie A 4H"/>
    <d v="2014-02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-prdmp-hyp04 "/>
    <x v="39"/>
    <s v="CZJ103010Y"/>
    <s v="1 Rue du DOCTEUR SAUVE"/>
    <s v="MAYENNE"/>
    <n v="53100"/>
    <s v="Catégorie A 4H"/>
    <d v="2014-02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fdsesxl1"/>
    <x v="39"/>
    <s v="CZJ103014J"/>
    <s v="1 Rue du DOCTEUR SAUVE"/>
    <s v="MAYENNE"/>
    <n v="53100"/>
    <s v="Catégorie A 4H"/>
    <d v="2014-02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assmail2.mm.dmz.laval.l123"/>
    <x v="39"/>
    <s v="CZJ105054C"/>
    <s v="rue Jules Méline"/>
    <s v="LAVAL"/>
    <n v="53000"/>
    <s v="Catégorie A 4H"/>
    <d v="2014-03-0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ptftcl1"/>
    <x v="39"/>
    <s v="CZJ1050514"/>
    <s v="rue Jules Méline"/>
    <s v="LAVAL"/>
    <n v="53000"/>
    <s v="Catégorie A 4H"/>
    <d v="2014-03-0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feproxmoxl1"/>
    <x v="39"/>
    <s v="CZJ10504Y1"/>
    <s v="rue Jules Méline"/>
    <s v="LAVAL"/>
    <n v="53000"/>
    <s v="Catégorie A 4H"/>
    <d v="2014-03-0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ptftcm1"/>
    <x v="39"/>
    <s v="CZJ10504YZ"/>
    <s v="1 Rue du DOCTEUR SAUVE"/>
    <s v="MAYENNE"/>
    <n v="53100"/>
    <s v="Catégorie A 4H"/>
    <d v="2014-03-0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-awa-vm01"/>
    <x v="39"/>
    <s v="CZJ1050549"/>
    <s v="rue Jules Méline"/>
    <s v="LAVAL"/>
    <n v="53000"/>
    <s v="Catégorie A 4H"/>
    <d v="2014-03-0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c-bnf-vm01"/>
    <x v="39"/>
    <s v="CZJ1050520"/>
    <s v="1 Rue du DOCTEUR SAUVE"/>
    <s v="MAYENNE"/>
    <n v="53100"/>
    <s v="Catégorie A 4H"/>
    <d v="2014-03-0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-aed-wibnp1"/>
    <x v="39"/>
    <s v="CZJ10504YR"/>
    <s v="rue Jules Méline"/>
    <s v="LAVAL"/>
    <n v="53000"/>
    <s v="Catégorie A 4H"/>
    <d v="2014-03-0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-aed-vm01"/>
    <x v="39"/>
    <s v="CZJ105052M"/>
    <s v="rue Jules Méline"/>
    <s v="LAVAL"/>
    <n v="53000"/>
    <s v="Catégorie A J+1"/>
    <d v="2014-03-0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"/>
    <s v="eltrt1"/>
    <x v="39"/>
    <s v="CZJ0460VG1"/>
    <s v="1 Rue du DOCTEUR SAUVE"/>
    <s v="MAYENNE"/>
    <n v="53100"/>
    <s v="Catégorie A 4H"/>
    <d v="2013-12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trttest1"/>
    <x v="39"/>
    <s v="CZJ0460JMW"/>
    <s v="1 Rue du DOCTEUR SAUVE"/>
    <s v="MAYENNE"/>
    <n v="53100"/>
    <s v="Catégorie A 4H"/>
    <d v="2013-12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logiridislsr1"/>
    <x v="0"/>
    <s v="CZJ0421XVS"/>
    <s v="1 Rue du DOCTEUR SAUVE"/>
    <s v="MAYENNE"/>
    <n v="53100"/>
    <s v="Catégorie A 4H"/>
    <d v="2013-11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agellanm1"/>
    <x v="39"/>
    <s v="CZJ10804RS"/>
    <s v="1 Rue du DOCTEUR SAUVE"/>
    <s v="MAYENNE"/>
    <n v="53100"/>
    <s v="Catégorie A 4H"/>
    <d v="2014-03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agellanl1"/>
    <x v="39"/>
    <s v="CZJ10804N6"/>
    <s v="rue Jules Méline"/>
    <s v="LAVAL"/>
    <n v="53000"/>
    <s v="Catégorie A 4H"/>
    <d v="2014-03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cfproxmoxl1"/>
    <x v="39"/>
    <s v="CZJ10906WC"/>
    <s v="rue Jules Méline"/>
    <s v="LAVAL"/>
    <n v="53000"/>
    <s v="Catégorie A 4H"/>
    <d v="2014-04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cfproxmoxl2"/>
    <x v="39"/>
    <s v="CZJ109094Z"/>
    <s v="rue Jules Méline"/>
    <s v="LAVAL"/>
    <n v="53000"/>
    <s v="Catégorie A 4H"/>
    <d v="2014-04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agellantestl1"/>
    <x v="39"/>
    <s v="CZJ10804QB"/>
    <s v="rue Jules Méline"/>
    <s v="LAVAL"/>
    <n v="53000"/>
    <s v="Catégorie A 4H"/>
    <d v="2014-03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sa9q"/>
    <x v="39"/>
    <s v="CZJ11205G9"/>
    <s v="1 Rue du DOCTEUR SAUVE"/>
    <s v="MAYENNE"/>
    <n v="53100"/>
    <s v="Catégorie A 4H"/>
    <d v="2014-04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mdhttp10s"/>
    <x v="39"/>
    <s v="CZJ1090JS1"/>
    <s v="1 Rue du DOCTEUR SAUVE"/>
    <s v="MAYENNE"/>
    <n v="53100"/>
    <s v="Catégorie A 4H"/>
    <d v="2014-04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esxl4"/>
    <x v="39"/>
    <s v="CZJ1070854"/>
    <s v="rue Jules Méline"/>
    <s v="LAVAL"/>
    <n v="53000"/>
    <s v="Catégorie A 4H"/>
    <d v="2014-03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esxl3"/>
    <x v="39"/>
    <s v="CZJ103074R"/>
    <s v="rue Jules Méline"/>
    <s v="LAVAL"/>
    <n v="53000"/>
    <s v="Catégorie A 4H"/>
    <d v="2014-02-2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mdhttpl1p"/>
    <x v="39"/>
    <s v="CZJ0460VF5"/>
    <s v="rue Jules Méline"/>
    <s v="LAVAL"/>
    <n v="53000"/>
    <s v="Catégorie A 4H"/>
    <d v="2013-12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mdbdd1p"/>
    <x v="39"/>
    <s v="CZJ1060HDV"/>
    <s v="rue Jules Méline"/>
    <s v="LAVAL"/>
    <n v="53000"/>
    <s v="Catégorie A 4H"/>
    <d v="2014-03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hvhost1t1"/>
    <x v="39"/>
    <s v="CZJ105051N"/>
    <s v="1 Rue du DOCTEUR SAUVE"/>
    <s v="MAYENNE"/>
    <n v="53100"/>
    <s v="Catégorie A 4H"/>
    <d v="2014-03-0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jvetradtrtl1q"/>
    <x v="39"/>
    <s v="CZJ105053B"/>
    <s v="14 rue Jules Méline"/>
    <s v="LAVAL"/>
    <n v="53000"/>
    <s v="Catégorie A 4H"/>
    <d v="2014-03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esx8"/>
    <x v="39"/>
    <s v="CZJ11400J7"/>
    <s v="rue Jules Méline"/>
    <s v="LAVAL"/>
    <n v="53000"/>
    <s v="Catégorie A 4H"/>
    <d v="2014-05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proxhttp6"/>
    <x v="39"/>
    <s v="CZJ11400JY"/>
    <s v="1 Rue du DOCTEUR SAUVE"/>
    <s v="MAYENNE"/>
    <n v="53100"/>
    <s v="Catégorie A 4H"/>
    <d v="2014-05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fehttp8"/>
    <x v="39"/>
    <s v="CZJ10804NS"/>
    <s v="rue Jules Méline"/>
    <s v="LAVAL"/>
    <n v="53000"/>
    <s v="Catégorie A 4H"/>
    <d v="2014-03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fdsbddal4"/>
    <x v="39"/>
    <s v="CZJ1080C3Q"/>
    <s v="rue Jules Méline"/>
    <s v="LAVAL"/>
    <n v="530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fdsbddal5"/>
    <x v="39"/>
    <s v="CZJ1080BYY"/>
    <s v="rue Jules Méline"/>
    <s v="LAVAL"/>
    <n v="530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fdssal4"/>
    <x v="39"/>
    <s v="CZJ1080C3P"/>
    <s v="rue Jules Méline"/>
    <s v="LAVAL"/>
    <n v="530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fdssal5"/>
    <x v="39"/>
    <s v="CZJ1080BZ4"/>
    <s v="rue Jules Méline"/>
    <s v="LAVAL"/>
    <n v="530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fdshttpl5"/>
    <x v="39"/>
    <s v="CZJ1080BTZ"/>
    <s v="rue Jules Méline"/>
    <s v="LAVAL"/>
    <n v="530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fdshttpl4"/>
    <x v="39"/>
    <s v="CZJ0460VGG"/>
    <s v="rue Jules Méline"/>
    <s v="LAVAL"/>
    <n v="53000"/>
    <s v="Catégorie A 4H"/>
    <d v="2013-12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mdhttpl5p"/>
    <x v="39"/>
    <s v="CZJ10804NY"/>
    <s v="rue Jules Méline"/>
    <s v="LAVAL"/>
    <n v="53000"/>
    <s v="Catégorie A 4H"/>
    <d v="2014-03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6"/>
    <s v="lav-daf-vm01"/>
    <x v="39"/>
    <s v="CZJ0460VH5"/>
    <s v="rue Jules Méline"/>
    <s v="LAVAL"/>
    <n v="53100"/>
    <s v="Catégorie A 4H"/>
    <d v="2013-12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4"/>
    <s v="l200eskorip3"/>
    <x v="39"/>
    <s v="CZJ1080C25"/>
    <s v="1 Rue du DOCTEUR SAUVE"/>
    <s v="MAYENNE"/>
    <n v="531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4"/>
    <s v="l200eskorip4"/>
    <x v="39"/>
    <s v="CZJ105052S"/>
    <s v="1 Rue du DOCTEUR SAUVE"/>
    <s v="MAYENNE"/>
    <n v="53100"/>
    <s v="Catégorie A 4H"/>
    <d v="2014-03-0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alltrtv5"/>
    <x v="39"/>
    <s v="CZJ11400HD"/>
    <s v="1 Rue du DOCTEUR SAUVE"/>
    <s v="MAYENNE"/>
    <n v="53100"/>
    <s v="Catégorie A 4H"/>
    <d v="2014-05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allbdocv51"/>
    <x v="39"/>
    <s v="CZJ10804R5"/>
    <s v="1 Rue du DOCTEUR SAUVE"/>
    <s v="MAYENNE"/>
    <n v="53100"/>
    <s v="Catégorie A 4H"/>
    <d v="2014-03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allbdocv52"/>
    <x v="39"/>
    <s v="CZJ11400K2"/>
    <s v="1 Rue du DOCTEUR SAUVE"/>
    <s v="MAYENNE"/>
    <n v="53100"/>
    <s v="Catégorie A 4H"/>
    <d v="2014-05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hvhost2"/>
    <x v="39"/>
    <s v="CZJ10804PL"/>
    <s v="1 Rue du DOCTEUR SAUVE"/>
    <s v="MAYENNE"/>
    <n v="53100"/>
    <s v="Catégorie A 4H"/>
    <d v="2014-03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NEWTON"/>
    <x v="39"/>
    <s v="CZJ1140CH9"/>
    <s v="12 RUE DES LANDELLES"/>
    <s v="CESSON SEVIGNE"/>
    <n v="35510"/>
    <s v="Catégorie A J+1"/>
    <d v="2014-05-05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"/>
    <s v="oebserver1"/>
    <x v="39"/>
    <s v="CZ211901JS"/>
    <s v="1 Rue du DOCTEUR SAUVE"/>
    <s v="MAYENNE"/>
    <n v="53100"/>
    <s v="Catégorie A 4H"/>
    <d v="2014-06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oebserver2"/>
    <x v="39"/>
    <s v="CZJ113081N"/>
    <s v="rue Jules Méline"/>
    <s v="LAVAL"/>
    <n v="53000"/>
    <s v="Catégorie A 4H"/>
    <d v="2014-05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server3"/>
    <x v="39"/>
    <s v="CZJ1130827"/>
    <s v="rue Jules Méline"/>
    <s v="LAVAL"/>
    <n v="53000"/>
    <s v="Catégorie A 4H"/>
    <d v="2014-05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jcsctrl3"/>
    <x v="39"/>
    <s v="CZJ1130824"/>
    <s v="rue Jules Méline"/>
    <s v="LAVAL"/>
    <n v="53000"/>
    <s v="Catégorie A 4H"/>
    <d v="2014-05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l123wsecu2"/>
    <x v="39"/>
    <s v="CZJ1140QZ7"/>
    <s v="1 Rue du DOCTEUR SAUVE"/>
    <s v="MAYENNE"/>
    <n v="531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-bnf-vm01"/>
    <x v="39"/>
    <s v="CZJ1080C4T"/>
    <s v="rue Jules Méline"/>
    <s v="LAVAL"/>
    <n v="530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MCNAS4"/>
    <x v="39"/>
    <s v="CZJ1140QX9"/>
    <s v="1 Rue du DOCTEUR SAUVE"/>
    <s v="MAYENNE"/>
    <n v="53100"/>
    <s v="Catégorie A 4H"/>
    <d v="2014-05-0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MCNAS3"/>
    <x v="39"/>
    <s v="CZJ1140QX8"/>
    <s v="1 Rue du DOCTEUR SAUVE"/>
    <s v="MAYENNE"/>
    <n v="53100"/>
    <s v="Catégorie A 4H"/>
    <d v="2014-05-0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LMDEHTTP1"/>
    <x v="39"/>
    <s v="CZJ11206VQ"/>
    <s v="1 Rue du DOCTEUR SAUVE"/>
    <s v="MAYENNE"/>
    <n v="53100"/>
    <s v="Catégorie A 4H"/>
    <d v="2014-04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7"/>
    <s v="nc"/>
    <x v="41"/>
    <s v="GB8726KSRS"/>
    <s v="1342 rue de Montaran"/>
    <s v="SARAN"/>
    <n v="45800"/>
    <s v="Catégorie C J+1"/>
    <d v="2010-09-24T00:00:00"/>
    <s v="HG"/>
    <s v="J+1"/>
    <s v="Catégorie C"/>
    <n v="99.6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0"/>
  </r>
  <r>
    <x v="27"/>
    <s v="nc"/>
    <x v="42"/>
    <s v="GB8723HBNY"/>
    <s v="1342 rue de Montaran"/>
    <s v="SARAN"/>
    <n v="45800"/>
    <s v="Catégorie A J+1"/>
    <d v="2008-08-12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28"/>
    <s v="lav-ccc-bdd1"/>
    <x v="43"/>
    <s v="BLQ4GQ1"/>
    <s v="rue Jules Méline"/>
    <s v="LAVAL"/>
    <n v="53000"/>
    <s v="Catégorie B 4H"/>
    <d v="2011-05-19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28"/>
    <s v="lav-ccc-cop1"/>
    <x v="43"/>
    <s v="BLQ3GQ1 "/>
    <s v="rue Jules Méline"/>
    <s v="LAVAL"/>
    <n v="53000"/>
    <s v="Catégorie B 4H"/>
    <d v="2011-05-19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5"/>
    <s v="lav-bnf-del01"/>
    <x v="44"/>
    <s v="CZJ93905E3"/>
    <s v="rue Jules Méline"/>
    <s v="LAVAL"/>
    <n v="53000"/>
    <s v="Catégorie A 4H"/>
    <d v="2012-10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lav-bnf-del02"/>
    <x v="44"/>
    <s v="CZJ00800CY"/>
    <s v="rue Jules Méline"/>
    <s v="LAVAL"/>
    <n v="53000"/>
    <s v="Catégorie A 4H"/>
    <d v="2013-03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-bnf-plm01"/>
    <x v="39"/>
    <s v="CZJ11206X4"/>
    <s v="rue Jules Méline"/>
    <s v="LAVAL"/>
    <n v="53000"/>
    <s v="Catégorie A 4H"/>
    <d v="2014-04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-bnf-pls01"/>
    <x v="39"/>
    <s v="CZJ11206X5"/>
    <s v="rue Jules Méline"/>
    <s v="LAVAL"/>
    <n v="53000"/>
    <s v="Catégorie A 4H"/>
    <d v="2014-04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-bnf-vm02"/>
    <x v="39"/>
    <s v="CZJ11206V4"/>
    <s v="rue Jules Méline"/>
    <s v="LAVAL"/>
    <n v="53000"/>
    <s v="Catégorie A 4H"/>
    <d v="2014-04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-bnf-wtse01"/>
    <x v="39"/>
    <s v="CZJ11206ZH"/>
    <s v="rue Jules Méline"/>
    <s v="LAVAL"/>
    <n v="53000"/>
    <s v="Catégorie A 4H"/>
    <d v="2014-04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itsmonl1"/>
    <x v="39"/>
    <s v="CZJ1080BZ3"/>
    <s v="rue Jules Méline"/>
    <s v="LAVAL"/>
    <n v="530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fehttp3"/>
    <x v="39"/>
    <s v="CZJ1080BT7"/>
    <s v="rue Jules Méline"/>
    <s v="LAVAL"/>
    <n v="53000"/>
    <s v="Catégorie A 4H"/>
    <d v="2014-03-3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9"/>
    <s v="may-ftn-plm01"/>
    <x v="39"/>
    <s v="CZJ133152R"/>
    <s v="1 Rue du DOCTEUR SAUVE"/>
    <s v="MAYENNE"/>
    <n v="53100"/>
    <s v="Catégorie A 4H"/>
    <d v="2014-09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9"/>
    <s v="tn-may1-rsvm01"/>
    <x v="39"/>
    <s v="CZJ13404QL"/>
    <s v="1 Rue du DOCTEUR SAUVE"/>
    <s v="MAYENNE"/>
    <n v="53100"/>
    <s v="Catégorie A 4H"/>
    <d v="2014-09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9"/>
    <s v="ftn-lav1-pwfp01"/>
    <x v="39"/>
    <s v="CZJ13404NS"/>
    <s v="rue Jules Méline"/>
    <s v="LAVAL"/>
    <n v="53000"/>
    <s v="Catégorie A 4H"/>
    <d v="2014-09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9"/>
    <s v="lav-bnf-pls02"/>
    <x v="39"/>
    <s v="CZJ13404QB"/>
    <s v="rue Jules Méline"/>
    <s v="LAVAL"/>
    <n v="53000"/>
    <s v="Catégorie A 4H"/>
    <d v="2014-09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9"/>
    <s v="may-ftn-psnpc01"/>
    <x v="39"/>
    <s v="CZJ134055C"/>
    <s v="1 Rue du DOCTEUR SAUVE"/>
    <s v="MAYENNE"/>
    <n v="53100"/>
    <s v="Catégorie A 4H"/>
    <d v="2014-09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9"/>
    <s v="may-ftn-pxen01"/>
    <x v="39"/>
    <s v="CZJ13404Q8"/>
    <s v="1 Rue du DOCTEUR SAUVE"/>
    <s v="MAYENNE"/>
    <n v="53100"/>
    <s v="Catégorie A 4H"/>
    <d v="2014-09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tur-lav1-pwfp01"/>
    <x v="39"/>
    <s v="CZJ13404NQ"/>
    <s v="rue Jules Méline"/>
    <s v="LAVAL"/>
    <n v="53000"/>
    <s v="Catégorie A 4H"/>
    <d v="2014-09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9"/>
    <s v="lav-bnf-pls03"/>
    <x v="39"/>
    <s v="CZJ1331530"/>
    <s v="rue Jules Méline"/>
    <s v="LAVAL"/>
    <n v="53000"/>
    <s v="Catégorie A 4H"/>
    <d v="2014-09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9"/>
    <s v="may-ftn-pls03"/>
    <x v="39"/>
    <s v="CZJ13405RY"/>
    <s v="1 Rue du DOCTEUR SAUVE"/>
    <s v="MAYENNE"/>
    <n v="53100"/>
    <s v="Catégorie A 4H"/>
    <d v="2014-09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9"/>
    <s v="lav-qse-esx01"/>
    <x v="39"/>
    <s v="CZJ134055F"/>
    <s v="rue Jules Méline"/>
    <s v="LAVAL"/>
    <n v="53000"/>
    <s v="Catégorie A 4H"/>
    <d v="2014-09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9"/>
    <s v="may-ind-vm01"/>
    <x v="39"/>
    <s v="CZJ1080FN4"/>
    <s v="1 Rue du DOCTEUR SAUVE"/>
    <s v="MAYENNE"/>
    <n v="53100"/>
    <s v="Catégorie A 4H"/>
    <d v="2014-03-3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G2RHVHOST8"/>
    <x v="39"/>
    <s v="CZJ1340CBM"/>
    <s v="rue Jules Méline"/>
    <s v="LAVAL"/>
    <n v="53000"/>
    <s v="Catégorie A 4H"/>
    <d v="2014-10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G2RHVHOST9"/>
    <x v="39"/>
    <s v="CZJ1340CCH"/>
    <s v="rue Jules Méline"/>
    <s v="LAVAL"/>
    <n v="53000"/>
    <s v="Catégorie A 4H"/>
    <d v="2014-10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G2RHVHOST1"/>
    <x v="39"/>
    <s v="CZJ1340CD6"/>
    <s v="1 Rue du DOCTEUR SAUVE"/>
    <s v="MAYENNE"/>
    <n v="53100"/>
    <s v="Catégorie A 4H"/>
    <d v="2014-10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G2RHVHOST2"/>
    <x v="39"/>
    <s v="CZJ1340CCZ"/>
    <s v="rue Jules Méline"/>
    <s v="LAVAL"/>
    <n v="53000"/>
    <s v="Catégorie A 4H"/>
    <d v="2014-10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HUMABDD3"/>
    <x v="39"/>
    <s v="CZJ1340CCB"/>
    <s v="rue Jules Méline"/>
    <s v="LAVAL"/>
    <n v="53000"/>
    <s v="Catégorie A 4H"/>
    <d v="2014-10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itsmonl2"/>
    <x v="39"/>
    <s v="CZJ12604RH"/>
    <s v="rue Jules Méline"/>
    <s v="LAVAL"/>
    <n v="53000"/>
    <s v="Catégorie A 4H"/>
    <d v="2014-07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G2RHVHOST4"/>
    <x v="39"/>
    <s v="CZJ1340C9S"/>
    <s v="rue Jules Méline"/>
    <s v="LAVAL"/>
    <n v="53000"/>
    <s v="Catégorie A 4H"/>
    <d v="2014-10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HUMAHTTP4"/>
    <x v="39"/>
    <s v="CZJ1340CC4"/>
    <s v="rue Jules Méline"/>
    <s v="LAVAL"/>
    <n v="53000"/>
    <s v="Catégorie A 4H"/>
    <d v="2014-10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G2RHVHOST7"/>
    <x v="39"/>
    <s v="CZJ1340CCK"/>
    <s v="rue Jules Méline"/>
    <s v="LAVAL"/>
    <n v="53000"/>
    <s v="Catégorie A 4H"/>
    <d v="2014-10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G2RHVHOST6"/>
    <x v="39"/>
    <s v="CZJ1340C9K"/>
    <s v="rue Jules Méline"/>
    <s v="LAVAL"/>
    <n v="53000"/>
    <s v="Catégorie A 4H"/>
    <d v="2014-10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9"/>
    <s v="may-ftn-plm01"/>
    <x v="39"/>
    <s v="CZJ1340CC3"/>
    <s v="1 Rue du DOCTEUR SAUVE"/>
    <s v="MAYENNE"/>
    <n v="53100"/>
    <s v="Catégorie A 4H"/>
    <d v="2014-10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3"/>
    <s v="papou"/>
    <x v="45"/>
    <s v="F7H461J"/>
    <s v="1342 rue de Montaran"/>
    <s v="SARAN"/>
    <n v="45774"/>
    <s v="Catégorie A J+1"/>
    <d v="2011-03-2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3"/>
    <s v="zoulou"/>
    <x v="45"/>
    <s v="G7H461J"/>
    <s v="1342 rue de Montaran"/>
    <s v="SARAN"/>
    <n v="45774"/>
    <s v="Catégorie A J+1"/>
    <d v="2011-03-2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m/>
    <m/>
    <m/>
    <n v="0"/>
    <n v="34.56"/>
  </r>
  <r>
    <x v="21"/>
    <s v="ag2rhvhost11"/>
    <x v="39"/>
    <s v="CZJ1340C9J"/>
    <s v="rue Jules Méline"/>
    <s v="LAVAL"/>
    <n v="53000"/>
    <s v="Catégorie A 4H"/>
    <d v="2014-09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g2rhvhost10"/>
    <x v="39"/>
    <s v="CZJ1340CCL"/>
    <s v="rue Jules Méline"/>
    <s v="LAVAL"/>
    <n v="53000"/>
    <s v="Catégorie A 4H"/>
    <d v="2014-09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uthvhost3"/>
    <x v="39"/>
    <s v="CZJ13706W5"/>
    <s v="rue Jules Méline"/>
    <s v="LAVAL"/>
    <n v="53000"/>
    <s v="Catégorie A 4H"/>
    <d v="2014-10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g2rbdd3"/>
    <x v="39"/>
    <s v="CZJ13706Y8"/>
    <s v="1 Rue du DOCTEUR SAUVE"/>
    <s v="MAYENNE"/>
    <n v="53100"/>
    <s v="Catégorie A 4H"/>
    <d v="2014-10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g2rbdd2"/>
    <x v="39"/>
    <s v="CZJ13706WR"/>
    <s v="1 Rue du DOCTEUR SAUVE"/>
    <s v="MAYENNE"/>
    <n v="53100"/>
    <s v="Catégorie A 4H"/>
    <d v="2014-10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g2rhvhost17"/>
    <x v="39"/>
    <s v="CZJ13706TM"/>
    <s v="1 Rue du DOCTEUR SAUVE"/>
    <s v="MAYENNE"/>
    <n v="53100"/>
    <s v="Catégorie A 4H"/>
    <d v="2014-10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g2rbdd1"/>
    <x v="39"/>
    <s v="CZJ13706W2"/>
    <s v="rue Jules Méline"/>
    <s v="LAVAL"/>
    <n v="53000"/>
    <s v="Catégorie A 4H"/>
    <d v="2014-10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g2rhvhost16"/>
    <x v="39"/>
    <s v="CZJ13706W6"/>
    <s v="1 Rue du DOCTEUR SAUVE"/>
    <s v="MAYENNE"/>
    <n v="53100"/>
    <s v="Catégorie A 4H"/>
    <d v="2014-10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g2rhvhost15"/>
    <x v="39"/>
    <s v="CZJ13706ZY"/>
    <s v="1 Rue du DOCTEUR SAUVE"/>
    <s v="MAYENNE"/>
    <n v="53100"/>
    <s v="Catégorie A 4H"/>
    <d v="2014-10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g2rhvhost12"/>
    <x v="39"/>
    <s v="CZJ13706ZZ"/>
    <s v="1 Rue du DOCTEUR SAUVE"/>
    <s v="MAYENNE"/>
    <n v="53100"/>
    <s v="Catégorie A 4H"/>
    <d v="2014-10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g2rhvhost13"/>
    <x v="39"/>
    <s v="CZJ13706XB"/>
    <s v="1 Rue du DOCTEUR SAUVE"/>
    <s v="MAYENNE"/>
    <n v="53100"/>
    <s v="Catégorie A 4H"/>
    <d v="2014-10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g2rhvhost14"/>
    <x v="39"/>
    <s v="CZJ13706WX"/>
    <s v="1 Rue du DOCTEUR SAUVE"/>
    <s v="MAYENNE"/>
    <n v="53100"/>
    <s v="Catégorie A 4H"/>
    <d v="2014-10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-dsi-cu01"/>
    <x v="39"/>
    <s v="CZJ1340CCP"/>
    <s v="rue Jules Méline"/>
    <s v="LAVAL"/>
    <n v="53000"/>
    <s v="Catégorie A 4H"/>
    <d v="2014-10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6"/>
    <s v="LAV-STI-ESX01"/>
    <x v="39"/>
    <s v="CZJ1350948"/>
    <s v="rue Jules Méline"/>
    <s v="LAVAL"/>
    <n v="53000"/>
    <s v="Catégorie A 4H"/>
    <d v="2014-10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-zcs-esx01"/>
    <x v="39"/>
    <s v="CZJ1410T19"/>
    <s v="rue Jules Méline"/>
    <s v="LAVAL"/>
    <n v="53000"/>
    <s v="Catégorie A 4H"/>
    <d v="2014-1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9"/>
    <s v="jse-may1-prg01"/>
    <x v="39"/>
    <s v="CZJ1410T0W"/>
    <s v="1 Rue du DOCTEUR SAUVE"/>
    <s v="MAYENNE"/>
    <n v="53100"/>
    <s v="Catégorie A 4H"/>
    <d v="2014-1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9"/>
    <s v="may-ftn-cad01"/>
    <x v="39"/>
    <s v="CZJ1410T1H"/>
    <s v="1 Rue du DOCTEUR SAUVE"/>
    <s v="MAYENNE"/>
    <n v="53100"/>
    <s v="Catégorie A 4H"/>
    <d v="2014-1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9"/>
    <s v="may-ftn-liv01"/>
    <x v="39"/>
    <s v="CZJ1410SZH"/>
    <s v="1 Rue du DOCTEUR SAUVE"/>
    <s v="MAYENNE"/>
    <n v="53100"/>
    <s v="Catégorie A 4H"/>
    <d v="2014-1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7"/>
    <s v="jad-may1-pwfp01"/>
    <x v="39"/>
    <s v="CZJ1410T0M"/>
    <s v="1 Rue du DOCTEUR SAUVE"/>
    <s v="MAYENNE"/>
    <n v="53100"/>
    <s v="Catégorie A 4H"/>
    <d v="2014-1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7"/>
    <s v="jad-may1-psvm01"/>
    <x v="39"/>
    <s v="CZJ1410T0P"/>
    <s v="rue Jules Méline"/>
    <s v="LAVAL"/>
    <n v="53000"/>
    <s v="Catégorie A 4H"/>
    <d v="2014-1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-zcs-esx02"/>
    <x v="39"/>
    <s v="CZJ1410T0Q"/>
    <s v="rue Jules Méline"/>
    <s v="LAVAL"/>
    <n v="53000"/>
    <s v="Catégorie A 4H"/>
    <d v="2014-1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9"/>
    <s v="lav-ftn-pls01"/>
    <x v="39"/>
    <s v="CZJ1410T0S"/>
    <s v="rue Jules Méline"/>
    <s v="LAVAL"/>
    <n v="53000"/>
    <s v="Catégorie A 4H"/>
    <d v="2014-1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fel2hostl1"/>
    <x v="39"/>
    <s v="CZJ1340C9Z"/>
    <s v="rue Jules Méline"/>
    <s v="LAVAL"/>
    <n v="53000"/>
    <s v="Catégorie A 4H"/>
    <d v="2014-1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"/>
    <s v="se-esx02-my1"/>
    <x v="39"/>
    <s v="CZJ135094C"/>
    <s v="1 Rue du DOCTEUR SAUVE"/>
    <s v="MAYENNE"/>
    <n v="53100"/>
    <s v="Catégorie A 4H"/>
    <d v="2014-10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whttp1"/>
    <x v="43"/>
    <s v="F89F25J"/>
    <s v="1 Rue du DOCTEUR SAUVE"/>
    <s v="MAYENNE"/>
    <n v="53100"/>
    <s v="Catégorie B 4H"/>
    <d v="2014-06-01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itsmoninfoctrl1"/>
    <x v="43"/>
    <s v="G89F25J"/>
    <s v="rue Jules Méline"/>
    <s v="LAVAL"/>
    <n v="53000"/>
    <s v="Catégorie B 4H"/>
    <d v="2014-05-31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6"/>
    <s v="ISAMAY1"/>
    <x v="0"/>
    <s v="GB8919R8JF"/>
    <s v="1 Rue du DOCTEUR SAUVE"/>
    <s v="MAYENNE"/>
    <n v="53100"/>
    <s v="Catégorie A 4H"/>
    <d v="2012-06-1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DCMAY2"/>
    <x v="16"/>
    <s v="CZJ813A43F"/>
    <s v="1 Rue du DOCTEUR SAUVE"/>
    <s v="MAYENNE"/>
    <n v="53100"/>
    <s v="Catégorie A 4H"/>
    <d v="2011-05-0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Cloud"/>
    <x v="35"/>
    <s v="CZJ952020Z"/>
    <s v="rue Jules Méline"/>
    <s v="LAVAL"/>
    <n v="53000"/>
    <s v="Catégorie A 4H"/>
    <d v="2013-01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121SECUR"/>
    <x v="35"/>
    <s v="CZJ952020N"/>
    <s v="1 Rue du DOCTEUR SAUVE"/>
    <s v="MAYENNE"/>
    <n v="53100"/>
    <s v="Catégorie A 4H"/>
    <d v="2013-01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DSICONNECT"/>
    <x v="16"/>
    <s v="CZJ813A43C"/>
    <s v="1 Rue du DOCTEUR SAUVE"/>
    <s v="MAYENNE"/>
    <n v="53100"/>
    <s v="Catégorie A 4H"/>
    <d v="2011-05-0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DCWORLD1"/>
    <x v="18"/>
    <s v="CZ1940047G"/>
    <s v="1 Rue du DOCTEUR SAUVE"/>
    <s v="MAYENNE"/>
    <n v="53100"/>
    <s v="Catégorie A 4H"/>
    <d v="2012-11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ESX-DMZ"/>
    <x v="0"/>
    <s v="CZJ93805ES"/>
    <s v="1 Rue du DOCTEUR SAUVE"/>
    <s v="MAYENNE"/>
    <n v="53100"/>
    <s v="Catégorie A 4H"/>
    <d v="2012-10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TST-LAV1-TSVM01"/>
    <x v="0"/>
    <s v="CZJ942048M"/>
    <s v="1 Rue du DOCTEUR SAUVE"/>
    <s v="MAYENNE"/>
    <n v="53100"/>
    <s v="Catégorie A 4H"/>
    <d v="2012-11-1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EXTMAIL"/>
    <x v="23"/>
    <s v="CZ185100FR"/>
    <s v="1 Rue du DOCTEUR SAUVE"/>
    <s v="MAYENNE"/>
    <n v="53100"/>
    <s v="Catégorie A 4H"/>
    <d v="2012-11-1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GLPI-PROD"/>
    <x v="16"/>
    <s v="CZJ827A6UE"/>
    <s v="1 Rue du DOCTEUR SAUVE"/>
    <s v="MAYENNE"/>
    <n v="53100"/>
    <s v="Catégorie A 4H"/>
    <d v="2011-08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aldebaran (MX3)"/>
    <x v="16"/>
    <s v="CZJ7150880"/>
    <s v="1 Rue du DOCTEUR SAUVE"/>
    <s v="MAYENNE"/>
    <n v="53100"/>
    <s v="Catégorie A 4H"/>
    <d v="2011-08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MX2"/>
    <x v="16"/>
    <s v="CZJ817A4RX"/>
    <s v="1 Rue du DOCTEUR SAUVE"/>
    <s v="MAYENNE"/>
    <n v="53100"/>
    <s v="Catégorie A 4H"/>
    <d v="2011-05-2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rubel"/>
    <x v="16"/>
    <s v="CZJ751A922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-CU-WSUS"/>
    <x v="13"/>
    <s v="CZC8195TPQ"/>
    <s v="1 Rue du DOCTEUR SAUVE"/>
    <s v="MAYENNE"/>
    <n v="53100"/>
    <s v="Catégorie C 4H"/>
    <d v="2011-06-26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6"/>
    <s v="E2K7PAR3"/>
    <x v="16"/>
    <s v="CZJ820A72S"/>
    <s v="1 Rue du DOCTEUR SAUVE"/>
    <s v="MAYENNE"/>
    <n v="53100"/>
    <s v="Catégorie A 4H"/>
    <d v="2011-06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5"/>
    <s v="CAD01-SV0"/>
    <x v="18"/>
    <s v="CZ100301K6"/>
    <s v="1 Rue du DOCTEUR SAUVE"/>
    <s v="MAYENNE"/>
    <n v="53100"/>
    <s v="Catégorie A 4H"/>
    <d v="2013-02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CAD01-SV1"/>
    <x v="18"/>
    <s v="CZ1001020F"/>
    <s v="1 Rue du DOCTEUR SAUVE"/>
    <s v="MAYENNE"/>
    <n v="53100"/>
    <s v="Catégorie A 4H"/>
    <d v="2013-02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CAD01-SV3"/>
    <x v="18"/>
    <s v="CZ10010201"/>
    <s v="1 Rue du DOCTEUR SAUVE"/>
    <s v="MAYENNE"/>
    <n v="53100"/>
    <s v="Catégorie A 4H"/>
    <d v="2013-02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CAD02-SV3"/>
    <x v="18"/>
    <s v="CZ100101ZU"/>
    <s v="1 Rue du DOCTEUR SAUVE"/>
    <s v="MAYENNE"/>
    <n v="53100"/>
    <s v="Catégorie A 4H"/>
    <d v="2013-02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FWA01-SV0"/>
    <x v="18"/>
    <s v="CZ100301JW"/>
    <s v="1 Rue du DOCTEUR SAUVE"/>
    <s v="MAYENNE"/>
    <n v="53100"/>
    <s v="Catégorie A 4H"/>
    <d v="2013-02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nas01-sv1"/>
    <x v="35"/>
    <s v="CZJ0400HKW"/>
    <s v="1 Rue du DOCTEUR SAUVE"/>
    <s v="MAYENNE"/>
    <n v="53100"/>
    <s v="Catégorie A 4H"/>
    <d v="2013-11-0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nas01-sv3"/>
    <x v="35"/>
    <s v="CZJ03911ZN"/>
    <s v="1 Rue du DOCTEUR SAUVE"/>
    <s v="MAYENNE"/>
    <n v="53100"/>
    <s v="Catégorie A 4H"/>
    <d v="2013-11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nas01-sv9"/>
    <x v="35"/>
    <s v="CZJ93905EN"/>
    <s v="1 Rue du DOCTEUR SAUVE"/>
    <s v="MAYENNE"/>
    <n v="53100"/>
    <s v="Catégorie A 4H"/>
    <d v="2012-10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d05-sv0"/>
    <x v="18"/>
    <s v="CZ1001020L"/>
    <s v="1 Rue du DOCTEUR SAUVE"/>
    <s v="MAYENNE"/>
    <n v="53100"/>
    <s v="Catégorie A 4H"/>
    <d v="2013-02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m01-sv1"/>
    <x v="0"/>
    <s v="GB8919R8HY"/>
    <s v="1 Rue du DOCTEUR SAUVE"/>
    <s v="MAYENNE"/>
    <n v="53100"/>
    <s v="Catégorie A 4H"/>
    <d v="2012-06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m01-sv3"/>
    <x v="0"/>
    <s v="CZJ95005HW"/>
    <s v="1 Rue du DOCTEUR SAUVE"/>
    <s v="MAYENNE"/>
    <n v="53100"/>
    <s v="Catégorie A 4H"/>
    <d v="2013-01-1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m01-sv8"/>
    <x v="18"/>
    <s v="CZ100700JS"/>
    <s v="1 Rue du DOCTEUR SAUVE"/>
    <s v="MAYENNE"/>
    <n v="53100"/>
    <s v="Catégorie A 4H"/>
    <d v="2013-03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m01-sv9"/>
    <x v="0"/>
    <s v="CZJ95305RJ"/>
    <s v="1 Rue du DOCTEUR SAUVE"/>
    <s v="MAYENNE"/>
    <n v="53100"/>
    <s v="Catégorie A 4H"/>
    <d v="2013-02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s01-sv1"/>
    <x v="18"/>
    <s v="CZ100301K4"/>
    <s v="1 Rue du DOCTEUR SAUVE"/>
    <s v="MAYENNE"/>
    <n v="53100"/>
    <s v="Catégorie A 4H"/>
    <d v="2013-02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s01-sv3"/>
    <x v="18"/>
    <s v="CZ10010208"/>
    <s v="1 Rue du DOCTEUR SAUVE"/>
    <s v="MAYENNE"/>
    <n v="53100"/>
    <s v="Catégorie A 4H"/>
    <d v="2013-02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s01-sv8"/>
    <x v="18"/>
    <s v="CZ100700JU"/>
    <s v="1 Rue du DOCTEUR SAUVE"/>
    <s v="MAYENNE"/>
    <n v="53100"/>
    <s v="Catégorie A 4H"/>
    <d v="2013-03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s01-sv9"/>
    <x v="18"/>
    <s v="CZ100301KT"/>
    <s v="1 Rue du DOCTEUR SAUVE"/>
    <s v="MAYENNE"/>
    <n v="53100"/>
    <s v="Catégorie A 4H"/>
    <d v="2013-02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s02-sv1"/>
    <x v="18"/>
    <s v="CZ100301K5"/>
    <s v="1 Rue du DOCTEUR SAUVE"/>
    <s v="MAYENNE"/>
    <n v="53100"/>
    <s v="Catégorie A 4H"/>
    <d v="2013-02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s02-sv3"/>
    <x v="18"/>
    <s v="CZ1001020X"/>
    <s v="1 Rue du DOCTEUR SAUVE"/>
    <s v="MAYENNE"/>
    <n v="53100"/>
    <s v="Catégorie A 4H"/>
    <d v="2013-02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s03-sv1"/>
    <x v="18"/>
    <s v="CZ100301K9"/>
    <s v="1 Rue du DOCTEUR SAUVE"/>
    <s v="MAYENNE"/>
    <n v="53100"/>
    <s v="Catégorie A 4H"/>
    <d v="2013-02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s03-sv3"/>
    <x v="18"/>
    <s v="CZ1001020Y"/>
    <s v="1 Rue du DOCTEUR SAUVE"/>
    <s v="MAYENNE"/>
    <n v="53100"/>
    <s v="Catégorie A 4H"/>
    <d v="2013-02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s04-sv1"/>
    <x v="18"/>
    <s v="CZ100301K8"/>
    <s v="1 Rue du DOCTEUR SAUVE"/>
    <s v="MAYENNE"/>
    <n v="53100"/>
    <s v="Catégorie A 4H"/>
    <d v="2013-02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s04-sv3"/>
    <x v="18"/>
    <s v="CZ1001020W"/>
    <s v="1 Rue du DOCTEUR SAUVE"/>
    <s v="MAYENNE"/>
    <n v="53100"/>
    <s v="Catégorie A 4H"/>
    <d v="2013-02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s05-sv1"/>
    <x v="18"/>
    <s v="CZ10010212"/>
    <s v="1 Rue du DOCTEUR SAUVE"/>
    <s v="MAYENNE"/>
    <n v="53100"/>
    <s v="Catégorie A 4H"/>
    <d v="2013-02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s05-sv3"/>
    <x v="18"/>
    <s v="CZ100101ZT"/>
    <s v="1 Rue du DOCTEUR SAUVE"/>
    <s v="MAYENNE"/>
    <n v="53100"/>
    <s v="Catégorie A 4H"/>
    <d v="2013-02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s06-sv1"/>
    <x v="18"/>
    <s v="CZ100301L1"/>
    <s v="1 Rue du DOCTEUR SAUVE"/>
    <s v="MAYENNE"/>
    <n v="53100"/>
    <s v="Catégorie A 4H"/>
    <d v="2013-02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s06-sv3"/>
    <x v="18"/>
    <s v="CZ1001020Z"/>
    <s v="1 Rue du DOCTEUR SAUVE"/>
    <s v="MAYENNE"/>
    <n v="53100"/>
    <s v="Catégorie A 4H"/>
    <d v="2013-02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s07-sv3"/>
    <x v="18"/>
    <s v="CZ100100UP"/>
    <s v="1 Rue du DOCTEUR SAUVE"/>
    <s v="MAYENNE"/>
    <n v="53100"/>
    <s v="Catégorie A 4H"/>
    <d v="2013-02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s10-sv1"/>
    <x v="18"/>
    <s v="CZ100100VJ"/>
    <s v="1 Rue du DOCTEUR SAUVE"/>
    <s v="MAYENNE"/>
    <n v="53100"/>
    <s v="Catégorie A 4H"/>
    <d v="2013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v01-sv1"/>
    <x v="18"/>
    <s v="CZ10010209"/>
    <s v="1 Rue du DOCTEUR SAUVE"/>
    <s v="MAYENNE"/>
    <n v="53100"/>
    <s v="Catégorie A 4H"/>
    <d v="2013-02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v01-sv3"/>
    <x v="18"/>
    <s v="CZ1001020A"/>
    <s v="1 Rue du DOCTEUR SAUVE"/>
    <s v="MAYENNE"/>
    <n v="53100"/>
    <s v="Catégorie A 4H"/>
    <d v="2013-02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v01-sv8"/>
    <x v="18"/>
    <s v="CZ1001020U"/>
    <s v="1 Rue du DOCTEUR SAUVE"/>
    <s v="MAYENNE"/>
    <n v="53100"/>
    <s v="Catégorie A 4H"/>
    <d v="2013-02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plv01-sv9"/>
    <x v="18"/>
    <s v="CZ100301KP"/>
    <s v="1 Rue du DOCTEUR SAUVE"/>
    <s v="MAYENNE"/>
    <n v="53100"/>
    <s v="Catégorie A 4H"/>
    <d v="2013-02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RDP01-SV0"/>
    <x v="18"/>
    <s v="CZ100301JX"/>
    <s v="1 Rue du DOCTEUR SAUVE"/>
    <s v="MAYENNE"/>
    <n v="53100"/>
    <s v="Catégorie A 4H"/>
    <d v="2013-02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5"/>
    <s v="spare-sv1"/>
    <x v="0"/>
    <s v="GB8919R8JK"/>
    <s v="1 Rue du DOCTEUR SAUVE"/>
    <s v="MAYENNE"/>
    <n v="53100"/>
    <s v="Catégorie A 4H"/>
    <d v="2012-06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ADM01-LS"/>
    <x v="23"/>
    <s v="CZ190100XK"/>
    <s v="30 Rue du GARD"/>
    <s v="LENS"/>
    <n v="623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7"/>
    <s v="ADM01-MY"/>
    <x v="23"/>
    <s v="CZ19010126"/>
    <s v="1 Rue du DOCTEUR SAUVE"/>
    <s v="MAYENNE"/>
    <n v="531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30"/>
    <s v="ARCHI-01"/>
    <x v="23"/>
    <s v="CZJ93806N5"/>
    <s v="30 Rue du GARD"/>
    <s v="LENS"/>
    <n v="62300"/>
    <s v="Catégorie A 4H"/>
    <d v="2012-10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5"/>
    <s v="ATACPROD"/>
    <x v="19"/>
    <s v="CZJ638079R"/>
    <s v="30 Rue du GARD"/>
    <s v="LENS"/>
    <n v="62300"/>
    <s v="Catégorie A 4H"/>
    <d v="2009-10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CAD01-LS"/>
    <x v="23"/>
    <s v="CZ1901007N"/>
    <s v="30 Rue du GARD"/>
    <s v="LENS"/>
    <n v="62300"/>
    <s v="Catégorie A 4H"/>
    <d v="2012-02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CAD01-MY"/>
    <x v="23"/>
    <s v="CZ1901100XN"/>
    <s v="1 Rue du DOCTEUR SAUVE"/>
    <s v="MAYENNE"/>
    <n v="53100"/>
    <s v="Catégorie A 4H"/>
    <d v="2012-02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CAD02-LS"/>
    <x v="23"/>
    <s v="CZ190100XM"/>
    <s v="30 Rue du GARD"/>
    <s v="LENS"/>
    <n v="623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CAD02-MY"/>
    <x v="23"/>
    <s v="CZ190100X8"/>
    <s v="1 Rue du DOCTEUR SAUVE"/>
    <s v="MAYENNE"/>
    <n v="531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CAD03-MY"/>
    <x v="23"/>
    <s v="CZ190100X9"/>
    <s v="1 Rue du DOCTEUR SAUVE"/>
    <s v="MAYENNE"/>
    <n v="531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CFT01-LS-UN0"/>
    <x v="23"/>
    <s v="CZ190100XE"/>
    <s v="30 Rue du GARD"/>
    <s v="LENS"/>
    <n v="623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CFT01-LS-UN1"/>
    <x v="23"/>
    <s v="CZ190100XL"/>
    <s v="30 Rue du GARD"/>
    <s v="LENS"/>
    <n v="623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7"/>
    <s v="CFT01-MY-UN1"/>
    <x v="23"/>
    <s v="CZ190100X5"/>
    <s v="1 Rue du DOCTEUR SAUVE"/>
    <s v="MAYENNE"/>
    <n v="531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CFT01-PP"/>
    <x v="23"/>
    <s v="CZ1901005S"/>
    <s v="30 Rue du GARD"/>
    <s v="LENS"/>
    <n v="62300"/>
    <s v="Catégorie A 4H"/>
    <d v="2012-02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1"/>
    <s v="CHAOURCE"/>
    <x v="3"/>
    <s v="J0A0LGP42R"/>
    <s v="30 Rue du GARD"/>
    <s v="LENS"/>
    <n v="623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7"/>
    <s v="DCLENS1"/>
    <x v="0"/>
    <s v="CZJ00507AB"/>
    <s v="30 Rue du GARD"/>
    <s v="LENS"/>
    <n v="62300"/>
    <s v="Catégorie A 4H"/>
    <d v="2013-03-1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7"/>
    <s v="DCLENS2"/>
    <x v="0"/>
    <s v="CZJ00500RU"/>
    <s v="30 Rue du GARD"/>
    <s v="LENS"/>
    <n v="62300"/>
    <s v="Catégorie A 4H"/>
    <d v="2013-03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5"/>
    <s v="DEMAT-MYSQL01"/>
    <x v="16"/>
    <s v="CZJ912A418"/>
    <s v="30 Rue du GARD"/>
    <s v="LENS"/>
    <n v="62300"/>
    <s v="Catégorie A 4H"/>
    <d v="2012-04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1"/>
    <s v="DEV-BNLS-01"/>
    <x v="0"/>
    <s v="GB8919R7CD"/>
    <s v="30 Rue du GARD"/>
    <s v="LENS"/>
    <n v="62300"/>
    <s v="Catégorie A 4H"/>
    <d v="2012-06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DEVBNPP1"/>
    <x v="16"/>
    <s v="CZJ847A7CE"/>
    <s v="30 Rue du GARD"/>
    <s v="LENS"/>
    <n v="62300"/>
    <s v="Catégorie A 4H"/>
    <d v="2012-01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DEVBNPP2"/>
    <x v="16"/>
    <s v="CZJ847A7CJ"/>
    <s v="30 Rue du GARD"/>
    <s v="LENS"/>
    <n v="62300"/>
    <s v="Catégorie A 4H"/>
    <d v="2012-01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DEVBNPP3"/>
    <x v="16"/>
    <s v="CZJ847A83T"/>
    <s v="30 Rue du GARD"/>
    <s v="LENS"/>
    <n v="62300"/>
    <s v="Catégorie A 4H"/>
    <d v="2012-01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DEVBNPP4"/>
    <x v="13"/>
    <s v="CZJ847A83N"/>
    <s v="30 Rue du GARD"/>
    <s v="LENS"/>
    <n v="62300"/>
    <s v="Catégorie C 4H"/>
    <d v="2012-01-03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30"/>
    <s v="DL360-1"/>
    <x v="3"/>
    <s v="J00ZLGP42F"/>
    <s v="30 Rue du GARD"/>
    <s v="LENS"/>
    <n v="623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0"/>
    <s v="DL360-10"/>
    <x v="1"/>
    <s v="GBJ53800LV"/>
    <s v="30 Rue du GARD"/>
    <s v="LENS"/>
    <n v="623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7"/>
    <s v="DL360-12"/>
    <x v="1"/>
    <s v="GBJ54204JW"/>
    <s v="30 Rue du GARD"/>
    <s v="LENS"/>
    <n v="623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0"/>
    <s v="DL360-13"/>
    <x v="19"/>
    <s v="GBJ607053M"/>
    <s v="30 Rue du GARD"/>
    <s v="LENS"/>
    <n v="62300"/>
    <s v="Catégorie A 4H"/>
    <d v="2009-03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5"/>
    <s v="DL360-14"/>
    <x v="19"/>
    <s v="GBJ61601L1"/>
    <s v="30 Rue du GARD"/>
    <s v="LENS"/>
    <n v="62300"/>
    <s v="Catégorie A 4H"/>
    <d v="2009-05-1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30"/>
    <s v="DL360-15"/>
    <x v="19"/>
    <s v="CZJ62503XL"/>
    <s v="30 Rue du GARD"/>
    <s v="LENS"/>
    <n v="62300"/>
    <s v="Catégorie A 4H"/>
    <d v="2009-07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5"/>
    <s v="DL360-16"/>
    <x v="19"/>
    <s v="CZJ620011X"/>
    <s v="30 Rue du GARD"/>
    <s v="LENS"/>
    <n v="62300"/>
    <s v="Catégorie A 4H"/>
    <d v="2009-06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0"/>
    <s v="DL360-18"/>
    <x v="19"/>
    <s v="CZJ638070F"/>
    <s v="30 Rue du GARD"/>
    <s v="LENS"/>
    <n v="62300"/>
    <s v="Catégorie A 4H"/>
    <d v="2009-10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0"/>
    <s v="DL360-19"/>
    <x v="19"/>
    <s v="CZJ63806VV"/>
    <s v="30 Rue du GARD"/>
    <s v="LENS"/>
    <n v="62300"/>
    <s v="Catégorie A 4H"/>
    <d v="2009-10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0"/>
    <s v="DL360-20"/>
    <x v="16"/>
    <s v="CZJ914A8CF"/>
    <s v="30 Rue du GARD"/>
    <s v="LENS"/>
    <n v="62300"/>
    <s v="Catégorie A 4H"/>
    <d v="2012-05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0"/>
    <s v="DL360-21"/>
    <x v="16"/>
    <s v="CZJ914A8DA"/>
    <s v="30 Rue du GARD"/>
    <s v="LENS"/>
    <n v="62300"/>
    <s v="Catégorie A 4H"/>
    <d v="2012-05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0"/>
    <s v="DL360-3"/>
    <x v="1"/>
    <s v="GBJ50501M0"/>
    <s v="30 Rue du GARD"/>
    <s v="LENS"/>
    <n v="623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5"/>
    <s v="DL360-4"/>
    <x v="1"/>
    <s v="GBJ427001E"/>
    <s v="30 Rue du GARD"/>
    <s v="LENS"/>
    <n v="623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5"/>
    <s v="DL360-5"/>
    <x v="1"/>
    <s v="GBJ427001G"/>
    <s v="30 Rue du GARD"/>
    <s v="LENS"/>
    <n v="623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0"/>
    <s v="DL360-6"/>
    <x v="1"/>
    <s v="GBJ51302L0"/>
    <s v="30 Rue du GARD"/>
    <s v="LENS"/>
    <n v="623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0"/>
    <s v="DL360-8"/>
    <x v="1"/>
    <s v="GBJ53800HN"/>
    <s v="30 Rue du GARD"/>
    <s v="LENS"/>
    <n v="623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0"/>
    <s v="DL360-9"/>
    <x v="15"/>
    <s v="GBJ53800MG"/>
    <s v="30 Rue du GARD"/>
    <s v="LENS"/>
    <n v="62300"/>
    <s v="Catégorie C 4H"/>
    <d v="2010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31"/>
    <s v="DL360-REPA"/>
    <x v="19"/>
    <s v="CZJ63103PC"/>
    <s v="30 Rue du GARD"/>
    <s v="LENS"/>
    <n v="62300"/>
    <s v="Catégorie A 4H"/>
    <d v="2009-11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27"/>
    <s v="DL360-TEMPO.BAK"/>
    <x v="19"/>
    <s v="CZJ62504CS"/>
    <s v="30 Rue du GARD"/>
    <s v="LENS"/>
    <n v="62300"/>
    <s v="Catégorie A 4H"/>
    <d v="2009-07-2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7"/>
    <s v="E2K7LENS1"/>
    <x v="0"/>
    <s v="CZJ95104AN"/>
    <s v="30 Rue du GARD"/>
    <s v="LENS"/>
    <n v="62300"/>
    <s v="Catégorie A 4H"/>
    <d v="2009-12-1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0"/>
    <s v="ESXA01"/>
    <x v="0"/>
    <s v="CZJ93103LJ"/>
    <s v="30 Rue du GARD"/>
    <s v="LENS"/>
    <n v="62300"/>
    <s v="Catégorie A 4H"/>
    <d v="2012-08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0"/>
    <s v="ESXA02"/>
    <x v="0"/>
    <s v="CZJ95101HX"/>
    <s v="30 Rue du GARD"/>
    <s v="LENS"/>
    <n v="62300"/>
    <s v="Catégorie A 4H"/>
    <d v="2013-01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0"/>
    <s v="ESXA03"/>
    <x v="0"/>
    <s v="GB8919R7HF"/>
    <s v="30 Rue du GARD"/>
    <s v="LENS"/>
    <n v="62300"/>
    <s v="Catégorie A 4H"/>
    <d v="2012-06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5"/>
    <s v="ESXA04"/>
    <x v="0"/>
    <s v="GB8919R7B9"/>
    <s v="30 Rue du GARD"/>
    <s v="LENS"/>
    <n v="62300"/>
    <s v="Catégorie A 4H"/>
    <d v="2012-06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FWA01-LS-UN0"/>
    <x v="8"/>
    <s v="CZJ85108N0"/>
    <s v="30 Rue du GARD"/>
    <s v="LENS"/>
    <n v="623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7"/>
    <s v="FWA01-LS-UN1"/>
    <x v="8"/>
    <s v="CZJ85104HR"/>
    <s v="30 Rue du GARD"/>
    <s v="LENS"/>
    <n v="623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7"/>
    <s v="FWA01-PP"/>
    <x v="8"/>
    <s v="CZJ85108MT"/>
    <s v="30 Rue du GARD"/>
    <s v="LENS"/>
    <n v="623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7"/>
    <s v="KAD01-LS-UN0"/>
    <x v="16"/>
    <s v="CZJ851A7NK"/>
    <s v="30 Rue du GARD"/>
    <s v="LENS"/>
    <n v="623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KAD01-LS-UN1"/>
    <x v="16"/>
    <s v="CZJ851A6BT"/>
    <s v="30 Rue du GARD"/>
    <s v="LENS"/>
    <n v="623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KAD01-MY-UN0"/>
    <x v="16"/>
    <s v="CZJ851A7NR"/>
    <s v="1 Rue du DOCTEUR SAUVE"/>
    <s v="MAYENNE"/>
    <n v="531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KAD01-MY-UN1"/>
    <x v="16"/>
    <s v="CZJ851A7NN"/>
    <s v="1 Rue du DOCTEUR SAUVE"/>
    <s v="MAYENNE"/>
    <n v="531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KWK01-LS"/>
    <x v="23"/>
    <s v="CZ190100XG"/>
    <s v="30 Rue du GARD"/>
    <s v="LENS"/>
    <n v="623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KWK01-MY"/>
    <x v="23"/>
    <s v="CZ1901100XC"/>
    <s v="1 Rue du DOCTEUR SAUVE"/>
    <s v="MAYENNE"/>
    <n v="531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S-NETVAULT"/>
    <x v="16"/>
    <s v="CZJ912A3AR"/>
    <s v="30 Rue du GARD"/>
    <s v="LENS"/>
    <n v="62300"/>
    <s v="Catégorie A 4H"/>
    <d v="2012-04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1"/>
    <s v="LS-PULM1-01"/>
    <x v="0"/>
    <s v="GB8919R7AY"/>
    <s v="30 Rue du GARD"/>
    <s v="LENS"/>
    <n v="62300"/>
    <s v="Catégorie A 4H"/>
    <d v="2012-06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4"/>
    <s v="MEL01-LS-UN0"/>
    <x v="0"/>
    <s v="GB8919R8HJ"/>
    <s v="1 Rue du DOCTEUR SAUVE"/>
    <s v="MAYENNE"/>
    <n v="53100"/>
    <s v="Catégorie A 4H"/>
    <d v="2012-06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4"/>
    <s v="MEL01-LS-UN1"/>
    <x v="0"/>
    <s v="GB8919R8HM"/>
    <s v="1 Rue du DOCTEUR SAUVE"/>
    <s v="MAYENNE"/>
    <n v="53100"/>
    <s v="Catégorie A 4H"/>
    <d v="2012-06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MEL01-MY-UN0"/>
    <x v="0"/>
    <s v="GB8919R8J9"/>
    <s v="1 Rue du DOCTEUR SAUVE"/>
    <s v="MAYENNE"/>
    <n v="53100"/>
    <s v="Catégorie A 4H"/>
    <d v="2012-06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MEL01-MY-UN1"/>
    <x v="0"/>
    <s v="GB8919R8HB"/>
    <s v="1 Rue du DOCTEUR SAUVE"/>
    <s v="MAYENNE"/>
    <n v="53100"/>
    <s v="Catégorie A 4H"/>
    <d v="2012-06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NAS01-PP"/>
    <x v="6"/>
    <s v="CZ1901007K"/>
    <s v="30 Rue du GARD"/>
    <s v="LENS"/>
    <n v="62300"/>
    <s v="Catégorie A 4H"/>
    <d v="2012-02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2"/>
    <s v="ODILENS"/>
    <x v="23"/>
    <s v="CZ184201MR"/>
    <s v="30 Rue du GARD"/>
    <s v="LENS"/>
    <n v="62300"/>
    <s v="Catégorie A 4H"/>
    <d v="2011-12-1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ORA01-LS-UN0"/>
    <x v="13"/>
    <s v="CZC8500SQ2"/>
    <s v="30 Rue du GARD"/>
    <s v="LENS"/>
    <n v="62300"/>
    <s v="Catégorie C 4H"/>
    <d v="2010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m/>
    <m/>
    <m/>
    <n v="0"/>
    <n v="82.17"/>
  </r>
  <r>
    <x v="17"/>
    <s v="ORA01-LS-UN1"/>
    <x v="13"/>
    <s v="CZC849714W"/>
    <s v="30 Rue du GARD"/>
    <s v="LENS"/>
    <n v="62300"/>
    <s v="Catégorie C 4H"/>
    <d v="2010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m/>
    <m/>
    <m/>
    <n v="0"/>
    <n v="82.17"/>
  </r>
  <r>
    <x v="17"/>
    <s v="ORA01-MY-UN0"/>
    <x v="13"/>
    <s v="CZC849714R"/>
    <s v="1 Rue du DOCTEUR SAUVE"/>
    <s v="MAYENNE"/>
    <n v="53100"/>
    <s v="Catégorie C 4H"/>
    <d v="2010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7"/>
    <s v="ORA01-MY-UN1"/>
    <x v="13"/>
    <s v="CZC849715W"/>
    <s v="1 Rue du DOCTEUR SAUVE"/>
    <s v="MAYENNE"/>
    <n v="53100"/>
    <s v="Catégorie C 4H"/>
    <d v="2010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7"/>
    <s v="ORA02-LS"/>
    <x v="0"/>
    <s v="CZJ931A73V"/>
    <s v="30 Rue du GARD"/>
    <s v="LENS"/>
    <n v="62300"/>
    <s v="Catégorie A 4H"/>
    <d v="2012-09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7"/>
    <s v="ORA02-MY"/>
    <x v="0"/>
    <s v="CZJ93603L1"/>
    <s v="1 Rue du DOCTEUR SAUVE"/>
    <s v="MAYENNE"/>
    <n v="53100"/>
    <s v="Catégorie A 4H"/>
    <d v="2012-10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1"/>
    <s v="PLM-BNLS-02"/>
    <x v="0"/>
    <s v="GB8919R79J"/>
    <s v="30 Rue du GARD"/>
    <s v="LENS"/>
    <n v="62300"/>
    <s v="Catégorie A 4H"/>
    <d v="2012-06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PLM01-LS"/>
    <x v="16"/>
    <s v="CZJ901A36T"/>
    <s v="30 Rue du GARD"/>
    <s v="LENS"/>
    <n v="62300"/>
    <s v="Catégorie A 4H"/>
    <d v="2012-02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PLM01-MY"/>
    <x v="16"/>
    <s v="CZJ901A37A"/>
    <s v="1 Rue du DOCTEUR SAUVE"/>
    <s v="MAYENNE"/>
    <n v="53100"/>
    <s v="Catégorie A 4H"/>
    <d v="2012-02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PLM01-PP"/>
    <x v="6"/>
    <s v="CZ183901FB"/>
    <s v="30 Rue du GARD"/>
    <s v="LENS"/>
    <n v="62300"/>
    <s v="Catégorie A 4H"/>
    <d v="2011-11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PLM02-LS"/>
    <x v="16"/>
    <s v="CZJ902A5R9"/>
    <s v="30 Rue du GARD"/>
    <s v="LENS"/>
    <n v="623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PLM02-MY"/>
    <x v="16"/>
    <s v="CZJ902A3EC"/>
    <s v="1 Rue du DOCTEUR SAUVE"/>
    <s v="MAYENNE"/>
    <n v="531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PLM03-MY"/>
    <x v="16"/>
    <s v="CZJ902A3ED"/>
    <s v="1 Rue du DOCTEUR SAUVE"/>
    <s v="MAYENNE"/>
    <n v="531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PLS-BNLS-06"/>
    <x v="0"/>
    <s v="GB8919R7AB"/>
    <s v="30 Rue du GARD"/>
    <s v="LENS"/>
    <n v="62300"/>
    <s v="Catégorie A 4H"/>
    <d v="2012-06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PLS01-MY"/>
    <x v="16"/>
    <s v="CZJ902A5RA"/>
    <s v="1 Rue du DOCTEUR SAUVE"/>
    <s v="MAYENNE"/>
    <n v="531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PLS01-PP"/>
    <x v="6"/>
    <s v="CZ184400T2"/>
    <s v="30 Rue du GARD"/>
    <s v="LENS"/>
    <n v="62300"/>
    <s v="Catégorie A 4H"/>
    <d v="2011-12-1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PLS02-LS"/>
    <x v="16"/>
    <s v="CZJ901A36S"/>
    <s v="30 Rue du GARD"/>
    <s v="LENS"/>
    <n v="62300"/>
    <s v="Catégorie A 4H"/>
    <d v="2012-02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PLS02-MY"/>
    <x v="16"/>
    <s v="CZJ901A36P"/>
    <s v="rue Jules Méline"/>
    <s v="LAVAL"/>
    <n v="53100"/>
    <s v="Catégorie A 4H"/>
    <d v="2012-02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PLS03-LS"/>
    <x v="16"/>
    <s v="CZJ901A37B"/>
    <s v="30 Rue du GARD"/>
    <s v="LENS"/>
    <n v="62300"/>
    <s v="Catégorie A 4H"/>
    <d v="2012-02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PLS03-MY"/>
    <x v="16"/>
    <s v="CZJ901A36W"/>
    <s v="1 Rue du DOCTEUR SAUVE"/>
    <s v="MAYENNE"/>
    <n v="53100"/>
    <s v="Catégorie A 4H"/>
    <d v="2012-02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0"/>
    <s v="PWS-CV-03"/>
    <x v="16"/>
    <s v="CZJ902A3EA"/>
    <s v="30 Rue du GARD"/>
    <s v="LENS"/>
    <n v="623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RAD01-LS"/>
    <x v="23"/>
    <s v="CZ190100XA"/>
    <s v="30 Rue du GARD"/>
    <s v="LENS"/>
    <n v="623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RAD01-MY"/>
    <x v="23"/>
    <s v="CZ190100XJ"/>
    <s v="1 Rue du DOCTEUR SAUVE"/>
    <s v="MAYENNE"/>
    <n v="531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7"/>
    <s v="RADJSI"/>
    <x v="23"/>
    <s v="CZ184400T8"/>
    <s v="30 Rue du GARD"/>
    <s v="LENS"/>
    <n v="62300"/>
    <s v="Catégorie A 4H"/>
    <d v="2011-12-1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RDP01-LS"/>
    <x v="23"/>
    <s v="CZ19010129"/>
    <s v="30 Rue du GARD"/>
    <s v="LENS"/>
    <n v="623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5"/>
    <s v="SERVBD01"/>
    <x v="19"/>
    <s v="CZJ628024U"/>
    <s v="30 Rue du GARD"/>
    <s v="LENS"/>
    <n v="623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5"/>
    <s v="SERVCFT01"/>
    <x v="19"/>
    <s v="SR63MU8504"/>
    <s v="30 Rue du GARD"/>
    <s v="LENS"/>
    <n v="623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SPARE"/>
    <x v="16"/>
    <s v="CZJ851A6BW"/>
    <s v="30 Rue du GARD"/>
    <s v="LENS"/>
    <n v="623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SPARE320-LS"/>
    <x v="23"/>
    <s v="CZ190100XH"/>
    <s v="30 Rue du GARD"/>
    <s v="LENS"/>
    <n v="623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SPARE320-MY"/>
    <x v="23"/>
    <s v="CZ190100XD"/>
    <s v="1 Rue du DOCTEUR SAUVE"/>
    <s v="MAYENNE"/>
    <n v="531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SPARE360-MY"/>
    <x v="16"/>
    <s v="CZJ851A7NP"/>
    <s v="1 Rue du DOCTEUR SAUVE"/>
    <s v="MAYENNE"/>
    <n v="531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5"/>
    <s v="VIR-DEMAT-4"/>
    <x v="16"/>
    <s v="CZJ912A3BR"/>
    <s v="30 Rue du GARD"/>
    <s v="LENS"/>
    <n v="62300"/>
    <s v="Catégorie A 4H"/>
    <d v="2012-04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m/>
    <n v="8.4600000000000009"/>
    <m/>
    <m/>
    <m/>
    <n v="0"/>
    <m/>
    <m/>
    <m/>
    <n v="0"/>
    <n v="0"/>
  </r>
  <r>
    <x v="17"/>
    <s v="VIR01-PP"/>
    <x v="16"/>
    <s v="CZJ847A7CM"/>
    <s v="30 Rue du GARD"/>
    <s v="LENS"/>
    <n v="62300"/>
    <s v="Catégorie A 4H"/>
    <d v="2012-01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02-PP"/>
    <x v="16"/>
    <s v="CZJ847A7CK"/>
    <s v="30 Rue du GARD"/>
    <s v="LENS"/>
    <n v="62300"/>
    <s v="Catégorie A 4H"/>
    <d v="2012-01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03-PP"/>
    <x v="16"/>
    <s v="CZJ847A83M"/>
    <s v="30 Rue du GARD"/>
    <s v="LENS"/>
    <n v="62300"/>
    <s v="Catégorie A 4H"/>
    <d v="2012-01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04-LS"/>
    <x v="16"/>
    <s v="CZJ901A36V"/>
    <s v="30 Rue du GARD"/>
    <s v="LENS"/>
    <n v="62300"/>
    <s v="Catégorie A 4H"/>
    <d v="2012-02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04-MY"/>
    <x v="16"/>
    <s v="CZJ901A36K"/>
    <s v="1 Rue du DOCTEUR SAUVE"/>
    <s v="MAYENNE"/>
    <n v="53100"/>
    <s v="Catégorie A 4H"/>
    <d v="2012-02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04-PP"/>
    <x v="16"/>
    <s v="CZJ903A1T0"/>
    <s v="30 Rue du GARD"/>
    <s v="LENS"/>
    <n v="62300"/>
    <s v="Catégorie A 4H"/>
    <d v="2012-02-2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05-LS"/>
    <x v="16"/>
    <s v="CZJ901A373"/>
    <s v="30 Rue du GARD"/>
    <s v="LENS"/>
    <n v="62300"/>
    <s v="Catégorie A 4H"/>
    <d v="2012-02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05-MY"/>
    <x v="16"/>
    <s v="CZJ901A37C"/>
    <s v="1 Rue du DOCTEUR SAUVE"/>
    <s v="MAYENNE"/>
    <n v="53100"/>
    <s v="Catégorie A 4H"/>
    <d v="2012-02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06-LS"/>
    <x v="16"/>
    <s v="CZJ901A36R"/>
    <s v="30 Rue du GARD"/>
    <s v="LENS"/>
    <n v="62300"/>
    <s v="Catégorie A 4H"/>
    <d v="2012-02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06-MY"/>
    <x v="16"/>
    <s v="CZJ901A36J"/>
    <s v="1 Rue du DOCTEUR SAUVE"/>
    <s v="MAYENNE"/>
    <n v="53100"/>
    <s v="Catégorie A 4H"/>
    <d v="2012-02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07-LS"/>
    <x v="16"/>
    <s v="CZJ901A379"/>
    <s v="30 Rue du GARD"/>
    <s v="LENS"/>
    <n v="62300"/>
    <s v="Catégorie A 4H"/>
    <d v="2012-02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07-MY"/>
    <x v="16"/>
    <s v="CZJ901A36X"/>
    <s v="1 Rue du DOCTEUR SAUVE"/>
    <s v="MAYENNE"/>
    <n v="53100"/>
    <s v="Catégorie A 4H"/>
    <d v="2012-02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08-LS"/>
    <x v="16"/>
    <s v="CZJ901A36N"/>
    <s v="30 Rue du GARD"/>
    <s v="LENS"/>
    <n v="62300"/>
    <s v="Catégorie A 4H"/>
    <d v="2012-02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08-MY"/>
    <x v="16"/>
    <s v="CZJ901A376"/>
    <s v="1 Rue du DOCTEUR SAUVE"/>
    <s v="MAYENNE"/>
    <n v="53100"/>
    <s v="Catégorie A 4H"/>
    <d v="2012-02-1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09-LS"/>
    <x v="16"/>
    <s v="CZJ851A6C6"/>
    <s v="30 Rue du GARD"/>
    <s v="LENS"/>
    <n v="623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09-MY"/>
    <x v="16"/>
    <s v="CZJ901A370"/>
    <s v="1 Rue du DOCTEUR SAUVE"/>
    <s v="MAYENNE"/>
    <n v="53100"/>
    <s v="Catégorie A 4H"/>
    <d v="2012-02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10-LS"/>
    <x v="16"/>
    <s v="CZJ851A6C5"/>
    <s v="30 Rue du GARD"/>
    <s v="LENS"/>
    <n v="623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10-MY"/>
    <x v="16"/>
    <s v="CZJ851A7NG"/>
    <s v="1 Rue du DOCTEUR SAUVE"/>
    <s v="MAYENNE"/>
    <n v="531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11-LS"/>
    <x v="16"/>
    <s v="CZJ851A7NH"/>
    <s v="30 Rue du GARD"/>
    <s v="LENS"/>
    <n v="623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11-MY"/>
    <x v="16"/>
    <s v="CZJ851A6C4"/>
    <s v="1 Rue du DOCTEUR SAUVE"/>
    <s v="MAYENNE"/>
    <n v="531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12-LS"/>
    <x v="16"/>
    <s v="CZJ851A58N"/>
    <s v="30 Rue du GARD"/>
    <s v="LENS"/>
    <n v="623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12-MY"/>
    <x v="16"/>
    <s v="CZJ851A6BJ"/>
    <s v="1 Rue du DOCTEUR SAUVE"/>
    <s v="MAYENNE"/>
    <n v="531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13-LS"/>
    <x v="16"/>
    <s v="CZJ851A56L"/>
    <s v="30 Rue du GARD"/>
    <s v="LENS"/>
    <n v="623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13-MY"/>
    <x v="16"/>
    <s v="CZJ851A57A"/>
    <s v="1 Rue du DOCTEUR SAUVE"/>
    <s v="MAYENNE"/>
    <n v="531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14-LS"/>
    <x v="0"/>
    <s v="CZJ931A75F"/>
    <s v="30 Rue du GARD"/>
    <s v="LENS"/>
    <n v="62300"/>
    <s v="Catégorie A 4H"/>
    <d v="2012-09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VIR14-MY"/>
    <x v="0"/>
    <s v="CZJ93806D2"/>
    <s v="1 Rue du DOCTEUR SAUVE"/>
    <s v="MAYENNE"/>
    <n v="53100"/>
    <s v="Catégorie A 4H"/>
    <d v="2012-10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5"/>
    <s v="IS-BIBJCRLS-06"/>
    <x v="0"/>
    <s v="CZJ931A758"/>
    <s v="30 Rue du GARD"/>
    <s v="LENS"/>
    <n v="62300"/>
    <s v="Catégorie A 4H"/>
    <d v="2012-09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MDM01"/>
    <x v="0"/>
    <s v="CZJ938032S"/>
    <s v="rue Jules Méline"/>
    <s v="LAVAL"/>
    <n v="53000"/>
    <s v="Catégorie A 4H"/>
    <d v="2012-10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WMQ01-LS-UN0"/>
    <x v="23"/>
    <s v="CZ19010081"/>
    <s v="30 Rue du GARD"/>
    <s v="LENS"/>
    <n v="62300"/>
    <s v="Catégorie A 4H"/>
    <d v="2012-02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WMQ01-LS-UN1"/>
    <x v="23"/>
    <s v="CZ190100X6"/>
    <s v="30 Rue du GARD"/>
    <s v="LENS"/>
    <n v="623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WMQ01-MY-UN0"/>
    <x v="23"/>
    <s v="CZ1901007L"/>
    <s v="1 Rue du DOCTEUR SAUVE"/>
    <s v="MAYENNE"/>
    <n v="53100"/>
    <s v="Catégorie A 4H"/>
    <d v="2012-02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WMQ01-MY-UN1"/>
    <x v="23"/>
    <s v="CZ190100XB"/>
    <s v="1 Rue du DOCTEUR SAUVE"/>
    <s v="MAYENNE"/>
    <n v="531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WVW01-LS-UN0"/>
    <x v="16"/>
    <s v="CZJ851A562"/>
    <s v="30 Rue du GARD"/>
    <s v="LENS"/>
    <n v="623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WVW01-LS-UN1"/>
    <x v="16"/>
    <s v="CZJ851A7NS"/>
    <s v="30 Rue du GARD"/>
    <s v="LENS"/>
    <n v="623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WVW01-MY-UN0"/>
    <x v="16"/>
    <s v="CZJ851A6BN"/>
    <s v="1 Rue du DOCTEUR SAUVE"/>
    <s v="MAYENNE"/>
    <n v="531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WVW01-MY-UN1"/>
    <x v="16"/>
    <s v="CZJ851A6BF"/>
    <s v="1 Rue du DOCTEUR SAUVE"/>
    <s v="MAYENNE"/>
    <n v="53100"/>
    <s v="Catégorie A 4H"/>
    <d v="2012-02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7"/>
    <s v="aramis"/>
    <x v="6"/>
    <s v="CZJ708007M"/>
    <s v="1 Rue du DOCTEUR SAUVE"/>
    <s v="MAYENNE"/>
    <n v="53100"/>
    <s v="Catégorie A J+1"/>
    <d v="2010-03-2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awale"/>
    <x v="0"/>
    <s v="GB8919R8JC"/>
    <s v="1 Rue du DOCTEUR SAUVE"/>
    <s v="MAYENNE"/>
    <n v="53100"/>
    <s v="Catégorie A J+1"/>
    <d v="2012-06-1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4"/>
    <s v="BORABORA"/>
    <x v="1"/>
    <s v="GBJ4471PLT"/>
    <s v="1 Rue du DOCTEUR SAUVE"/>
    <s v="MAYENNE"/>
    <n v="53100"/>
    <s v="Catégorie A J+1"/>
    <d v="2010-01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eve"/>
    <x v="16"/>
    <s v="CZJ702009W"/>
    <s v="1 Rue du DOCTEUR SAUVE"/>
    <s v="MAYENNE"/>
    <n v="53100"/>
    <s v="Catégorie A J+1"/>
    <d v="2010-02-0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9"/>
    <s v="L113-Linux1"/>
    <x v="6"/>
    <s v="CZJ652058V"/>
    <s v="1 Rue du DOCTEUR SAUVE"/>
    <s v="MAYENNE"/>
    <n v="53100"/>
    <s v="Catégorie A J+1"/>
    <d v="2010-02-13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9"/>
    <s v="sipod-5"/>
    <x v="6"/>
    <s v="CZJ652059P"/>
    <s v="1 Rue du DOCTEUR SAUVE"/>
    <s v="MAYENNE"/>
    <n v="53100"/>
    <s v="Catégorie A J+1"/>
    <d v="2010-02-13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m/>
    <m/>
    <m/>
    <n v="0"/>
    <n v="34.56"/>
  </r>
  <r>
    <x v="7"/>
    <s v="l115-sst01"/>
    <x v="6"/>
    <s v="CZJ7080072"/>
    <s v="1 Rue du DOCTEUR SAUVE"/>
    <s v="MAYENNE"/>
    <n v="53100"/>
    <s v="Catégorie A J+1"/>
    <d v="2010-03-2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117-bdd1"/>
    <x v="6"/>
    <s v="CZJ65205A0"/>
    <s v="1 Rue du DOCTEUR SAUVE"/>
    <s v="MAYENNE"/>
    <n v="53100"/>
    <s v="Catégorie A J+1"/>
    <d v="2010-02-13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117-sst02"/>
    <x v="6"/>
    <s v="CZJ64901R1"/>
    <s v="1 Rue du DOCTEUR SAUVE"/>
    <s v="MAYENNE"/>
    <n v="53100"/>
    <s v="Catégorie A J+1"/>
    <d v="2010-01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117-sst03"/>
    <x v="6"/>
    <s v="CZJ652059T"/>
    <s v="1 Rue du DOCTEUR SAUVE"/>
    <s v="MAYENNE"/>
    <n v="53100"/>
    <s v="Catégorie A J+1"/>
    <d v="2010-02-13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117-SUIVI"/>
    <x v="6"/>
    <s v="CZJ72206ME"/>
    <s v="1 Rue du DOCTEUR SAUVE"/>
    <s v="MAYENNE"/>
    <n v="53100"/>
    <s v="Catégorie A J+1"/>
    <d v="2010-07-03T00:00:00"/>
    <s v="HG"/>
    <s v="J+1"/>
    <s v="Catégorie A"/>
    <n v="46.08"/>
    <n v="3.84"/>
    <n v="3.84"/>
    <m/>
    <n v="7.68"/>
    <m/>
    <m/>
    <m/>
    <n v="0"/>
    <m/>
    <m/>
    <m/>
    <n v="0"/>
    <m/>
    <m/>
    <m/>
    <n v="0"/>
    <n v="0"/>
  </r>
  <r>
    <x v="9"/>
    <s v="l117-svm3"/>
    <x v="39"/>
    <s v="CZJ1140QY8"/>
    <s v="1 Rue du DOCTEUR SAUVE"/>
    <s v="MAYENNE"/>
    <n v="53100"/>
    <s v="Catégorie A J+1"/>
    <d v="2014-05-0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OCS-PREPROD"/>
    <x v="16"/>
    <s v="CZJ709037M"/>
    <s v="1 Rue du DOCTEUR SAUVE"/>
    <s v="MAYENNE"/>
    <n v="53100"/>
    <s v="Catégorie A J+1"/>
    <d v="2010-03-3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4"/>
    <s v="l141-esx-m1"/>
    <x v="43"/>
    <s v="37TPD4J"/>
    <s v="1 Rue du DOCTEUR SAUVE"/>
    <s v="MAYENNE"/>
    <n v="53100"/>
    <s v="Catégorie B J+1"/>
    <d v="2012-07-17T00:00:00"/>
    <s v="HG"/>
    <s v="J+1"/>
    <s v="Catégorie B"/>
    <n v="71.52"/>
    <n v="5.96"/>
    <n v="5.96"/>
    <n v="5.96"/>
    <n v="17.88"/>
    <n v="5.96"/>
    <n v="5.96"/>
    <n v="5.96"/>
    <n v="17.88"/>
    <n v="5.96"/>
    <n v="5.96"/>
    <n v="5.96"/>
    <n v="17.88"/>
    <n v="5.96"/>
    <n v="5.96"/>
    <n v="5.96"/>
    <n v="17.88"/>
    <n v="0"/>
  </r>
  <r>
    <x v="9"/>
    <s v="planchet"/>
    <x v="6"/>
    <s v="CZJ708006E"/>
    <s v="1 Rue du DOCTEUR SAUVE"/>
    <s v="MAYENNE"/>
    <n v="53100"/>
    <s v="Catégorie A 4H"/>
    <d v="2010-03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testcenter"/>
    <x v="16"/>
    <s v="CZJ735037N"/>
    <s v="1 Rue du DOCTEUR SAUVE"/>
    <s v="MAYENNE"/>
    <n v="53100"/>
    <s v="Catégorie A 4H"/>
    <d v="2010-10-1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9"/>
    <s v="wall-e"/>
    <x v="16"/>
    <s v="CZJ702009R"/>
    <s v="1 Rue du DOCTEUR SAUVE"/>
    <s v="MAYENNE"/>
    <n v="53100"/>
    <s v="Catégorie A 4H"/>
    <d v="2010-02-0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9"/>
    <s v="windsor"/>
    <x v="19"/>
    <s v="GBJ54901DX"/>
    <s v="1 Rue du DOCTEUR SAUVE"/>
    <s v="MAYENNE"/>
    <n v="53100"/>
    <s v="Catégorie A 4H"/>
    <d v="2009-0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PLS01-LS"/>
    <x v="16"/>
    <s v="CZJ902A3E8"/>
    <s v="30 Rue du GARD"/>
    <s v="LENS"/>
    <n v="623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l138test4"/>
    <x v="16"/>
    <s v="CZJ826A0H9"/>
    <s v="1 Rue du DOCTEUR SAUVE"/>
    <s v="MAYENNE"/>
    <n v="53100"/>
    <s v="Catégorie A 4H"/>
    <d v="2011-08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6"/>
    <s v="am7450maitre"/>
    <x v="46"/>
    <s v="CZJ93100WP"/>
    <s v="1 Rue du DOCTEUR SAUVE"/>
    <s v="MAYENNE"/>
    <n v="53100"/>
    <s v="Catégorie C 4H"/>
    <d v="2012-08-26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6"/>
    <s v="am7450esclave"/>
    <x v="0"/>
    <s v="CZJ927035L"/>
    <s v="1 Rue du DOCTEUR SAUVE"/>
    <s v="MAYENNE"/>
    <n v="53100"/>
    <s v="Catégorie A 4H"/>
    <d v="2012-07-31T00:00:00"/>
    <s v="HG"/>
    <s v="4H"/>
    <s v="Catégorie A"/>
    <n v="50.76"/>
    <n v="4.2300000000000004"/>
    <n v="4.2300000000000004"/>
    <m/>
    <n v="8.4600000000000009"/>
    <m/>
    <m/>
    <m/>
    <n v="0"/>
    <m/>
    <m/>
    <m/>
    <n v="0"/>
    <m/>
    <m/>
    <m/>
    <n v="0"/>
    <n v="0"/>
  </r>
  <r>
    <x v="12"/>
    <s v="isamay1"/>
    <x v="0"/>
    <s v="CZJ92801N0"/>
    <s v="1 Rue du DOCTEUR SAUVE"/>
    <s v="MAYENNE"/>
    <n v="53100"/>
    <s v="Catégorie A 4H"/>
    <d v="2012-08-0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tel-twp"/>
    <x v="0"/>
    <s v="CZJ93100WM"/>
    <s v="1 Rue du DOCTEUR SAUVE"/>
    <s v="MAYENNE"/>
    <n v="53100"/>
    <s v="Catégorie A 4H"/>
    <d v="2012-08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"/>
    <s v="MAY-TEL-MVU"/>
    <x v="0"/>
    <s v="CZJ928088L"/>
    <s v="1 Rue du DOCTEUR SAUVE"/>
    <s v="MAYENNE"/>
    <n v="53100"/>
    <s v="Catégorie A 4H"/>
    <d v="2012-08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"/>
    <s v="TST-MAY1-TSVM02"/>
    <x v="0"/>
    <s v="CZJ927036J"/>
    <s v="1 Rue du DOCTEUR SAUVE"/>
    <s v="MAYENNE"/>
    <n v="53100"/>
    <s v="Catégorie A 4H"/>
    <d v="2012-07-3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"/>
    <s v="tel-acp"/>
    <x v="0"/>
    <s v="CZJ927036P"/>
    <s v="1 Rue du DOCTEUR SAUVE"/>
    <s v="MAYENNE"/>
    <n v="53100"/>
    <s v="Catégorie A 4H"/>
    <d v="2012-07-31T00:00:00"/>
    <s v="HG"/>
    <s v="4H"/>
    <s v="Catégorie A"/>
    <n v="50.76"/>
    <n v="4.2300000000000004"/>
    <n v="4.2300000000000004"/>
    <m/>
    <n v="8.4600000000000009"/>
    <m/>
    <m/>
    <m/>
    <n v="0"/>
    <m/>
    <m/>
    <m/>
    <n v="0"/>
    <m/>
    <m/>
    <m/>
    <n v="0"/>
    <n v="0"/>
  </r>
  <r>
    <x v="21"/>
    <s v="acsmaitre"/>
    <x v="0"/>
    <s v="CZJ93007VE"/>
    <s v="rue Jules Méline"/>
    <s v="LAVAL"/>
    <n v="530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7"/>
    <s v="NAS2"/>
    <x v="35"/>
    <s v="GB8919R42T"/>
    <s v="30 Rue du GARD"/>
    <s v="LENS"/>
    <n v="62300"/>
    <s v="Catégorie A 4H"/>
    <d v="2012-06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0"/>
    <s v="LS-PILM-02"/>
    <x v="39"/>
    <s v="CZJ0440FPG"/>
    <s v="30 Rue du GARD"/>
    <s v="LENS"/>
    <n v="62300"/>
    <s v="Catégorie A 4H"/>
    <d v="2013-12-0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1"/>
    <s v="NAS-BNLS-01"/>
    <x v="35"/>
    <s v="GB8919R0DX"/>
    <s v="30 Rue du GARD"/>
    <s v="LENS"/>
    <n v="62300"/>
    <s v="Catégorie A 4H"/>
    <d v="2012-06-2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1"/>
    <s v="PLM-BNLS-03"/>
    <x v="0"/>
    <s v="GB8919R7DX"/>
    <s v="30 Rue du GARD"/>
    <s v="LENS"/>
    <n v="62300"/>
    <s v="Catégorie A 4H"/>
    <d v="2012-06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27"/>
    <s v="PORT-SALUT"/>
    <x v="1"/>
    <s v="GBJ53402K0"/>
    <s v="30 Rue du GARD"/>
    <s v="LENS"/>
    <n v="623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5"/>
    <s v="ESXA05"/>
    <x v="39"/>
    <s v="CZJ0440FPC"/>
    <s v="30 Rue du GARD"/>
    <s v="LENS"/>
    <n v="62300"/>
    <s v="Catégorie A 4H"/>
    <d v="2013-12-0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7"/>
    <s v="ROQUEFORT"/>
    <x v="14"/>
    <s v="818CLJC134"/>
    <s v="30 Rue du GARD"/>
    <s v="LENS"/>
    <n v="62300"/>
    <s v="Catégorie C 4H"/>
    <d v="2010-01-0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5"/>
    <s v="SERVXFB01"/>
    <x v="19"/>
    <s v="CZJ628033S"/>
    <s v="30 Rue du GARD"/>
    <s v="LENS"/>
    <n v="62300"/>
    <s v="Catégorie A 4H"/>
    <d v="2009-08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5"/>
    <s v="SERVHTTP01"/>
    <x v="19"/>
    <s v="CZJ628033M"/>
    <s v="30 Rue du GARD"/>
    <s v="LENS"/>
    <n v="62300"/>
    <s v="Catégorie A 4H"/>
    <d v="2009-08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1"/>
    <s v="LS-EBLM2-01"/>
    <x v="0"/>
    <s v="GB8919R7J3"/>
    <s v="30 Rue du GARD"/>
    <s v="LENS"/>
    <n v="62300"/>
    <s v="Catégorie A 4H"/>
    <d v="2012-06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1"/>
    <s v="PLM-BNLS-05"/>
    <x v="0"/>
    <s v="GB8919R7D5"/>
    <s v="30 Rue du GARD"/>
    <s v="LENS"/>
    <n v="62300"/>
    <s v="Catégorie A 4H"/>
    <d v="2012-06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1"/>
    <s v="PLM-BNLS-04"/>
    <x v="0"/>
    <s v="GB8919R7JX"/>
    <s v="30 Rue du GARD"/>
    <s v="LENS"/>
    <n v="62300"/>
    <s v="Catégorie A 4H"/>
    <d v="2012-06-2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5"/>
    <s v="DL360-7BIS"/>
    <x v="1"/>
    <s v="GBJ52002GF"/>
    <s v="30 Rue du GARD"/>
    <s v="LENS"/>
    <n v="623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DCSAR1"/>
    <x v="16"/>
    <s v="CZJ834A63B"/>
    <s v="1342 rue de Montaran"/>
    <s v="SARAN"/>
    <n v="45774"/>
    <s v="Catégorie A 4H"/>
    <d v="2011-09-2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0"/>
    <s v="PWS-CV-02"/>
    <x v="0"/>
    <s v="GB8919R8HL"/>
    <s v="30 Rue du GARD"/>
    <s v="LENS"/>
    <n v="62300"/>
    <s v="Catégorie A J+1"/>
    <d v="2012-06-1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0"/>
    <s v="PWS-CV-01"/>
    <x v="0"/>
    <s v="GB8919R8H5"/>
    <s v="30 Rue du GARD"/>
    <s v="LENS"/>
    <n v="62300"/>
    <s v="Catégorie A J+1"/>
    <d v="2012-06-1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1"/>
    <s v="PWL-BNLS-01"/>
    <x v="0"/>
    <s v="GB8919R7BH"/>
    <s v="30 Rue du GARD"/>
    <s v="LENS"/>
    <n v="62300"/>
    <s v="Catégorie A J+1"/>
    <d v="2012-06-25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1"/>
    <s v="PWL-BNLS-02"/>
    <x v="0"/>
    <s v="GB8919R7JJ"/>
    <s v="30 Rue du GARD"/>
    <s v="LENS"/>
    <n v="62300"/>
    <s v="Catégorie A J+1"/>
    <d v="2012-06-25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1"/>
    <s v="PWL-BNLS-07"/>
    <x v="0"/>
    <s v="GB8919R78F"/>
    <s v="30 Rue du GARD"/>
    <s v="LENS"/>
    <n v="62300"/>
    <s v="Catégorie A J+1"/>
    <d v="2012-06-25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1"/>
    <s v="PWL-BNLS-08"/>
    <x v="0"/>
    <s v="GB8919R7KP"/>
    <s v="30 Rue du GARD"/>
    <s v="LENS"/>
    <n v="62300"/>
    <s v="Catégorie A J+1"/>
    <d v="2012-06-25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3"/>
    <s v="CHAUMES"/>
    <x v="0"/>
    <s v="CZJ91706M7"/>
    <s v="30 Rue du GARD"/>
    <s v="LENS"/>
    <n v="62300"/>
    <s v="Catégorie A J+1"/>
    <d v="2012-05-26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3"/>
    <s v="EDAM"/>
    <x v="19"/>
    <s v="GBJ60203ST"/>
    <s v="30 Rue du GARD"/>
    <s v="LENS"/>
    <n v="62300"/>
    <s v="Catégorie A J+1"/>
    <d v="2009-02-1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1"/>
    <s v="PLS-BNLS-01"/>
    <x v="0"/>
    <s v="GB8919R7JP"/>
    <s v="30 Rue du GARD"/>
    <s v="LENS"/>
    <n v="62300"/>
    <s v="Catégorie A J+1"/>
    <d v="2012-06-25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1"/>
    <s v="PLS-BNLS-04"/>
    <x v="0"/>
    <s v="GB8919R7AR"/>
    <s v="30 Rue du GARD"/>
    <s v="LENS"/>
    <n v="62300"/>
    <s v="Catégorie A J+1"/>
    <d v="2012-06-25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27"/>
    <s v="INSIGHT"/>
    <x v="23"/>
    <s v="GB8919R388"/>
    <s v="30 Rue du GARD"/>
    <s v="LENS"/>
    <n v="62300"/>
    <s v="Catégorie A J+1"/>
    <d v="2012-06-23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27"/>
    <s v="SUNOPSIS"/>
    <x v="19"/>
    <s v="GBJ60203SN"/>
    <s v="30 Rue du GARD"/>
    <s v="LENS"/>
    <n v="62300"/>
    <s v="Catégorie A J+1"/>
    <d v="2009-02-1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27"/>
    <s v="DL360-SPARE"/>
    <x v="1"/>
    <s v="GBJ50102X8"/>
    <s v="30 Rue du GARD"/>
    <s v="LENS"/>
    <n v="62300"/>
    <s v="Catégorie A J+1"/>
    <d v="2010-01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1"/>
    <s v="PLS-BNLS-02"/>
    <x v="0"/>
    <s v="GB8919R7K7"/>
    <s v="30 Rue du GARD"/>
    <s v="LENS"/>
    <n v="62300"/>
    <s v="Catégorie A J+1"/>
    <d v="2012-06-25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2"/>
    <s v="SG1"/>
    <x v="20"/>
    <s v="J08CLGP423"/>
    <s v="30 Rue du GARD"/>
    <s v="LENS"/>
    <n v="62300"/>
    <s v="Catégorie A J+1"/>
    <d v="2010-01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m/>
    <m/>
    <m/>
    <n v="0"/>
    <n v="34.56"/>
  </r>
  <r>
    <x v="31"/>
    <s v="PLS-BNLS-03"/>
    <x v="0"/>
    <s v="GB8919R7FM"/>
    <s v="30 Rue du GARD"/>
    <s v="LENS"/>
    <n v="62300"/>
    <s v="Catégorie A J+1"/>
    <d v="2012-06-25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5"/>
    <s v="PLS-BNLS-05"/>
    <x v="0"/>
    <s v="GB8919R7FY"/>
    <s v="30 Rue du GARD"/>
    <s v="LENS"/>
    <n v="54500"/>
    <s v="Catégorie A J+1"/>
    <d v="2012-06-25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5"/>
    <s v="PWL-BNLS-09"/>
    <x v="0"/>
    <s v="GB8919R7EV"/>
    <s v="30 Rue du GARD"/>
    <s v="LENS"/>
    <n v="54500"/>
    <s v="Catégorie A J+1"/>
    <d v="2012-06-25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5"/>
    <s v="LS-JCRLM1-01"/>
    <x v="0"/>
    <s v="CZJ01200FK"/>
    <s v="30 Rue du GARD"/>
    <s v="LENS"/>
    <n v="54500"/>
    <s v="Catégorie A J+1"/>
    <d v="2013-04-2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5"/>
    <s v="ESXC06"/>
    <x v="39"/>
    <s v="CZJ703108FZ"/>
    <s v="30 Rue du GARD"/>
    <s v="LENS"/>
    <n v="54500"/>
    <s v="Catégorie A J+1"/>
    <d v="2010-01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Tissot"/>
    <x v="43"/>
    <s v="CQTMS4J"/>
    <s v="12 RUE DES LANDELLES"/>
    <s v="CESSON SEVIGNE"/>
    <n v="35510"/>
    <s v="Catégorie B J+1"/>
    <d v="2013-06-24T00:00:00"/>
    <s v="HG"/>
    <s v="J+1"/>
    <s v="Catégorie B"/>
    <n v="71.52"/>
    <n v="5.96"/>
    <n v="5.96"/>
    <n v="5.96"/>
    <n v="17.88"/>
    <n v="5.96"/>
    <n v="5.96"/>
    <n v="5.96"/>
    <n v="17.88"/>
    <n v="5.96"/>
    <n v="5.96"/>
    <n v="5.96"/>
    <n v="17.88"/>
    <n v="5.96"/>
    <n v="5.96"/>
    <n v="5.96"/>
    <n v="17.88"/>
    <n v="0"/>
  </r>
  <r>
    <x v="4"/>
    <s v="Rouzet"/>
    <x v="43"/>
    <s v="1YJFS4J"/>
    <s v="12 RUE DES LANDELLES"/>
    <s v="CESSON SEVIGNE"/>
    <n v="35510"/>
    <s v="Catégorie B J+1"/>
    <d v="2013-06-17T00:00:00"/>
    <s v="HG"/>
    <s v="J+1"/>
    <s v="Catégorie B"/>
    <n v="71.52"/>
    <n v="5.96"/>
    <n v="5.96"/>
    <n v="5.96"/>
    <n v="17.88"/>
    <n v="5.96"/>
    <n v="5.96"/>
    <n v="5.96"/>
    <n v="17.88"/>
    <n v="5.96"/>
    <n v="5.96"/>
    <n v="5.96"/>
    <n v="17.88"/>
    <n v="5.96"/>
    <n v="5.96"/>
    <n v="5.96"/>
    <n v="17.88"/>
    <n v="0"/>
  </r>
  <r>
    <x v="21"/>
    <s v="esprohttpl2"/>
    <x v="39"/>
    <s v="CZJ12604S1"/>
    <s v="rue Jules Méline"/>
    <s v="LAVAL"/>
    <n v="53000"/>
    <s v="Catégorie A 4H"/>
    <d v="2014-07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esprohttpl1"/>
    <x v="39"/>
    <s v="CZJ1340CCQ"/>
    <s v="rue Jules Méline"/>
    <s v="LAVAL"/>
    <n v="53000"/>
    <s v="Catégorie A 4H"/>
    <d v="2014-07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0"/>
    <s v="Ooeblens"/>
    <x v="6"/>
    <s v="CZ183901FC"/>
    <s v="30 Rue du GARD"/>
    <s v="LENS"/>
    <n v="62300"/>
    <s v="Catégorie A 4H"/>
    <d v="2011-11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utprabddl1"/>
    <x v="39"/>
    <s v="CZJ13800FS"/>
    <s v="rue Jules Méline"/>
    <s v="LAVAL"/>
    <n v="530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wbdd1"/>
    <x v="39"/>
    <s v="CZJ13800FT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sa29"/>
    <x v="39"/>
    <s v="CZJ1340CC2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sa30"/>
    <x v="39"/>
    <s v="CZJ1380RL6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hdm1"/>
    <x v="39"/>
    <s v="CZJ13800G2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kp-prdlp-rel07 "/>
    <x v="39"/>
    <s v="CZJ1411356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trt1"/>
    <x v="39"/>
    <s v="CZJ1380RLJ"/>
    <s v="1 Rue du DOCTEUR SAUVE"/>
    <s v="MAYENNE"/>
    <n v="53100"/>
    <s v="Catégorie A 4H"/>
    <d v="2014-11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5"/>
    <s v="mickey"/>
    <x v="8"/>
    <s v="CZJ71304NV"/>
    <s v="30 Rue du GARD"/>
    <s v="LENS"/>
    <n v="62300"/>
    <s v="Catégorie A J+1"/>
    <d v="2010-04-3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5"/>
    <s v="pc-bantec-01"/>
    <x v="47"/>
    <s v="CZE815001R"/>
    <s v="30 Rue du GARD"/>
    <s v="LENS"/>
    <n v="62300"/>
    <s v="Catégorie A J+1"/>
    <d v="2009-05-16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1"/>
    <s v="ESXA06"/>
    <x v="39"/>
    <s v="CZJ1080BTD"/>
    <s v="30 Rue du GARD"/>
    <s v="LENS"/>
    <n v="62300"/>
    <s v="Catégorie A 4H"/>
    <d v="2014-03-3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1"/>
    <s v="ESXA07"/>
    <x v="39"/>
    <s v="CZJ1080BST"/>
    <s v="30 Rue du GARD"/>
    <s v="LENS"/>
    <n v="62300"/>
    <s v="Catégorie A 4H"/>
    <d v="2014-03-3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exp"/>
    <x v="39"/>
    <s v="CZJ1380RM4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exavalid"/>
    <x v="39"/>
    <s v="CZJ13800HQ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repovalid"/>
    <x v="39"/>
    <s v="CZJ13706Y7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0"/>
    <s v="JCIDEV01-4"/>
    <x v="10"/>
    <s v="CZJ64102CJ"/>
    <s v="1 Rue du DOCTEUR SAUVE"/>
    <s v="MAYENNE"/>
    <n v="53100"/>
    <s v="Catégorie A J+1"/>
    <d v="2007-11-09T00:00:00"/>
    <s v="HG"/>
    <s v="J+1"/>
    <s v="Catégorie A"/>
    <n v="46.08"/>
    <n v="3.84"/>
    <n v="3.84"/>
    <n v="3.84"/>
    <n v="11.52"/>
    <n v="3.84"/>
    <n v="3.84"/>
    <m/>
    <n v="7.68"/>
    <m/>
    <m/>
    <m/>
    <n v="0"/>
    <m/>
    <m/>
    <m/>
    <n v="0"/>
    <n v="0"/>
  </r>
  <r>
    <x v="10"/>
    <s v="mepstftp"/>
    <x v="18"/>
    <s v="CZ10070312"/>
    <s v="1 Rue du DOCTEUR SAUVE"/>
    <s v="MAYENNE"/>
    <n v="53100"/>
    <s v="Catégorie A J+1"/>
    <d v="2013-03-25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5"/>
    <s v="RSA01-MY3"/>
    <x v="0"/>
    <s v="GB8919R8H6"/>
    <s v="1 Rue du DOCTEUR SAUVE"/>
    <s v="MAYENNE"/>
    <n v="53100"/>
    <s v="Catégorie A J+1"/>
    <d v="2012-06-1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nas-bnmy-02"/>
    <x v="35"/>
    <s v="GB8919R7ST"/>
    <s v="1 Rue du DOCTEUR SAUVE"/>
    <s v="MAYENNE"/>
    <n v="53100"/>
    <s v="Catégorie A J+1"/>
    <d v="2012-06-1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adm-bnmy-02"/>
    <x v="6"/>
    <s v="GB8919R33S"/>
    <s v="1 Rue du DOCTEUR SAUVE"/>
    <s v="MAYENNE"/>
    <n v="53100"/>
    <s v="Catégorie A J+1"/>
    <d v="2010-06-1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adm-bnmy-01"/>
    <x v="6"/>
    <s v="GB8919R348"/>
    <s v="1 Rue du DOCTEUR SAUVE"/>
    <s v="MAYENNE"/>
    <n v="53100"/>
    <s v="Catégorie A J+1"/>
    <d v="2010-06-1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pwl-bnmy-04"/>
    <x v="0"/>
    <s v="GB8919R8J1"/>
    <s v="1 Rue du DOCTEUR SAUVE"/>
    <s v="MAYENNE"/>
    <n v="53100"/>
    <s v="Catégorie A J+1"/>
    <d v="2012-06-1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pwl-bnmy-03"/>
    <x v="0"/>
    <s v="GB8919R8JJ"/>
    <s v="1 Rue du DOCTEUR SAUVE"/>
    <s v="MAYENNE"/>
    <n v="53100"/>
    <s v="Catégorie A J+1"/>
    <d v="2012-06-1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pls-bnmy-13"/>
    <x v="0"/>
    <s v="GB8919R8J7"/>
    <s v="1 Rue du DOCTEUR SAUVE"/>
    <s v="MAYENNE"/>
    <n v="53100"/>
    <s v="Catégorie A J+1"/>
    <d v="2012-06-1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pls-bnmy-12"/>
    <x v="0"/>
    <s v="GB8919R8J5"/>
    <s v="1 Rue du DOCTEUR SAUVE"/>
    <s v="MAYENNE"/>
    <n v="53100"/>
    <s v="Catégorie A J+1"/>
    <d v="2012-06-1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JCIDISTILL2"/>
    <x v="16"/>
    <s v="CZJ840A1S9"/>
    <s v="1 Rue du DOCTEUR SAUVE"/>
    <s v="MAYENNE"/>
    <n v="53100"/>
    <s v="Catégorie A J+1"/>
    <d v="2011-11-0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m/>
    <m/>
    <m/>
    <n v="0"/>
    <n v="34.56"/>
  </r>
  <r>
    <x v="9"/>
    <s v="jsemutl1"/>
    <x v="19"/>
    <s v="CZJ70800YB"/>
    <s v="1 Rue du DOCTEUR SAUVE"/>
    <s v="MAYENNE"/>
    <n v="53100"/>
    <s v="Catégorie A J+1"/>
    <d v="2010-03-22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"/>
    <s v="TRAITEPDF4"/>
    <x v="6"/>
    <s v="CZJ7250712"/>
    <s v="1 Rue du DOCTEUR SAUVE"/>
    <s v="MAYENNE"/>
    <n v="53100"/>
    <s v="Catégorie A J+1"/>
    <d v="2008-07-22T00:00:00"/>
    <s v="HG"/>
    <s v="J+1"/>
    <s v="Catégorie A"/>
    <n v="46.08"/>
    <n v="3.84"/>
    <n v="3.84"/>
    <n v="3.84"/>
    <n v="11.52"/>
    <n v="3.84"/>
    <n v="3.84"/>
    <m/>
    <n v="7.68"/>
    <m/>
    <m/>
    <m/>
    <n v="0"/>
    <m/>
    <m/>
    <m/>
    <n v="0"/>
    <n v="0"/>
  </r>
  <r>
    <x v="3"/>
    <s v="L1123B2-2"/>
    <x v="19"/>
    <s v="CZJ708041C"/>
    <s v="1 Rue du DOCTEUR SAUVE"/>
    <s v="MAYENNE"/>
    <n v="53100"/>
    <s v="Catégorie A J+1"/>
    <d v="2010-03-23T00:00:00"/>
    <s v="HG"/>
    <s v="J+1"/>
    <s v="Catégorie A"/>
    <n v="46.08"/>
    <n v="3.84"/>
    <n v="3.84"/>
    <n v="3.84"/>
    <n v="11.52"/>
    <n v="3.84"/>
    <n v="3.84"/>
    <m/>
    <n v="7.68"/>
    <m/>
    <m/>
    <m/>
    <n v="0"/>
    <m/>
    <m/>
    <m/>
    <n v="0"/>
    <n v="0"/>
  </r>
  <r>
    <x v="14"/>
    <s v="GELUCK"/>
    <x v="0"/>
    <s v="CZJ94707TB"/>
    <s v="1 Rue du DOCTEUR SAUVE"/>
    <s v="MAYENNE"/>
    <n v="53100"/>
    <s v="Catégorie A J+1"/>
    <d v="2012-12-2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4"/>
    <s v="MANURA"/>
    <x v="23"/>
    <s v="CZ191201J7"/>
    <s v="1 Rue du DOCTEUR SAUVE"/>
    <s v="MAYENNE"/>
    <n v="53100"/>
    <s v="Catégorie A J+1"/>
    <d v="2010-05-06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m/>
    <m/>
    <m/>
    <n v="0"/>
    <n v="34.56"/>
  </r>
  <r>
    <x v="14"/>
    <s v="artoo"/>
    <x v="23"/>
    <s v="CZ190201N9"/>
    <s v="1 Rue du DOCTEUR SAUVE"/>
    <s v="MAYENNE"/>
    <n v="53100"/>
    <s v="Catégorie A J+1"/>
    <d v="2010-02-26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4"/>
    <s v="vador"/>
    <x v="16"/>
    <s v="CZJ902A7U0"/>
    <s v="1 Rue du DOCTEUR SAUVE"/>
    <s v="MAYENNE"/>
    <n v="53100"/>
    <s v="Catégorie A J+1"/>
    <d v="2012-02-1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m/>
    <m/>
    <m/>
    <n v="0"/>
    <n v="34.56"/>
  </r>
  <r>
    <x v="14"/>
    <s v="margerin"/>
    <x v="10"/>
    <s v="CZJ64102D5"/>
    <s v="1 Rue du DOCTEUR SAUVE"/>
    <s v="MAYENNE"/>
    <n v="53100"/>
    <s v="Catégorie A J+1"/>
    <d v="2007-11-09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4"/>
    <s v="JANGO"/>
    <x v="0"/>
    <s v="CZJ0320256"/>
    <s v="1 Rue du DOCTEUR SAUVE"/>
    <s v="MAYENNE"/>
    <n v="53100"/>
    <s v="Catégorie A J+1"/>
    <d v="2013-09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4"/>
    <s v="COPEC02 ALDEBARAN"/>
    <x v="19"/>
    <s v="GBJ613016R"/>
    <s v="1 Rue du DOCTEUR SAUVE"/>
    <s v="MAYENNE"/>
    <n v="53100"/>
    <s v="Catégorie A J+1"/>
    <d v="2009-04-2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"/>
    <s v="dzelwhttp2"/>
    <x v="43"/>
    <s v="5PR285J"/>
    <s v="1 Rue du DOCTEUR SAUVE"/>
    <s v="MAYENNE"/>
    <n v="53100"/>
    <s v="Catégorie B 4H"/>
    <d v="2015-01-09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21"/>
    <s v="bdfdworal2p"/>
    <x v="39"/>
    <s v="CZJ137042G"/>
    <s v="rue Jules Méline"/>
    <s v="LAVAL"/>
    <n v="53000"/>
    <s v="Catégorie A 4H"/>
    <d v="2014-10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bnf-lav1-pctx01"/>
    <x v="39"/>
    <s v="CZJ1410SZV"/>
    <s v="rue Jules Méline"/>
    <s v="LAVAL"/>
    <n v="53000"/>
    <s v="Catégorie A 4H"/>
    <d v="2014-1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121-tmp1"/>
    <x v="43"/>
    <s v="6PR285J"/>
    <s v="1 Rue du DOCTEUR SAUVE"/>
    <s v="MAYENNE"/>
    <n v="53100"/>
    <s v="Catégorie B 4H"/>
    <d v="2015-01-09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aphhost2"/>
    <x v="39"/>
    <s v="CZJ1380RLL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phhost1"/>
    <x v="39"/>
    <s v="CZJ1380RLW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ftn-lav1-psvm01"/>
    <x v="39"/>
    <s v="CZJ1340NSC"/>
    <s v="rue Jules Méline"/>
    <s v="LAVAL"/>
    <n v="530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esx2"/>
    <x v="39"/>
    <s v="CZJ13800BP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exapivottest"/>
    <x v="39"/>
    <s v="CZJ13800C4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repo3"/>
    <x v="39"/>
    <s v="CZJ13800FH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exa3"/>
    <x v="39"/>
    <s v="CZJ13800C5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HVHOST13"/>
    <x v="39"/>
    <s v="CZJ13800BX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repo2"/>
    <x v="39"/>
    <s v="CZJ13800HJ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exa2"/>
    <x v="39"/>
    <s v="CZJ13800HD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repovalidtest"/>
    <x v="39"/>
    <s v="CZJ13800BT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HVHOST14"/>
    <x v="39"/>
    <s v="CZJ13800CH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exptest"/>
    <x v="39"/>
    <s v="CZJ13800HH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trttest1"/>
    <x v="39"/>
    <s v="CZJ13800D6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mdbdd5s"/>
    <x v="39"/>
    <s v="CZJ13800CD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l123-iris-test"/>
    <x v="39"/>
    <s v="CZJ13800CJ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esx1"/>
    <x v="39"/>
    <s v="CZJ13800CV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G2RBKP1"/>
    <x v="39"/>
    <s v="CZJ13800HK"/>
    <s v="rue Jules Méline"/>
    <s v="LAVAL"/>
    <n v="530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vm2q"/>
    <x v="39"/>
    <s v="CZJ135095Z"/>
    <s v="1 Rue du DOCTEUR SAUVE"/>
    <s v="MAYENNE"/>
    <n v="53100"/>
    <s v="Catégorie A 4H"/>
    <d v="2014-10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cofiesx1"/>
    <x v="39"/>
    <s v="CZJ1350956"/>
    <s v="rue Jules Méline"/>
    <s v="LAVAL"/>
    <n v="53000"/>
    <s v="Catégorie A 4H"/>
    <d v="2014-10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bkp9"/>
    <x v="39"/>
    <s v="CZJ13800BG"/>
    <s v="1 Rue du DOCTEUR SAUVE"/>
    <s v="MAYENNE"/>
    <n v="53100"/>
    <s v="Catégorie A 4H"/>
    <d v="2014-10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DSI-MAY1-PSVM01"/>
    <x v="43"/>
    <s v="589395J"/>
    <s v="1 Rue du DOCTEUR SAUVE"/>
    <s v="MAYENNE"/>
    <n v="53100"/>
    <s v="Catégorie B 4H"/>
    <d v="2012-02-16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6"/>
    <s v="Achille"/>
    <x v="35"/>
    <s v="GB8919PYWY"/>
    <s v="1 Rue du DOCTEUR SAUVE"/>
    <s v="MAYENNE"/>
    <n v="53100"/>
    <s v="Catégorie A J+1"/>
    <d v="2012-06-1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ctx-lav1-psvm01"/>
    <x v="39"/>
    <s v="CZJ21515KT"/>
    <s v="rue Jules Méline"/>
    <s v="LAVAL"/>
    <n v="530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ctx-may1-psvm02"/>
    <x v="39"/>
    <s v="CZJ21515K7"/>
    <s v="1 Rue du DOCTEUR SAUVE"/>
    <s v="MAYENNE"/>
    <n v="531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1"/>
    <s v="jac-lav1-rsvm01"/>
    <x v="39"/>
    <s v="CZJ21515MV"/>
    <s v="rue Jules Méline"/>
    <s v="LAVAL"/>
    <n v="530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wa-lav1-dmz01"/>
    <x v="39"/>
    <s v="CZJ21515MG"/>
    <s v="rue Jules Méline"/>
    <s v="LAVAL"/>
    <n v="530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wa-lav1-psvm01"/>
    <x v="39"/>
    <s v="CZJ21515JH"/>
    <s v="rue Jules Méline"/>
    <s v="LAVAL"/>
    <n v="530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wa-lav1-pgfv01"/>
    <x v="39"/>
    <s v="CZJ21515JW"/>
    <s v="rue Jules Méline"/>
    <s v="LAVAL"/>
    <n v="530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wa-lav1-pcap01"/>
    <x v="39"/>
    <s v="CZJ21515NC"/>
    <s v="rue Jules Méline"/>
    <s v="LAVAL"/>
    <n v="530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wa-lav1-psvm02"/>
    <x v="39"/>
    <s v="CZJ21515KG"/>
    <s v="rue Jules Méline"/>
    <s v="LAVAL"/>
    <n v="530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jvetrabddl1q"/>
    <x v="39"/>
    <s v="CZJ21515KJ"/>
    <s v="rue Jules Méline"/>
    <s v="LAVAL"/>
    <n v="530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1"/>
    <s v="jac-may1-prec01"/>
    <x v="39"/>
    <s v="CZJ2120K10"/>
    <s v="1 Rue du DOCTEUR SAUVE"/>
    <s v="MAYENNE"/>
    <n v="53100"/>
    <s v="Catégorie A 4H"/>
    <d v="2015-04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1"/>
    <s v="jac-may1-pwfp01"/>
    <x v="39"/>
    <s v="CZJ212101D"/>
    <s v="1 Rue du DOCTEUR SAUVE"/>
    <s v="MAYENNE"/>
    <n v="53100"/>
    <s v="Catégorie A 4H"/>
    <d v="2015-04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1"/>
    <s v="jac-lav1-pwfp01"/>
    <x v="39"/>
    <s v="CZJ21515MW"/>
    <s v="rue Jules Méline"/>
    <s v="LAVAL"/>
    <n v="530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engine-serv32"/>
    <x v="39"/>
    <s v="CZJ21515LF"/>
    <s v="1 Rue du DOCTEUR SAUVE"/>
    <s v="MAYENNE"/>
    <n v="531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50.760000000000005"/>
  </r>
  <r>
    <x v="1"/>
    <s v="engine-serv33"/>
    <x v="39"/>
    <s v="CZJ21515KL"/>
    <s v="1 Rue du DOCTEUR SAUVE"/>
    <s v="MAYENNE"/>
    <n v="531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50.760000000000005"/>
  </r>
  <r>
    <x v="21"/>
    <s v="engine-serv31"/>
    <x v="39"/>
    <s v="CZJ21515LJ"/>
    <s v="1 Rue du DOCTEUR SAUVE"/>
    <s v="MAYENNE"/>
    <n v="531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50.760000000000005"/>
  </r>
  <r>
    <x v="21"/>
    <s v="engine-serv30 "/>
    <x v="39"/>
    <s v="CZJ21515L2"/>
    <s v="1 Rue du DOCTEUR SAUVE"/>
    <s v="MAYENNE"/>
    <n v="531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50.760000000000005"/>
  </r>
  <r>
    <x v="1"/>
    <s v="awa-may1-psvm02"/>
    <x v="39"/>
    <s v="CZJ21515KM"/>
    <s v="1 Rue du DOCTEUR SAUVE"/>
    <s v="MAYENNE"/>
    <n v="531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wa-may1-pavd01"/>
    <x v="39"/>
    <s v="CZJ21515JZ"/>
    <s v="1 Rue du DOCTEUR SAUVE"/>
    <s v="MAYENNE"/>
    <n v="531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wa-may1-psvm01"/>
    <x v="39"/>
    <s v="CZJ21515LC"/>
    <s v="1 Rue du DOCTEUR SAUVE"/>
    <s v="MAYENNE"/>
    <n v="531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VIR-SARAN-02"/>
    <x v="39"/>
    <s v="CZJ21515KQ"/>
    <s v="1 Rue du DOCTEUR SAUVE"/>
    <s v="MAYENNE"/>
    <n v="531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awa-may1-ptri01"/>
    <x v="39"/>
    <s v="CZJ21515LG"/>
    <s v="1 Rue du DOCTEUR SAUVE"/>
    <s v="MAYENNE"/>
    <n v="531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wa-lav1-ptri01"/>
    <x v="39"/>
    <s v="CZJ21515LB"/>
    <s v="rue Jules Méline"/>
    <s v="LAVAL"/>
    <n v="53000"/>
    <s v="Catégorie A 4H"/>
    <d v="2015-05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1"/>
    <s v="jac-lav1-prec01"/>
    <x v="39"/>
    <s v="CZJ2121TKW"/>
    <s v="rue Jules Méline"/>
    <s v="LAVAL"/>
    <n v="53000"/>
    <s v="Catégorie A 4H"/>
    <d v="2015-04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1"/>
    <s v="jac-lav1-pxen01"/>
    <x v="39"/>
    <s v="CZJ13800FC"/>
    <s v="rue Jules Méline"/>
    <s v="LAVAL"/>
    <n v="53000"/>
    <s v="Catégorie A 4H"/>
    <d v="2015-04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7"/>
    <s v="servpub01"/>
    <x v="0"/>
    <s v="CZJ001080S"/>
    <s v="30 Rue du GARD"/>
    <s v="LENS"/>
    <n v="62300"/>
    <s v="Catégorie A 4H"/>
    <d v="2015-04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gaia1"/>
    <x v="43"/>
    <s v="989395J"/>
    <s v="1 Rue du DOCTEUR SAUVE"/>
    <s v="MAYENNE"/>
    <n v="53100"/>
    <s v="Catégorie B 4H"/>
    <d v="2015-02-17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dzelgaia2"/>
    <x v="43"/>
    <s v="889395J"/>
    <s v="1 Rue du DOCTEUR SAUVE"/>
    <s v="MAYENNE"/>
    <n v="53100"/>
    <s v="Catégorie B 4H"/>
    <d v="2015-02-17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dzelwhttp3"/>
    <x v="43"/>
    <s v="B89395J"/>
    <s v="1 Rue du DOCTEUR SAUVE"/>
    <s v="MAYENNE"/>
    <n v="53100"/>
    <s v="Catégorie B 4H"/>
    <d v="2015-02-17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dzelwhttp4"/>
    <x v="43"/>
    <s v="689395J"/>
    <s v="1 Rue du DOCTEUR SAUVE"/>
    <s v="MAYENNE"/>
    <n v="53100"/>
    <s v="Catégorie B 4H"/>
    <d v="2015-02-17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1"/>
    <s v="jac-mer1-pnum00"/>
    <x v="48"/>
    <s v="CZJ1500HZQ"/>
    <s v="1 Rue du DOCTEUR SAUVE"/>
    <s v="MAYENNE"/>
    <n v="53100"/>
    <s v="Catégorie A 4H"/>
    <d v="2012-06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1"/>
    <s v="SRVACQUI-BKP"/>
    <x v="49"/>
    <s v="1WXKC3J"/>
    <s v="30 rue Ariane"/>
    <s v="MERIGNAC"/>
    <n v="33700"/>
    <s v="Catégorie B 4H"/>
    <d v="2011-12-30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1"/>
    <s v="RVACQUI"/>
    <x v="49"/>
    <s v="3WXKC3J"/>
    <s v="30 rue Ariane"/>
    <s v="MERIGNAC"/>
    <n v="33700"/>
    <s v="Catégorie B 4H"/>
    <d v="2011-12-30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1"/>
    <s v="PV124T"/>
    <x v="50"/>
    <s v="3XC26D1"/>
    <s v="30 rue Ariane"/>
    <s v="MERIGNAC"/>
    <n v="33700"/>
    <s v="Autres 4H"/>
    <d v="2011-12-30T00:00:00"/>
    <s v="HG"/>
    <s v="4H"/>
    <s v="Autres"/>
    <n v="50.952000000000005"/>
    <n v="4.2458333333333336"/>
    <n v="4.2458333333333336"/>
    <n v="4.2458333333333336"/>
    <n v="12.737500000000001"/>
    <n v="4.2458333333333336"/>
    <n v="4.2458333333333336"/>
    <n v="4.2458333333333336"/>
    <n v="12.737500000000001"/>
    <n v="4.2458333333333336"/>
    <n v="4.2458333333333336"/>
    <n v="4.2458333333333336"/>
    <n v="12.737500000000001"/>
    <n v="4.2458333333333336"/>
    <n v="4.2458333333333336"/>
    <n v="4.2458333333333336"/>
    <n v="12.737500000000001"/>
    <n v="0"/>
  </r>
  <r>
    <x v="11"/>
    <s v="SRV-TOPCALL-33"/>
    <x v="49"/>
    <s v="6S8HY3J"/>
    <s v="30 rue Ariane"/>
    <s v="MERIGNAC"/>
    <n v="33700"/>
    <s v="Catégorie B 4H"/>
    <d v="2011-12-30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1"/>
    <s v="SRV-DC1"/>
    <x v="17"/>
    <s v="CZYKC3J"/>
    <s v="30 rue Ariane"/>
    <s v="MERIGNAC"/>
    <n v="33700"/>
    <s v="Catégorie A 4H"/>
    <d v="2011-12-3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1"/>
    <s v="SRV-VRS3-33"/>
    <x v="51"/>
    <s v="DFSQ35J"/>
    <s v="30 rue Ariane"/>
    <s v="MERIGNAC"/>
    <n v="33700"/>
    <s v="Catégorie A 4H"/>
    <d v="2014-07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1"/>
    <s v="SRV-PDF1-33"/>
    <x v="51"/>
    <s v="FFSQ35J"/>
    <s v="30 rue Ariane"/>
    <s v="MERIGNAC"/>
    <n v="33700"/>
    <s v="Catégorie A 4H"/>
    <d v="2014-07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1"/>
    <s v="SRV-ESX"/>
    <x v="49"/>
    <s v="HL96C3J"/>
    <s v="1 Rue du DOCTEUR SAUVE"/>
    <s v="MAYENNE"/>
    <n v="53100"/>
    <s v="Catégorie B 4H"/>
    <d v="2011-12-30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1"/>
    <s v="SRV-BACKUP"/>
    <x v="49"/>
    <s v="JVXKC3J"/>
    <s v="30 rue Ariane"/>
    <s v="MERIGNAC"/>
    <n v="33700"/>
    <s v="Catégorie B 4H"/>
    <d v="2011-12-30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6"/>
    <s v="lav-bnf-wocr02"/>
    <x v="39"/>
    <s v="CZJ2121TLC"/>
    <s v="rue Jules Méline"/>
    <s v="LAVAL"/>
    <n v="53000"/>
    <s v="Catégorie A 4H"/>
    <d v="2015-04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inpi2http1"/>
    <x v="39"/>
    <s v="CZJ21801PV"/>
    <s v="1 Rue du DOCTEUR SAUVE"/>
    <s v="MAYENNE"/>
    <n v="53100"/>
    <s v="Catégorie A 4H"/>
    <d v="2015-05-3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inpi2hostvm"/>
    <x v="39"/>
    <s v="CZJ21906KC"/>
    <s v="1 Rue du DOCTEUR SAUVE"/>
    <s v="MAYENNE"/>
    <n v="53100"/>
    <s v="Catégorie A 4H"/>
    <d v="2015-06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-bnf-del05"/>
    <x v="52"/>
    <s v="CZ22190KYB"/>
    <s v="rue Jules Méline"/>
    <s v="LAVAL"/>
    <n v="53000"/>
    <s v="Catégorie C 4H"/>
    <d v="2015-05-31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21"/>
    <s v="inpi2appl3"/>
    <x v="39"/>
    <s v="CZJ21906KT"/>
    <s v="rue Jules Méline"/>
    <s v="LAVAL"/>
    <n v="53000"/>
    <s v="Catégorie A 4H"/>
    <d v="2015-06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wa-may1-pcap01"/>
    <x v="39"/>
    <s v="CZJ21302N9"/>
    <s v="rue Jules Méline"/>
    <s v="LAVAL"/>
    <n v="53000"/>
    <s v="Catégorie A 4H"/>
    <d v="2015-04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repo4"/>
    <x v="39"/>
    <s v="CZJ2121TKY"/>
    <s v="1 Rue du DOCTEUR SAUVE"/>
    <s v="MAYENNE"/>
    <n v="53100"/>
    <s v="Catégorie A 4H"/>
    <d v="2015-04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inpi2trt1"/>
    <x v="39"/>
    <s v="CZJ1400GD3"/>
    <s v="1 Rue du DOCTEUR SAUVE"/>
    <s v="MAYENNE"/>
    <n v="53100"/>
    <s v="Catégorie A 4H"/>
    <d v="2014-11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whttp5"/>
    <x v="43"/>
    <s v="789395J"/>
    <s v="1 Rue du DOCTEUR SAUVE"/>
    <s v="MAYENNE"/>
    <n v="53100"/>
    <s v="Catégorie B 4H"/>
    <d v="2015-02-17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dzelexa4"/>
    <x v="39"/>
    <s v="CZJ2121TKR"/>
    <s v="1 Rue du DOCTEUR SAUVE"/>
    <s v="MAYENNE"/>
    <n v="53100"/>
    <s v="Catégorie A 4H"/>
    <d v="2015-04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inpi2httpl2"/>
    <x v="39"/>
    <s v="CZJ21801PF"/>
    <s v="rue Jules Méline"/>
    <s v="LAVAL"/>
    <n v="53000"/>
    <s v="Catégorie A 4H"/>
    <d v="2015-05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inpi2httpl1"/>
    <x v="39"/>
    <s v="CZJ21801P9"/>
    <s v="rue Jules Méline"/>
    <s v="LAVAL"/>
    <n v="53000"/>
    <s v="Catégorie A 4H"/>
    <d v="2015-05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inpi2solrs1"/>
    <x v="39"/>
    <s v="CZJ21801PK"/>
    <s v="1 Rue du DOCTEUR SAUVE"/>
    <s v="MAYENNE"/>
    <n v="53100"/>
    <s v="Catégorie A 4H"/>
    <d v="2015-05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inpi2solrs2"/>
    <x v="39"/>
    <s v="CZJ21801PD"/>
    <s v="1 Rue du DOCTEUR SAUVE"/>
    <s v="MAYENNE"/>
    <n v="53100"/>
    <s v="Catégorie A 4H"/>
    <d v="2015-05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inpi2appl2"/>
    <x v="39"/>
    <s v="CZJ21801PC"/>
    <s v="rue Jules Méline"/>
    <s v="LAVAL"/>
    <n v="53000"/>
    <s v="Catégorie A 4H"/>
    <d v="2015-05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inpi2solrl1"/>
    <x v="39"/>
    <s v="CZJ21801PM"/>
    <s v="rue Jules Méline"/>
    <s v="LAVAL"/>
    <n v="53000"/>
    <s v="Catégorie A 4H"/>
    <d v="2015-05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inpi2solrm"/>
    <x v="39"/>
    <s v="CZJ21801PG"/>
    <s v="1 Rue du DOCTEUR SAUVE"/>
    <s v="MAYENNE"/>
    <n v="53100"/>
    <s v="Catégorie A 4H"/>
    <d v="2015-05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8"/>
    <s v="esk-may2-papp01"/>
    <x v="39"/>
    <s v="CZJ218072T"/>
    <s v="rue Jules Méline"/>
    <s v="LAVAL"/>
    <n v="53000"/>
    <s v="Catégorie A 4H"/>
    <d v="2015-06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8"/>
    <s v="esk-may2-ptrt01"/>
    <x v="39"/>
    <s v="CZJ2180732"/>
    <s v="1 Rue du DOCTEUR SAUVE"/>
    <s v="MAYENNE"/>
    <n v="53100"/>
    <s v="Catégorie A 4H"/>
    <d v="2015-06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5"/>
    <s v="esk-sjb1-ptrt01"/>
    <x v="39"/>
    <s v="CZJ218089D"/>
    <s v="1 Rue du DOCTEUR SAUVE"/>
    <s v="MAYENNE"/>
    <n v="53100"/>
    <s v="Catégorie A 4H"/>
    <d v="2015-06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-bnf-pls04"/>
    <x v="39"/>
    <s v="CZJ218089C"/>
    <s v="rue Jules Méline"/>
    <s v="LAVAL"/>
    <n v="53000"/>
    <s v="Catégorie A 4H"/>
    <d v="2015-06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av-bnf-pls05"/>
    <x v="39"/>
    <s v="CZJ218089H"/>
    <s v="rue Jules Méline"/>
    <s v="LAVAL"/>
    <n v="53000"/>
    <s v="Catégorie A 4H"/>
    <d v="2015-06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SM-LAV1-PSVM01"/>
    <x v="39"/>
    <s v="CZJ218089J"/>
    <s v="rue Jules Méline"/>
    <s v="LAVAL"/>
    <n v="53000"/>
    <s v="Catégorie A 4H"/>
    <d v="2015-06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VSM-LAV1-PSVM02"/>
    <x v="39"/>
    <s v="CZJ218072Z"/>
    <s v="rue Jules Méline"/>
    <s v="LAVAL"/>
    <n v="53000"/>
    <s v="Catégorie A 4H"/>
    <d v="2015-06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ctx-lav1-pxen01"/>
    <x v="39"/>
    <s v="CZJ218072Y"/>
    <s v="rue Jules Méline"/>
    <s v="LAVAL"/>
    <n v="53000"/>
    <s v="Catégorie A 4H"/>
    <d v="2015-06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infogerance1.monit.l123"/>
    <x v="39"/>
    <s v="CZJ2180737"/>
    <s v="1 Rue du DOCTEUR SAUVE"/>
    <s v="MAYENNE"/>
    <n v="53100"/>
    <s v="Catégorie A 4H"/>
    <d v="2015-06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cofiesxl2"/>
    <x v="21"/>
    <s v="CZJ219088B"/>
    <s v="rue Jules Méline"/>
    <s v="LAVAL"/>
    <n v="53000"/>
    <s v="Catégorie A 4H"/>
    <d v="2015-06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OFIESXM6"/>
    <x v="21"/>
    <s v="CZJ2220K9Q"/>
    <s v="1 Rue du DOCTEUR SAUVE"/>
    <s v="MAYENNE"/>
    <n v="53100"/>
    <s v="Catégorie A 4H"/>
    <d v="2015-07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cofiesxl4"/>
    <x v="21"/>
    <s v="CZJ2190883"/>
    <s v="rue Jules Méline"/>
    <s v="LAVAL"/>
    <n v="53000"/>
    <s v="Catégorie A 4H"/>
    <d v="2015-06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ofiesxl3"/>
    <x v="21"/>
    <s v="CZJ2190888"/>
    <s v="1 Rue du DOCTEUR SAUVE"/>
    <s v="MAYENNE"/>
    <n v="53100"/>
    <s v="Catégorie A 4H"/>
    <d v="2015-06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ofiesxm5"/>
    <x v="21"/>
    <s v="CZJ21905YY"/>
    <s v="1 Rue du DOCTEUR SAUVE"/>
    <s v="MAYENNE"/>
    <n v="53100"/>
    <s v="Catégorie A 4H"/>
    <d v="2015-06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ofiesxm4"/>
    <x v="21"/>
    <s v="CZJ2190884"/>
    <s v="1 Rue du DOCTEUR SAUVE"/>
    <s v="MAYENNE"/>
    <n v="53100"/>
    <s v="Catégorie A 4H"/>
    <d v="2015-06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ofibkp2"/>
    <x v="21"/>
    <s v="CZJ2190889"/>
    <s v="1 Rue du DOCTEUR SAUVE"/>
    <s v="MAYENNE"/>
    <n v="53100"/>
    <s v="Catégorie A 4H"/>
    <d v="2015-06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cofibkp1"/>
    <x v="21"/>
    <s v="CZJ2190887"/>
    <s v="rue Jules Méline"/>
    <s v="LAVAL"/>
    <n v="53000"/>
    <s v="Catégorie A 4H"/>
    <d v="2015-06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5"/>
    <s v="ls-biblm-01"/>
    <x v="0"/>
    <s v="CZJ93103L7"/>
    <s v="30 Rue du GARD"/>
    <s v="LENS"/>
    <n v="62300"/>
    <s v="Catégorie A J+1"/>
    <d v="2012-08-29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5"/>
    <s v="ls-bibls-05"/>
    <x v="39"/>
    <s v="CZJ13706XG"/>
    <s v="30 Rue du GARD"/>
    <s v="LENS"/>
    <n v="62300"/>
    <s v="Catégorie A J+1"/>
    <d v="2014-10-16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SGLOGSRV"/>
    <x v="39"/>
    <s v="CZJ2180734"/>
    <s v="1 Rue du DOCTEUR SAUVE"/>
    <s v="MAYENNE"/>
    <n v="53100"/>
    <s v="Catégorie A J+1"/>
    <d v="2015-06-05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6"/>
    <s v="CGU-MAY1-PAPP01"/>
    <x v="43"/>
    <s v="BJ1YB5J"/>
    <s v="1 Rue du DOCTEUR SAUVE"/>
    <s v="MAYENNE"/>
    <n v="53100"/>
    <s v="Catégorie B 4H"/>
    <d v="2015-04-05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AG2RHVHOST19"/>
    <x v="39"/>
    <s v="CZJ2160GG0"/>
    <s v="rue Jules Méline"/>
    <s v="LAVAL"/>
    <n v="53000"/>
    <s v="Catégorie A 4H"/>
    <d v="2015-05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assmail3.mm.dmz.laval.l123"/>
    <x v="39"/>
    <s v="CZJ213069D"/>
    <s v="rue Jules Méline"/>
    <s v="LAVAL"/>
    <n v="53000"/>
    <s v="Catégorie A 4H"/>
    <d v="2015-04-2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6"/>
    <s v="CGU-MAY1-DAPP01"/>
    <x v="43"/>
    <s v="DJ1YB5J"/>
    <s v="1 Rue du DOCTEUR SAUVE"/>
    <s v="MAYENNE"/>
    <n v="53100"/>
    <s v="Catégorie B 4H"/>
    <d v="2015-05-04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21"/>
    <s v="HUMAHTTP5"/>
    <x v="39"/>
    <s v="CZJ2111FLD"/>
    <s v="rue Jules Méline"/>
    <s v="LAVAL"/>
    <n v="53000"/>
    <s v="Catégorie A 4H"/>
    <d v="2015-04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utbkpdb1"/>
    <x v="39"/>
    <s v="CZJ2180731"/>
    <s v="rue Jules Méline"/>
    <s v="LAVAL"/>
    <n v="53000"/>
    <s v="Catégorie A 4H"/>
    <d v="2015-06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save_test_arkeia"/>
    <x v="39"/>
    <s v="CZJ2301S62"/>
    <s v="rue Jules Méline"/>
    <s v="LAVAL"/>
    <n v="53000"/>
    <s v="Catégorie A 4H"/>
    <d v="2015-09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LAV-AD-HYP01"/>
    <x v="39"/>
    <s v="CZJ2301S64"/>
    <s v="rue Jules Méline"/>
    <s v="LAVAL"/>
    <n v="53000"/>
    <s v="Catégorie A 4H"/>
    <d v="2015-09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stattrt2"/>
    <x v="39"/>
    <s v="CZJ2301S5Z"/>
    <s v="rue Jules Méline"/>
    <s v="LAVAL"/>
    <n v="53000"/>
    <s v="Catégorie A 4H"/>
    <d v="2015-09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LAV-AD-HYP02"/>
    <x v="39"/>
    <s v="CZJ2301S5X"/>
    <s v="rue Jules Méline"/>
    <s v="LAVAL"/>
    <n v="53000"/>
    <s v="Catégorie A 4H"/>
    <d v="2015-09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L121SRC"/>
    <x v="18"/>
    <s v="CZ100301KA"/>
    <s v="1 Rue du DOCTEUR SAUVE"/>
    <s v="MAYENNE"/>
    <n v="53100"/>
    <s v="Catégorie A J+1"/>
    <d v="2013-02-23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6"/>
    <s v="mut-centos6-lamp"/>
    <x v="16"/>
    <s v="CZJ903A1T1"/>
    <s v="1 Rue du DOCTEUR SAUVE"/>
    <s v="MAYENNE"/>
    <n v="53100"/>
    <s v="Catégorie A 4H"/>
    <d v="2012-02-2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hvhost6"/>
    <x v="43"/>
    <s v="1QMRC5J"/>
    <s v="1 Rue du DOCTEUR SAUVE"/>
    <s v="MAYENNE"/>
    <n v="53100"/>
    <s v="Catégorie B 4H"/>
    <d v="2015-06-14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ODY-MAY4-PCAV01"/>
    <x v="43"/>
    <s v="9J1YB5J"/>
    <s v="1 Rue du DOCTEUR SAUVE"/>
    <s v="MAYENNE"/>
    <n v="53100"/>
    <s v="Catégorie B 4H"/>
    <d v="2015-04-05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21"/>
    <s v="AG2RHVHOST26"/>
    <x v="21"/>
    <s v="CZJ224011Z"/>
    <s v="rue Jules Méline"/>
    <s v="LAVAL"/>
    <n v="53000"/>
    <s v="Catégorie A 4H"/>
    <d v="2015-07-1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G2RHVHOST25"/>
    <x v="21"/>
    <s v="CZJ224011Y"/>
    <s v="rue Jules Méline"/>
    <s v="LAVAL"/>
    <n v="53000"/>
    <s v="Catégorie A 4H"/>
    <d v="2015-07-1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Test dell"/>
    <x v="43"/>
    <s v="G035J4J"/>
    <s v="1 Rue du DOCTEUR SAUVE"/>
    <s v="MAYENNE"/>
    <n v="53100"/>
    <s v="Catégorie B 4H"/>
    <d v="2012-10-28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21"/>
    <s v="MUTHVHOST12"/>
    <x v="21"/>
    <s v="CZJ22606HS"/>
    <s v="rue Jules Méline"/>
    <s v="LAVAL"/>
    <n v="53000"/>
    <s v="Catégorie A 4H"/>
    <d v="2015-07-3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axahostvm1"/>
    <x v="21"/>
    <s v="CZJ22606HM"/>
    <s v="rue Jules Méline"/>
    <s v="LAVAL"/>
    <n v="53000"/>
    <s v="Catégorie A 4H"/>
    <d v="2015-07-3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uthvhost5"/>
    <x v="21"/>
    <s v="CZJ2390R2G"/>
    <s v="rue Jules Méline"/>
    <s v="LAVAL"/>
    <n v="53000"/>
    <s v="Catégorie A 4H"/>
    <d v="2015-10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uthvhost4"/>
    <x v="21"/>
    <s v="CZJ2390R15"/>
    <s v="rue Jules Méline"/>
    <s v="LAVAL"/>
    <n v="53000"/>
    <s v="Catégorie A 4H"/>
    <d v="2015-10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nfx-may1-psvm01"/>
    <x v="21"/>
    <s v="CZJ2370HRT"/>
    <s v="1 Rue du DOCTEUR SAUVE"/>
    <s v="MAYENNE"/>
    <n v="53100"/>
    <s v="Catégorie A 4H"/>
    <d v="2015-10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INPIDMesxl1"/>
    <x v="21"/>
    <s v="CZJ2370HRZ"/>
    <s v="1 Rue du DOCTEUR SAUVE"/>
    <s v="MAYENNE"/>
    <n v="53100"/>
    <s v="Catégorie A 4H"/>
    <d v="2015-09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hv2"/>
    <x v="21"/>
    <s v="CZJ2310LHV"/>
    <s v="1 Rue du DOCTEUR SAUVE"/>
    <s v="MAYENNE"/>
    <n v="53100"/>
    <s v="Catégorie A 4H"/>
    <d v="2015-10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hv2"/>
    <x v="21"/>
    <s v="CZJ2310LHV"/>
    <s v="1 Rue du DOCTEUR SAUVE"/>
    <s v="MAYENNE"/>
    <n v="53100"/>
    <s v="Ré assurance logiciel HP"/>
    <s v="01/06/16 au 01/06/17 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s v="bdfhv1"/>
    <x v="21"/>
    <s v="CZJ2390R1F"/>
    <s v="1 Rue du DOCTEUR SAUVE"/>
    <s v="MAYENNE"/>
    <n v="53100"/>
    <s v="Catégorie A 4H"/>
    <d v="2015-10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hv1"/>
    <x v="21"/>
    <s v="CZJ2390R1F"/>
    <s v="1 Rue du DOCTEUR SAUVE"/>
    <s v="MAYENNE"/>
    <n v="53100"/>
    <s v="Ré assurance logiciel HP"/>
    <s v="01/06/16 au 01/06/17 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s v="jac-may1-pwfs02"/>
    <x v="21"/>
    <s v="CZJ2370HS1"/>
    <s v="1 Rue du DOCTEUR SAUVE"/>
    <s v="MAYENNE"/>
    <n v="53100"/>
    <s v="Catégorie A 4H"/>
    <d v="2015-10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jac-lav1-pwfs03"/>
    <x v="21"/>
    <s v="CZJ2370HS4"/>
    <s v="rue Jules Méline"/>
    <s v="LAVAL"/>
    <n v="53000"/>
    <s v="Catégorie A 4H"/>
    <d v="2015-10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info-may1-sg1"/>
    <x v="21"/>
    <s v="CZJ2370HRV"/>
    <s v="1 Rue du DOCTEUR SAUVE"/>
    <s v="MAYENNE"/>
    <n v="53100"/>
    <s v="Catégorie A 4H"/>
    <d v="2015-10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8"/>
    <s v="ODY-MAY4-PICR02"/>
    <x v="53"/>
    <s v="JJZRD5J"/>
    <s v="1 Rue du DOCTEUR SAUVE"/>
    <s v="MAYENNE"/>
    <n v="53100"/>
    <s v="Catégorie B 4H"/>
    <d v="2015-07-26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8"/>
    <s v="ody-may4-pwfp02"/>
    <x v="53"/>
    <s v="1KZRD5J"/>
    <s v="1 Rue du DOCTEUR SAUVE"/>
    <s v="MAYENNE"/>
    <n v="53100"/>
    <s v="Catégorie B 4H"/>
    <d v="2015-07-26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dzelexavalidsbox1"/>
    <x v="21"/>
    <s v="CZJ2470K3K"/>
    <s v="1 Rue du DOCTEUR SAUVE"/>
    <s v="MAYENNE"/>
    <n v="53100"/>
    <s v="Catégorie A 4H"/>
    <d v="2015-12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expsbox1"/>
    <x v="21"/>
    <s v="CZJ2390R2R"/>
    <s v="1 Rue du DOCTEUR SAUVE"/>
    <s v="MAYENNE"/>
    <n v="53100"/>
    <s v="Catégorie A 4H"/>
    <d v="2015-10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trtsbox1"/>
    <x v="21"/>
    <s v="CZJ2390R18"/>
    <s v="1 Rue du DOCTEUR SAUVE"/>
    <s v="MAYENNE"/>
    <n v="53100"/>
    <s v="Catégorie A 4H"/>
    <d v="2015-10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its-dev-05"/>
    <x v="21"/>
    <s v="CZJ2370HRY"/>
    <s v="12 RUE DES LANDELLES"/>
    <s v="CESSON SEVIGNE"/>
    <n v="35510"/>
    <s v="Catégorie A 4H"/>
    <d v="2015-10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IDV-MAY1-PSVM01"/>
    <x v="21"/>
    <s v="CZJ2421W0R"/>
    <s v="1 Rue du DOCTEUR SAUVE"/>
    <s v="MAYENNE"/>
    <n v="53100"/>
    <s v="Catégorie A 4H"/>
    <d v="2015-10-1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8"/>
    <s v="ody-may4-pwfp01"/>
    <x v="53"/>
    <s v="95RJH5J"/>
    <s v="1 Rue du DOCTEUR SAUVE"/>
    <s v="MAYENNE"/>
    <n v="53100"/>
    <s v="Catégorie B 4H"/>
    <d v="2002-12-06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21"/>
    <s v="lav-bnf-baie011"/>
    <x v="54"/>
    <s v="5C7125P29K"/>
    <s v="rue Jules Méline"/>
    <s v="LAVAL"/>
    <n v="53000"/>
    <s v="Autres 4H"/>
    <d v="2015-06-28T00:00:00"/>
    <s v="HG"/>
    <s v="4H"/>
    <s v="Autres"/>
    <n v="311.38800000000003"/>
    <n v="25.949166666666667"/>
    <n v="25.949166666666667"/>
    <n v="25.949166666666667"/>
    <n v="77.847499999999997"/>
    <n v="25.949166666666667"/>
    <n v="25.949166666666667"/>
    <n v="25.949166666666667"/>
    <n v="77.847499999999997"/>
    <n v="25.949166666666667"/>
    <n v="25.949166666666667"/>
    <n v="25.949166666666667"/>
    <n v="77.847499999999997"/>
    <n v="25.949166666666667"/>
    <n v="25.949166666666667"/>
    <n v="25.949166666666667"/>
    <n v="77.847499999999997"/>
    <n v="0"/>
  </r>
  <r>
    <x v="6"/>
    <s v="nfx-may1-psvm02"/>
    <x v="21"/>
    <s v="CZJ24604DJ"/>
    <s v="1 Rue du DOCTEUR SAUVE"/>
    <s v="MAYENNE"/>
    <n v="53100"/>
    <s v="Catégorie A 4H"/>
    <d v="2015-12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repovalidsbox1"/>
    <x v="21"/>
    <s v="CZJ2470K3F"/>
    <s v="1 Rue du DOCTEUR SAUVE"/>
    <s v="MAYENNE"/>
    <n v="53100"/>
    <s v="Catégorie A 4H"/>
    <d v="2015-12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flhttp5"/>
    <x v="21"/>
    <s v="CZJ24604DH"/>
    <s v="1 Rue du DOCTEUR SAUVE"/>
    <s v="MAYENNE"/>
    <n v="53100"/>
    <s v="Catégorie A 4H"/>
    <d v="2015-03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flhttp6"/>
    <x v="21"/>
    <s v="CZJ24604DS"/>
    <s v="1 Rue du DOCTEUR SAUVE"/>
    <s v="MAYENNE"/>
    <n v="53100"/>
    <s v="Catégorie A 4H"/>
    <d v="2015-12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KP-PRDLP-DIR04"/>
    <x v="21"/>
    <s v="CZJ24604DR"/>
    <s v="14, rue jules Méline"/>
    <s v="LAVAL"/>
    <n v="53000"/>
    <s v="Catégorie A 4H"/>
    <d v="2015-12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flsa2"/>
    <x v="21"/>
    <s v="CZJ24604FJ"/>
    <s v="1 Rue du DOCTEUR SAUVE"/>
    <s v="MAYENNE"/>
    <n v="53100"/>
    <s v="Catégorie A 4H"/>
    <d v="2015-12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flbdd1b"/>
    <x v="21"/>
    <s v="CZJ24604DM"/>
    <s v="1 Rue du DOCTEUR SAUVE"/>
    <s v="MAYENNE"/>
    <n v="53100"/>
    <s v="Catégorie A 4H"/>
    <d v="2015-12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7"/>
    <s v="L121TESTSSD"/>
    <x v="21"/>
    <s v="CZJ2491S70"/>
    <s v="1 Rue du DOCTEUR SAUVE"/>
    <s v="MAYENNE"/>
    <n v="53100"/>
    <s v="Catégorie A 4H"/>
    <d v="2016-01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info-may1-sg2"/>
    <x v="21"/>
    <s v="CZJ2491S9C"/>
    <s v="1 Rue du DOCTEUR SAUVE"/>
    <s v="MAYENNE"/>
    <n v="53100"/>
    <s v="Catégorie A 4H"/>
    <d v="2016-01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PLS06-LS"/>
    <x v="21"/>
    <s v="CZJ24906P3"/>
    <s v="30 Rue du GARD"/>
    <s v="LENS"/>
    <n v="62300"/>
    <s v="Catégorie A 4H"/>
    <d v="2016-01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8"/>
    <s v="ody-may4-pwfb01"/>
    <x v="21"/>
    <s v="CZJ24906NZ"/>
    <s v="1 Rue du DOCTEUR SAUVE"/>
    <s v="MAYENNE"/>
    <n v="53100"/>
    <s v="Catégorie A 4H"/>
    <d v="2016-01-0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9"/>
    <s v="LS-SYGESST-01"/>
    <x v="43"/>
    <s v="3T1YB5J"/>
    <s v="30 Rue du GARD"/>
    <s v="LENS"/>
    <n v="62300"/>
    <s v="Catégorie B 4H"/>
    <d v="2015-05-05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eflbdd2a"/>
    <x v="21"/>
    <s v="CZJ2470K4Q"/>
    <s v="1 Rue du DOCTEUR SAUVE"/>
    <s v="MAYENNE"/>
    <n v="53100"/>
    <s v="Catégorie A 4H"/>
    <d v="2015-12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flhttp10"/>
    <x v="21"/>
    <s v="CZJ24604DL"/>
    <s v="1 Rue du DOCTEUR SAUVE"/>
    <s v="MAYENNE"/>
    <n v="53100"/>
    <s v="Catégorie A 4H"/>
    <d v="2015-12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flphp1"/>
    <x v="21"/>
    <s v="CZJ2470K4V"/>
    <s v="1 Rue du DOCTEUR SAUVE"/>
    <s v="MAYENNE"/>
    <n v="53100"/>
    <s v="Catégorie A 4H"/>
    <d v="2013-12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8"/>
    <s v="ody-may4-pwfp03"/>
    <x v="21"/>
    <s v="CZJ2500L22"/>
    <s v="1 Rue du DOCTEUR SAUVE"/>
    <s v="MAYENNE"/>
    <n v="53100"/>
    <s v="Catégorie A 4H"/>
    <d v="2016-0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fsa5"/>
    <x v="21"/>
    <s v="CZJ2470K4R"/>
    <s v="1 Rue du DOCTEUR SAUVE"/>
    <s v="MAYENNE"/>
    <n v="53100"/>
    <s v="Catégorie A 4H"/>
    <d v="2015-12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8"/>
    <s v="ody-may4-pwfb02"/>
    <x v="21"/>
    <s v="CZJ24604DX"/>
    <s v="1 Rue du DOCTEUR SAUVE"/>
    <s v="MAYENNE"/>
    <n v="53100"/>
    <s v="Catégorie A 4H"/>
    <d v="2015-12-1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flsa10"/>
    <x v="21"/>
    <s v="CZJ2500L20"/>
    <s v="1 Rue du DOCTEUR SAUVE"/>
    <s v="MAYENNE"/>
    <n v="53100"/>
    <s v="Catégorie A 4H"/>
    <d v="2016-01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flexarec1m"/>
    <x v="53"/>
    <s v="B6CYMW1"/>
    <s v="1 Rue du DOCTEUR SAUVE"/>
    <s v="MAYENNE"/>
    <n v="53100"/>
    <s v="Catégorie B 4H"/>
    <d v="2016-01-09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pletohttp1"/>
    <x v="43"/>
    <s v="CJ1YB5J"/>
    <s v="1 Rue du DOCTEUR SAUVE"/>
    <s v="MAYENNE"/>
    <n v="53100"/>
    <s v="Catégorie B 4H"/>
    <d v="2015-05-04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ex_efltrt1"/>
    <x v="21"/>
    <s v="CZJ2500L1S"/>
    <s v="1 Rue du DOCTEUR SAUVE"/>
    <s v="MAYENNE"/>
    <n v="53100"/>
    <s v="Catégorie A 4H"/>
    <d v="2016-0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fltrtrec1"/>
    <x v="21"/>
    <s v="CZJ2500L27"/>
    <s v="1 Rue du DOCTEUR SAUVE"/>
    <s v="MAYENNE"/>
    <n v="53100"/>
    <s v="Catégorie A 4H"/>
    <d v="2016-0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flbdd2b"/>
    <x v="21"/>
    <s v="CZJ2500L1T"/>
    <s v="14, rue jules Méline"/>
    <s v="LAVAL"/>
    <n v="53000"/>
    <s v="Catégorie A 4H"/>
    <d v="2016-0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HV5"/>
    <x v="21"/>
    <s v="CZJ2500L1G"/>
    <s v="14 rue Jules Méline"/>
    <s v="LAVAL"/>
    <n v="53000"/>
    <s v="Catégorie A 4H"/>
    <d v="2016-0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DFHV5"/>
    <x v="21"/>
    <s v="CZJ2500L1G"/>
    <s v="14 rue Jules Méline"/>
    <s v="LAVAL"/>
    <n v="53000"/>
    <s v="Ré assurance logiciel HP"/>
    <s v="01/06/16 au 01/06/17 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s v="COFISANL1"/>
    <x v="55"/>
    <s v="CZJ1490MT2"/>
    <s v="rue Jules Méline"/>
    <s v="LAVAL"/>
    <n v="53000"/>
    <s v="Autres 24/7 6R"/>
    <d v="2015-05-31T00:00:00"/>
    <s v="HG"/>
    <s v="24/7 6R"/>
    <s v="Autres"/>
    <n v="895.41000000000008"/>
    <n v="74.617500000000007"/>
    <n v="74.617500000000007"/>
    <n v="74.617500000000007"/>
    <n v="223.85250000000002"/>
    <n v="74.617500000000007"/>
    <n v="74.617500000000007"/>
    <n v="74.617500000000007"/>
    <n v="223.85250000000002"/>
    <n v="74.617500000000007"/>
    <n v="74.617500000000007"/>
    <n v="74.617500000000007"/>
    <n v="223.85250000000002"/>
    <n v="74.617500000000007"/>
    <n v="74.617500000000007"/>
    <n v="74.617500000000007"/>
    <n v="223.85250000000002"/>
    <n v="0"/>
  </r>
  <r>
    <x v="21"/>
    <s v="COFISANL2"/>
    <x v="55"/>
    <s v="CZJ1490MQ7"/>
    <s v="rue Jules Méline"/>
    <s v="LAVAL"/>
    <n v="53000"/>
    <s v="Autres 24/7 6R"/>
    <d v="2015-05-31T00:00:00"/>
    <s v="HG"/>
    <s v="24/7 6R"/>
    <s v="Autres"/>
    <n v="895.41000000000008"/>
    <n v="74.617500000000007"/>
    <n v="74.617500000000007"/>
    <n v="74.617500000000007"/>
    <n v="223.85250000000002"/>
    <n v="74.617500000000007"/>
    <n v="74.617500000000007"/>
    <n v="74.617500000000007"/>
    <n v="223.85250000000002"/>
    <n v="74.617500000000007"/>
    <n v="74.617500000000007"/>
    <n v="74.617500000000007"/>
    <n v="223.85250000000002"/>
    <n v="74.617500000000007"/>
    <n v="74.617500000000007"/>
    <n v="74.617500000000007"/>
    <n v="223.85250000000002"/>
    <n v="0"/>
  </r>
  <r>
    <x v="21"/>
    <s v="COFISANM1"/>
    <x v="55"/>
    <s v="CZJ1490MRP"/>
    <s v="1 Rue du DOCTEUR SAUVE"/>
    <s v="MAYENNE"/>
    <n v="53100"/>
    <s v="Autres 24/7 6R"/>
    <d v="2015-05-31T00:00:00"/>
    <s v="HG"/>
    <s v="24/7 6R"/>
    <s v="Autres"/>
    <n v="895.41000000000008"/>
    <n v="74.617500000000007"/>
    <n v="74.617500000000007"/>
    <n v="74.617500000000007"/>
    <n v="223.85250000000002"/>
    <n v="74.617500000000007"/>
    <n v="74.617500000000007"/>
    <n v="74.617500000000007"/>
    <n v="223.85250000000002"/>
    <n v="74.617500000000007"/>
    <n v="74.617500000000007"/>
    <n v="74.617500000000007"/>
    <n v="223.85250000000002"/>
    <n v="74.617500000000007"/>
    <n v="74.617500000000007"/>
    <n v="74.617500000000007"/>
    <n v="223.85250000000002"/>
    <n v="0"/>
  </r>
  <r>
    <x v="21"/>
    <s v="COFISANM2"/>
    <x v="55"/>
    <s v="CZJ1490MQ2"/>
    <s v="1 Rue du DOCTEUR SAUVE"/>
    <s v="MAYENNE"/>
    <n v="53100"/>
    <s v="Autres 24/7 6R"/>
    <d v="2015-05-31T00:00:00"/>
    <s v="HG"/>
    <s v="24/7 6R"/>
    <s v="Autres"/>
    <n v="895.41000000000008"/>
    <n v="74.617500000000007"/>
    <n v="74.617500000000007"/>
    <n v="74.617500000000007"/>
    <n v="223.85250000000002"/>
    <n v="74.617500000000007"/>
    <n v="74.617500000000007"/>
    <n v="74.617500000000007"/>
    <n v="223.85250000000002"/>
    <n v="74.617500000000007"/>
    <n v="74.617500000000007"/>
    <n v="74.617500000000007"/>
    <n v="223.85250000000002"/>
    <n v="74.617500000000007"/>
    <n v="74.617500000000007"/>
    <n v="74.617500000000007"/>
    <n v="223.85250000000002"/>
    <n v="0"/>
  </r>
  <r>
    <x v="21"/>
    <s v="BDFVBDD1"/>
    <x v="21"/>
    <s v="CZJ301038M"/>
    <s v="1 Rue du DOCTEUR SAUVE"/>
    <s v="MAYENNE"/>
    <n v="53100"/>
    <s v="Catégorie A 4H"/>
    <d v="2016-02-01T00:00:00"/>
    <s v="HG"/>
    <s v="4H"/>
    <s v="Catégorie A"/>
    <n v="50.76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flphp2"/>
    <x v="21"/>
    <s v="CZJ301038N"/>
    <s v="1 Rue du DOCTEUR SAUVE"/>
    <s v="MAYENNE"/>
    <n v="53100"/>
    <s v="Catégorie A 4H"/>
    <d v="2016-01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aie-AWARC-D2600"/>
    <x v="54"/>
    <s v="5C7233P1TG"/>
    <s v="1 Rue du DOCTEUR SAUVE"/>
    <s v="MAYENNE"/>
    <n v="53100"/>
    <s v="Autres 4H"/>
    <d v="2016-03-06T00:00:00"/>
    <s v="HG"/>
    <s v="4H"/>
    <s v="Autres"/>
    <n v="311.38800000000003"/>
    <n v="8.4919999999999991"/>
    <n v="8.4919999999999991"/>
    <n v="25.949166666666667"/>
    <n v="42.933166666666665"/>
    <n v="25.949166666666667"/>
    <n v="25.949166666666667"/>
    <n v="25.949166666666667"/>
    <n v="77.847499999999997"/>
    <n v="25.949166666666667"/>
    <n v="25.949166666666667"/>
    <n v="25.949166666666667"/>
    <n v="77.847499999999997"/>
    <n v="25.949166666666667"/>
    <n v="25.949166666666667"/>
    <n v="25.949166666666667"/>
    <n v="77.847499999999997"/>
    <n v="0"/>
  </r>
  <r>
    <x v="21"/>
    <s v="humahttp3"/>
    <x v="21"/>
    <s v="CZJ30300YT"/>
    <s v="rue Jules Méline"/>
    <s v="LAVAL"/>
    <n v="53000"/>
    <s v="Catégorie A 4H"/>
    <d v="2016-02-15T00:00:00"/>
    <s v="HG"/>
    <s v="4H"/>
    <s v="Catégorie A"/>
    <n v="50.76"/>
    <n v="3.17"/>
    <n v="3.17"/>
    <n v="4.2300000000000004"/>
    <n v="10.57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8"/>
    <s v=" ody-may1-psvm01"/>
    <x v="21"/>
    <s v="CZJ30300YZ"/>
    <s v="1 Rue du DOCTEUR SAUVE"/>
    <s v="MAYENNE"/>
    <n v="53100"/>
    <s v="Catégorie A 4H"/>
    <d v="2016-02-15T00:00:00"/>
    <s v="HG"/>
    <s v="4H"/>
    <s v="Catégorie A"/>
    <n v="50.76"/>
    <n v="3.17"/>
    <n v="3.17"/>
    <n v="4.2300000000000004"/>
    <n v="10.57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humahttp1"/>
    <x v="21"/>
    <s v="CZJ30300YS"/>
    <s v="rue Jules Méline"/>
    <s v="LAVAL"/>
    <n v="53000"/>
    <s v="Catégorie A 4H"/>
    <d v="2016-02-15T00:00:00"/>
    <s v="HG"/>
    <s v="4H"/>
    <s v="Catégorie A"/>
    <n v="50.76"/>
    <n v="3.17"/>
    <n v="3.17"/>
    <n v="4.2300000000000004"/>
    <n v="10.57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humahttp2"/>
    <x v="21"/>
    <s v="CZJ301038T"/>
    <s v="rue Jules Méline"/>
    <s v="LAVAL"/>
    <n v="53000"/>
    <s v="Catégorie A 4H"/>
    <d v="2016-02-01T00:00:00"/>
    <s v="HG"/>
    <s v="4H"/>
    <s v="Catégorie A"/>
    <n v="50.76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humabdd1"/>
    <x v="21"/>
    <s v="CZJ301038Z"/>
    <s v="rue Jules Méline"/>
    <s v="LAVAL"/>
    <n v="53000"/>
    <s v="Catégorie A 4H"/>
    <d v="2016-02-01T00:00:00"/>
    <s v="HG"/>
    <s v="4H"/>
    <s v="Catégorie A"/>
    <n v="50.76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humabdd2"/>
    <x v="21"/>
    <s v="CZJ3010391"/>
    <s v="rue Jules Méline"/>
    <s v="LAVAL"/>
    <n v="53000"/>
    <s v="Catégorie A 4H"/>
    <d v="2016-02-01T00:00:00"/>
    <s v="HG"/>
    <s v="4H"/>
    <s v="Catégorie A"/>
    <n v="50.76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"/>
    <s v="VID01-MY1"/>
    <x v="35"/>
    <s v="CZJ00800D0"/>
    <s v="1 Rue du DOCTEUR SAUVE"/>
    <s v="MAYENNE"/>
    <n v="53100"/>
    <s v="Catégorie A J+1"/>
    <d v="2013-03-2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5"/>
    <s v="VID01-MY3"/>
    <x v="35"/>
    <s v="CZJ00800CZ"/>
    <s v="1 Rue du DOCTEUR SAUVE"/>
    <s v="MAYENNE"/>
    <n v="53100"/>
    <s v="Catégorie A J+1"/>
    <d v="2013-03-2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21"/>
    <s v="muthvhost8"/>
    <x v="53"/>
    <s v="HR90NW1"/>
    <s v="rue Jules Méline"/>
    <s v="LAVAL"/>
    <n v="53000"/>
    <s v="Catégorie B 4H"/>
    <d v="2016-01-17T00:00:00"/>
    <s v="HG"/>
    <s v="4H"/>
    <s v="Catégorie B"/>
    <n v="78.599999999999994"/>
    <n v="4.91"/>
    <n v="6.55"/>
    <n v="6.55"/>
    <n v="18.010000000000002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eflexapp1m"/>
    <x v="53"/>
    <s v="27CYMW1"/>
    <s v="1 Rue du DOCTEUR SAUVE"/>
    <s v="MAYENNE"/>
    <n v="53100"/>
    <s v="Catégorie B 4H"/>
    <d v="2016-01-09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eflsa11"/>
    <x v="21"/>
    <s v="CZJ30300Z4"/>
    <s v="1 Rue du DOCTEUR SAUVE"/>
    <s v="MAYENNE"/>
    <n v="53100"/>
    <s v="Catégorie A 4H"/>
    <d v="2016-02-15T00:00:00"/>
    <s v="HG"/>
    <s v="4H"/>
    <s v="Catégorie A"/>
    <n v="50.76"/>
    <n v="3.17"/>
    <n v="3.17"/>
    <n v="4.2300000000000004"/>
    <n v="10.57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flhttp11"/>
    <x v="21"/>
    <s v="CZJ30300Z2"/>
    <s v="1 Rue du DOCTEUR SAUVE"/>
    <s v="MAYENNE"/>
    <n v="53100"/>
    <s v="Catégorie A 4H"/>
    <d v="2016-02-15T00:00:00"/>
    <s v="HG"/>
    <s v="4H"/>
    <s v="Catégorie A"/>
    <n v="50.76"/>
    <n v="3.17"/>
    <n v="3.17"/>
    <n v="4.2300000000000004"/>
    <n v="10.57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fltrtpp1"/>
    <x v="21"/>
    <s v="CZJ31306ZW"/>
    <s v="1 Rue du DOCTEUR SAUVE"/>
    <s v="MAYENNE"/>
    <n v="53100"/>
    <s v="Catégorie A 4H"/>
    <d v="2016-04-26T00:00:00"/>
    <s v="HG"/>
    <s v="4H"/>
    <s v="Catégorie A"/>
    <n v="50.76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flsa7"/>
    <x v="21"/>
    <s v="CZJ30300YR"/>
    <s v="1 Rue du DOCTEUR SAUVE"/>
    <s v="MAYENNE"/>
    <n v="53100"/>
    <s v="Catégorie A 4H"/>
    <d v="2016-02-15T00:00:00"/>
    <s v="HG"/>
    <s v="4H"/>
    <s v="Catégorie A"/>
    <n v="50.76"/>
    <n v="3.17"/>
    <n v="3.17"/>
    <n v="4.2300000000000004"/>
    <n v="10.57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uthvhost7"/>
    <x v="53"/>
    <s v="5S90NW1"/>
    <s v="rue Jules Méline"/>
    <s v="LAVAL"/>
    <n v="53000"/>
    <s v="Catégorie B 4H"/>
    <d v="2016-01-17T00:00:00"/>
    <s v="HG"/>
    <s v="4H"/>
    <s v="Catégorie B"/>
    <n v="78.599999999999994"/>
    <n v="4.91"/>
    <n v="6.55"/>
    <n v="6.55"/>
    <n v="18.010000000000002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eflsa6"/>
    <x v="21"/>
    <s v="CZJ30300Z3"/>
    <s v="1 Rue du DOCTEUR SAUVE"/>
    <s v="MAYENNE"/>
    <n v="53100"/>
    <s v="Catégorie A 4H"/>
    <d v="2016-02-15T00:00:00"/>
    <s v="HG"/>
    <s v="4H"/>
    <s v="Catégorie A"/>
    <n v="50.76"/>
    <n v="3.17"/>
    <n v="3.17"/>
    <n v="4.2300000000000004"/>
    <n v="10.57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juri-serv04"/>
    <x v="21"/>
    <s v="CZJ313070R"/>
    <s v="12 RUE DES LANDELLES"/>
    <s v="CESSON SEVIGNE"/>
    <n v="35510"/>
    <s v="Catégorie A 4H"/>
    <d v="2016-04-26T00:00:00"/>
    <s v="HG"/>
    <s v="4H"/>
    <s v="Catégorie A"/>
    <n v="50.76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juri-serv05"/>
    <x v="21"/>
    <s v="CZJ3130706"/>
    <s v="12 RUE DES LANDELLES"/>
    <s v="CESSON SEVIGNE"/>
    <n v="35510"/>
    <s v="Catégorie A 4H"/>
    <d v="2016-04-26T00:00:00"/>
    <s v="HG"/>
    <s v="4H"/>
    <s v="Catégorie A"/>
    <n v="50.76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"/>
    <s v="NNMSYSMIC"/>
    <x v="16"/>
    <s v="CZJ834A642"/>
    <s v="1 Rue du DOCTEUR SAUVE"/>
    <s v="MAYENNE"/>
    <n v="53100"/>
    <s v="Catégorie A J+1"/>
    <d v="2011-09-27T00:00:00"/>
    <s v="HG"/>
    <s v="J+1"/>
    <s v="Catégorie A"/>
    <n v="46.08"/>
    <n v="3.84"/>
    <n v="3.84"/>
    <m/>
    <n v="7.68"/>
    <m/>
    <m/>
    <m/>
    <n v="0"/>
    <m/>
    <m/>
    <m/>
    <n v="0"/>
    <m/>
    <m/>
    <m/>
    <n v="0"/>
    <n v="0"/>
  </r>
  <r>
    <x v="6"/>
    <s v="dsi-fw-dsi1"/>
    <x v="0"/>
    <s v="CZJ933043R"/>
    <s v="rue Jules Méline"/>
    <s v="LAVAL"/>
    <n v="53000"/>
    <s v="Catégorie A 4H"/>
    <d v="2012-09-1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VTL3"/>
    <x v="56"/>
    <s v="2S6304B237"/>
    <s v="1 Rue du DOCTEUR SAUVE"/>
    <s v="MAYENNE"/>
    <n v="53100"/>
    <s v="Autres 4H"/>
    <d v="2016-04-17T00:00:00"/>
    <s v="HG"/>
    <s v="4H"/>
    <s v="Autres"/>
    <n v="290.73"/>
    <n v="8.4919999999999991"/>
    <n v="8.4919999999999991"/>
    <n v="8.4919999999999991"/>
    <n v="25.475999999999999"/>
    <n v="8.4919999999999991"/>
    <n v="24.227500000000003"/>
    <n v="24.227500000000003"/>
    <n v="56.947000000000003"/>
    <n v="24.227500000000003"/>
    <n v="24.227500000000003"/>
    <n v="24.227500000000003"/>
    <n v="72.682500000000005"/>
    <n v="24.227500000000003"/>
    <n v="24.227500000000003"/>
    <n v="24.227500000000003"/>
    <n v="72.682500000000005"/>
    <n v="0"/>
  </r>
  <r>
    <x v="1"/>
    <s v="VTL3HDD1 (extension)"/>
    <x v="56"/>
    <s v="2S6243D202"/>
    <s v="1 Rue du DOCTEUR SAUVE"/>
    <s v="MAYENNE"/>
    <n v="53100"/>
    <s v="Autres 4H"/>
    <d v="2015-12-28T00:00:00"/>
    <s v="HG"/>
    <s v="4H"/>
    <s v="Autres"/>
    <n v="290.73"/>
    <n v="24.227500000000003"/>
    <n v="24.227500000000003"/>
    <n v="24.227500000000003"/>
    <n v="72.682500000000005"/>
    <n v="24.227500000000003"/>
    <n v="24.227500000000003"/>
    <n v="24.227500000000003"/>
    <n v="72.682500000000005"/>
    <n v="24.227500000000003"/>
    <n v="24.227500000000003"/>
    <n v="24.227500000000003"/>
    <n v="72.682500000000005"/>
    <n v="24.227500000000003"/>
    <n v="24.227500000000003"/>
    <n v="24.227500000000003"/>
    <n v="72.682500000000005"/>
    <n v="0"/>
  </r>
  <r>
    <x v="24"/>
    <s v="isa-may2-psvm01"/>
    <x v="21"/>
    <s v="CZJ31308VS"/>
    <s v="1 Rue du DOCTEUR SAUVE"/>
    <s v="MAYENNE"/>
    <n v="53100"/>
    <s v="Catégorie A 4H"/>
    <d v="2016-04-26T00:00:00"/>
    <s v="HG"/>
    <s v="4H"/>
    <s v="Catégorie A"/>
    <n v="50.76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its-dev06"/>
    <x v="21"/>
    <s v="CZJ31308W2"/>
    <s v="12 RUE DES LANDELLES"/>
    <s v="CESSON SEVIGNE"/>
    <n v="35510"/>
    <s v="Catégorie A 4H"/>
    <d v="2016-04-26T00:00:00"/>
    <s v="HG"/>
    <s v="4H"/>
    <s v="Catégorie A"/>
    <n v="50.76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engine-serv03"/>
    <x v="16"/>
    <s v="CZJ812AANM"/>
    <s v="12 RUE DES LANDELLES"/>
    <s v="CESSON SEVIGNE"/>
    <n v="35510"/>
    <s v="Catégorie A 4H"/>
    <d v="2011-05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MAY-TEL-HYP01"/>
    <x v="43"/>
    <s v="2J4M94J"/>
    <s v="1 Rue du DOCTEUR SAUVE"/>
    <s v="MAYENNE"/>
    <n v="53100"/>
    <s v="Catégorie B 4H"/>
    <d v="2012-04-22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6"/>
    <s v="blake"/>
    <x v="16"/>
    <s v="CZJ751A957"/>
    <s v="1 Rue du DOCTEUR SAUVE"/>
    <s v="MAYENNE"/>
    <n v="53100"/>
    <s v="Catégorie A 4H"/>
    <d v="2011-02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oebserver13"/>
    <x v="21"/>
    <s v="CZJ31308WM"/>
    <s v="rue Jules Méline"/>
    <s v="LAVAL"/>
    <n v="53000"/>
    <s v="Catégorie A 4H"/>
    <d v="2016-04-26T00:00:00"/>
    <s v="HG"/>
    <s v="4H"/>
    <s v="Catégorie A"/>
    <n v="50.76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oebserver11"/>
    <x v="21"/>
    <s v="CZJ31308WF"/>
    <s v="rue Jules Méline"/>
    <s v="LAVAL"/>
    <n v="53000"/>
    <s v="Catégorie A 4H"/>
    <d v="2016-04-26T00:00:00"/>
    <s v="HG"/>
    <s v="4H"/>
    <s v="Catégorie A"/>
    <n v="50.76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oebserver12"/>
    <x v="21"/>
    <s v="CZJ3130715"/>
    <s v="rue Jules Méline"/>
    <s v="LAVAL"/>
    <n v="53000"/>
    <s v="Catégorie A 4H"/>
    <d v="2016-04-26T00:00:00"/>
    <s v="HG"/>
    <s v="4H"/>
    <s v="Catégorie A"/>
    <n v="50.76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oebserver14"/>
    <x v="21"/>
    <s v="CZJ31309CP"/>
    <s v="rue Jules Méline"/>
    <s v="LAVAL"/>
    <n v="53000"/>
    <s v="Catégorie A 4H"/>
    <d v="2016-05-11T00:00:00"/>
    <s v="HG"/>
    <s v="4H"/>
    <s v="Catégorie A"/>
    <n v="50.76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oebserver15"/>
    <x v="21"/>
    <s v="CZJ3060CJK"/>
    <s v="rue Jules Méline"/>
    <s v="LAVAL"/>
    <n v="53000"/>
    <s v="Catégorie A 4H"/>
    <d v="2016-04-09T00:00:00"/>
    <s v="HG"/>
    <s v="4H"/>
    <s v="Catégorie A"/>
    <n v="50.76"/>
    <n v="3.17"/>
    <n v="3.17"/>
    <n v="3.17"/>
    <n v="9.5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oebserver7"/>
    <x v="21"/>
    <s v="CZJ3210WRF"/>
    <s v="rue Jules Méline"/>
    <s v="LAVAL"/>
    <n v="53000"/>
    <s v="Catégorie A 4H"/>
    <d v="2016-07-03T00:00:00"/>
    <s v="HG"/>
    <s v="4H"/>
    <s v="Catégorie A"/>
    <n v="50.76"/>
    <n v="3.17"/>
    <n v="3.17"/>
    <n v="3.17"/>
    <n v="9.51"/>
    <n v="3.17"/>
    <n v="3.17"/>
    <n v="3.17"/>
    <n v="9.5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oebserver8"/>
    <x v="21"/>
    <s v="CZJ320099C"/>
    <s v="rue Jules Méline"/>
    <s v="LAVAL"/>
    <n v="53000"/>
    <s v="Catégorie A 4H"/>
    <d v="2016-07-03T00:00:00"/>
    <s v="HG"/>
    <s v="4H"/>
    <s v="Catégorie A"/>
    <n v="50.76"/>
    <n v="3.17"/>
    <n v="3.17"/>
    <n v="3.17"/>
    <n v="9.51"/>
    <n v="3.17"/>
    <n v="3.17"/>
    <n v="3.17"/>
    <n v="9.5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server16"/>
    <x v="21"/>
    <s v="CZJ3130999"/>
    <s v="1 Rue du DOCTEUR SAUVE"/>
    <s v="MAYENNE"/>
    <n v="53100"/>
    <s v="Catégorie A 4H"/>
    <d v="2016-05-11T00:00:00"/>
    <s v="HG"/>
    <s v="4H"/>
    <s v="Catégorie A"/>
    <n v="50.76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4"/>
    <s v="boba"/>
    <x v="0"/>
    <s v="GB8919R8H9"/>
    <s v="1 Rue du DOCTEUR SAUVE"/>
    <s v="MAYENNE"/>
    <n v="53100"/>
    <s v="Catégorie A 4H"/>
    <d v="2012-06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oebserver10"/>
    <x v="21"/>
    <s v="CZJ3220209"/>
    <s v="rue Jules Méline"/>
    <s v="LAVAL"/>
    <n v="53000"/>
    <s v="Catégorie A 4H"/>
    <d v="2016-07-03T00:00:00"/>
    <s v="HG"/>
    <s v="4H"/>
    <s v="Catégorie A"/>
    <n v="50.76"/>
    <n v="3.17"/>
    <n v="3.17"/>
    <n v="3.17"/>
    <n v="9.51"/>
    <n v="3.17"/>
    <n v="3.17"/>
    <n v="3.17"/>
    <n v="9.5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oebserver9"/>
    <x v="21"/>
    <s v="CZJ3210WR7"/>
    <s v="rue Jules Méline"/>
    <s v="LAVAL"/>
    <n v="53000"/>
    <s v="Catégorie A 4H"/>
    <d v="2016-07-03T00:00:00"/>
    <s v="HG"/>
    <s v="4H"/>
    <s v="Catégorie A"/>
    <n v="50.76"/>
    <n v="3.17"/>
    <n v="3.17"/>
    <n v="3.17"/>
    <n v="9.51"/>
    <n v="3.17"/>
    <n v="3.17"/>
    <n v="3.17"/>
    <n v="9.5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4"/>
    <s v="L156PROD1"/>
    <x v="16"/>
    <s v="CZJ71607F7"/>
    <s v="1 Rue du DOCTEUR SAUVE"/>
    <s v="MAYENNE"/>
    <n v="53100"/>
    <s v="Catégorie A 4H"/>
    <d v="2010-06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5"/>
    <s v="LS-SERVAS2-01"/>
    <x v="0"/>
    <s v="CZJ010091W"/>
    <s v="30 Rue du GARD"/>
    <s v="LENS"/>
    <n v="62300"/>
    <s v="Catégorie A 4H"/>
    <d v="2013-04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IDV-LAV1-ASVM04"/>
    <x v="21"/>
    <s v="CZJ31309B3"/>
    <s v="rue Jules Méline"/>
    <s v="LAVAL"/>
    <n v="53000"/>
    <s v="Catégorie A 4H"/>
    <d v="2016-05-11T00:00:00"/>
    <s v="HG"/>
    <s v="4H"/>
    <s v="Catégorie A"/>
    <n v="50.76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IDV-LAV1-ASVM03"/>
    <x v="21"/>
    <s v="CZJ31309CZ"/>
    <s v="rue Jules Méline"/>
    <s v="LAVAL"/>
    <n v="53000"/>
    <s v="Catégorie A 4H"/>
    <d v="2016-05-11T00:00:00"/>
    <s v="HG"/>
    <s v="4H"/>
    <s v="Catégorie A"/>
    <n v="50.76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FLSA8"/>
    <x v="21"/>
    <s v="CZJ313099L"/>
    <s v="1 Rue du DOCTEUR SAUVE"/>
    <s v="MAYENNE"/>
    <n v="53100"/>
    <s v="Catégorie A 4H"/>
    <d v="2016-05-11T00:00:00"/>
    <s v="HG"/>
    <s v="4H"/>
    <s v="Catégorie A"/>
    <n v="50.76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-PRDLP-HYP04"/>
    <x v="53"/>
    <s v="JGVD6X1"/>
    <s v="14, rue jules Méline"/>
    <s v="LAVAL"/>
    <n v="53000"/>
    <s v="Catégorie B 4H"/>
    <d v="2016-02-08T00:00:00"/>
    <s v="HG"/>
    <s v="4H"/>
    <s v="Catégorie B"/>
    <n v="78.599999999999994"/>
    <n v="4.91"/>
    <n v="6.55"/>
    <n v="6.55"/>
    <n v="18.010000000000002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DELL-L123-TMP2"/>
    <x v="53"/>
    <s v="47CYMW1"/>
    <s v="1 Rue du DOCTEUR SAUVE"/>
    <s v="MAYENNE"/>
    <n v="53100"/>
    <s v="Catégorie B 4H"/>
    <d v="2016-01-09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7"/>
    <s v="ESXC04"/>
    <x v="39"/>
    <s v="CZJ13706XR"/>
    <s v="30 Rue du GARD"/>
    <s v="LENS"/>
    <n v="62300"/>
    <s v="Catégorie A 4H"/>
    <d v="2014-10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ESXC05"/>
    <x v="39"/>
    <s v="CZJ13706XQ"/>
    <s v="30 Rue du GARD"/>
    <s v="LENS"/>
    <n v="62300"/>
    <s v="Catégorie A 4H"/>
    <d v="2014-10-1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7"/>
    <s v="ls-archi-02"/>
    <x v="46"/>
    <s v="CZC94803K1"/>
    <s v="30 Rue du GARD"/>
    <s v="LENS"/>
    <n v="62300"/>
    <s v="Catégorie C J+1"/>
    <d v="2012-12-31T00:00:00"/>
    <s v="HG"/>
    <s v="J+1"/>
    <s v="Catégorie C"/>
    <n v="99.6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0"/>
  </r>
  <r>
    <x v="5"/>
    <s v="mcp-ind-pld01"/>
    <x v="18"/>
    <s v="CZ10010215"/>
    <s v="1342 rue de Montaran"/>
    <s v="SARAN"/>
    <n v="45774"/>
    <s v="Catégorie A J+1"/>
    <d v="2013-02-09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6"/>
    <s v="ft1-may1-pwfs01"/>
    <x v="21"/>
    <s v="CZJ3280K3Q"/>
    <s v="1 Rue du DOCTEUR SAUVE"/>
    <s v="MAYENNE"/>
    <n v="53100"/>
    <s v="Catégorie A 4H"/>
    <d v="2016-08-10T00:00:00"/>
    <s v="HG"/>
    <s v="4H"/>
    <s v="Catégorie A"/>
    <n v="50.76"/>
    <n v="3.17"/>
    <n v="3.17"/>
    <n v="3.17"/>
    <n v="9.51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0"/>
  </r>
  <r>
    <x v="21"/>
    <s v="cfnsvhttpl5"/>
    <x v="21"/>
    <s v="CZJ31308W0"/>
    <s v="rue Jules Méline"/>
    <s v="LAVAL"/>
    <n v="53000"/>
    <s v="Catégorie A 4H"/>
    <d v="2016-04-26T00:00:00"/>
    <s v="HG"/>
    <s v="4H"/>
    <s v="Catégorie A"/>
    <n v="50.76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fnsvhttpm4"/>
    <x v="21"/>
    <s v="CZJ30300YY"/>
    <s v="1 Rue du DOCTEUR SAUVE"/>
    <s v="MAYENNE"/>
    <n v="53100"/>
    <s v="Catégorie A 4H"/>
    <d v="2016-02-15T00:00:00"/>
    <s v="HG"/>
    <s v="4H"/>
    <s v="Catégorie A"/>
    <n v="50.76"/>
    <n v="3.17"/>
    <n v="3.17"/>
    <n v="4.2300000000000004"/>
    <n v="10.57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fnsvhttpm3"/>
    <x v="21"/>
    <s v="CZJ31308VN"/>
    <s v="1 Rue du DOCTEUR SAUVE"/>
    <s v="MAYENNE"/>
    <n v="53100"/>
    <s v="Catégorie A 4H"/>
    <d v="2016-04-26T00:00:00"/>
    <s v="HG"/>
    <s v="4H"/>
    <s v="Catégorie A"/>
    <n v="50.76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ft1-may1-pwfs03"/>
    <x v="21"/>
    <s v="CZJ3280K3X"/>
    <s v="1 Rue du DOCTEUR SAUVE"/>
    <s v="MAYENNE"/>
    <n v="53100"/>
    <s v="Catégorie A 4H"/>
    <d v="2016-08-10T00:00:00"/>
    <s v="HG"/>
    <s v="4H"/>
    <s v="Catégorie A"/>
    <n v="50.76"/>
    <n v="3.17"/>
    <n v="3.17"/>
    <n v="3.17"/>
    <n v="9.51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0"/>
  </r>
  <r>
    <x v="6"/>
    <s v="ft1-may1-pwfs02"/>
    <x v="21"/>
    <s v="CZJ3280K3V"/>
    <s v="1 Rue du DOCTEUR SAUVE"/>
    <s v="MAYENNE"/>
    <n v="53100"/>
    <s v="Catégorie A 4H"/>
    <d v="2016-08-10T00:00:00"/>
    <s v="HG"/>
    <s v="4H"/>
    <s v="Catégorie A"/>
    <n v="50.76"/>
    <n v="3.17"/>
    <n v="3.17"/>
    <n v="3.17"/>
    <n v="9.51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0"/>
  </r>
  <r>
    <x v="6"/>
    <s v="ft1-may1-pwfs04"/>
    <x v="21"/>
    <s v="CZJ3280K3R"/>
    <s v="1 Rue du DOCTEUR SAUVE"/>
    <s v="MAYENNE"/>
    <n v="53100"/>
    <s v="Catégorie A 4H"/>
    <d v="2016-08-10T00:00:00"/>
    <s v="HG"/>
    <s v="4H"/>
    <s v="Catégorie A"/>
    <n v="50.76"/>
    <n v="3.17"/>
    <n v="3.17"/>
    <n v="3.17"/>
    <n v="9.51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0"/>
  </r>
  <r>
    <x v="6"/>
    <s v="ft1-may1-pwfs05"/>
    <x v="21"/>
    <s v="CZJ3280K3P"/>
    <s v="1 Rue du DOCTEUR SAUVE"/>
    <s v="MAYENNE"/>
    <n v="53100"/>
    <s v="Catégorie A 4H"/>
    <d v="2016-08-10T00:00:00"/>
    <s v="HG"/>
    <s v="4H"/>
    <s v="Catégorie A"/>
    <n v="50.76"/>
    <n v="3.17"/>
    <n v="3.17"/>
    <n v="3.17"/>
    <n v="9.51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0"/>
  </r>
  <r>
    <x v="6"/>
    <s v="ft1-may1-pwfp01"/>
    <x v="21"/>
    <s v="CZJ3280K3W"/>
    <s v="1 Rue du DOCTEUR SAUVE"/>
    <s v="MAYENNE"/>
    <n v="53100"/>
    <s v="Catégorie A 4H"/>
    <d v="2016-08-10T00:00:00"/>
    <s v="HG"/>
    <s v="4H"/>
    <s v="Catégorie A"/>
    <n v="50.76"/>
    <n v="3.17"/>
    <n v="3.17"/>
    <n v="3.17"/>
    <n v="9.51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0"/>
  </r>
  <r>
    <x v="5"/>
    <s v="ls-fr10-01"/>
    <x v="21"/>
    <s v="CZJ32704HB"/>
    <s v="30 Rue du GARD"/>
    <s v="LENS"/>
    <n v="62300"/>
    <s v="Catégorie A 4H"/>
    <d v="2016-08-05T00:00:00"/>
    <s v="HG"/>
    <s v="4H"/>
    <s v="Catégorie A"/>
    <n v="50.76"/>
    <n v="3.17"/>
    <n v="3.17"/>
    <n v="3.17"/>
    <n v="9.51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0"/>
  </r>
  <r>
    <x v="5"/>
    <s v="ls-fr10-02"/>
    <x v="21"/>
    <s v="CZJ32704JF"/>
    <s v="30 Rue du GARD"/>
    <s v="LENS"/>
    <n v="62300"/>
    <s v="Catégorie A 4H"/>
    <d v="2016-08-05T00:00:00"/>
    <s v="HG"/>
    <s v="4H"/>
    <s v="Catégorie A"/>
    <n v="50.76"/>
    <n v="3.17"/>
    <n v="3.17"/>
    <n v="3.17"/>
    <n v="9.51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0"/>
  </r>
  <r>
    <x v="21"/>
    <s v="bdf-prdlp-hyp03 "/>
    <x v="53"/>
    <s v="7CT6WX1"/>
    <s v="14, rue jules Méline"/>
    <s v="LAVAL"/>
    <n v="53000"/>
    <s v="Catégorie B 4H"/>
    <d v="2016-04-16T00:00:00"/>
    <s v="HG"/>
    <s v="4H"/>
    <s v="Catégorie B"/>
    <n v="78.599999999999994"/>
    <n v="4.91"/>
    <n v="4.91"/>
    <n v="4.91"/>
    <n v="14.73"/>
    <n v="4.91"/>
    <n v="6.95"/>
    <n v="6.95"/>
    <n v="18.809999999999999"/>
    <n v="6.95"/>
    <n v="6.95"/>
    <n v="6.95"/>
    <n v="20.85"/>
    <n v="6.95"/>
    <n v="6.95"/>
    <n v="6.95"/>
    <n v="20.85"/>
    <n v="0"/>
  </r>
  <r>
    <x v="1"/>
    <s v="mfebdd4"/>
    <x v="53"/>
    <s v="6CT6WX1"/>
    <s v="1 Rue du DOCTEUR SAUVE"/>
    <s v="MAYENNE"/>
    <n v="53100"/>
    <s v="Catégorie B 4H"/>
    <d v="2016-04-16T00:00:00"/>
    <s v="HG"/>
    <s v="4H"/>
    <s v="Catégorie B"/>
    <n v="78.599999999999994"/>
    <n v="4.91"/>
    <n v="4.91"/>
    <n v="4.91"/>
    <n v="14.73"/>
    <n v="4.91"/>
    <n v="6.95"/>
    <n v="6.95"/>
    <n v="18.809999999999999"/>
    <n v="6.95"/>
    <n v="6.95"/>
    <n v="6.95"/>
    <n v="20.85"/>
    <n v="6.95"/>
    <n v="6.95"/>
    <n v="6.95"/>
    <n v="20.85"/>
    <n v="0"/>
  </r>
  <r>
    <x v="1"/>
    <s v="eflsa12"/>
    <x v="21"/>
    <s v="CZJ32603WJ"/>
    <s v="1 Rue du DOCTEUR SAUVE"/>
    <s v="MAYENNE"/>
    <n v="53100"/>
    <s v="Catégorie A 4H"/>
    <d v="2016-07-25T00:00:00"/>
    <s v="HG"/>
    <s v="4H"/>
    <s v="Catégorie A"/>
    <n v="50.76"/>
    <n v="3.17"/>
    <n v="3.17"/>
    <n v="3.17"/>
    <n v="9.51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0"/>
  </r>
  <r>
    <x v="1"/>
    <s v="eflhttp12"/>
    <x v="21"/>
    <s v="CZJ32603WD"/>
    <s v="1 Rue du DOCTEUR SAUVE"/>
    <s v="MAYENNE"/>
    <n v="53100"/>
    <s v="Catégorie A 4H"/>
    <d v="2016-07-25T00:00:00"/>
    <s v="HG"/>
    <s v="4H"/>
    <s v="Catégorie A"/>
    <n v="50.76"/>
    <n v="3.17"/>
    <n v="3.17"/>
    <n v="3.17"/>
    <n v="9.51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0"/>
  </r>
  <r>
    <x v="21"/>
    <s v="awa-lav1-rsvm01"/>
    <x v="39"/>
    <s v="CZJ0460VHQ"/>
    <s v="rue Jules Méline"/>
    <s v="LAVAL"/>
    <n v="53000"/>
    <s v="Catégorie A 4H"/>
    <d v="2014-02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9"/>
    <s v="lav-ftn-pls03"/>
    <x v="39"/>
    <s v="CZJ1410T14"/>
    <s v="rue Jules Méline"/>
    <s v="LAVAL"/>
    <n v="53000"/>
    <s v="Catégorie A 4H"/>
    <d v="2014-11-1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dzelexavalidsbox2"/>
    <x v="21"/>
    <s v="CZJ33007QY"/>
    <s v="1 Rue du DOCTEUR SAUVE"/>
    <s v="MAYENNE"/>
    <n v="53100"/>
    <s v="Catégorie A 4H"/>
    <d v="2016-08-3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0"/>
  </r>
  <r>
    <x v="1"/>
    <s v="dzelrepovalidsbox2"/>
    <x v="21"/>
    <s v="CZJ32908CB"/>
    <s v="1 Rue du DOCTEUR SAUVE"/>
    <s v="MAYENNE"/>
    <n v="53100"/>
    <s v="Catégorie A 4H"/>
    <d v="2016-08-17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0"/>
  </r>
  <r>
    <x v="1"/>
    <s v="dzelrepovalidsbox3"/>
    <x v="21"/>
    <s v="CZJ33007QW"/>
    <s v="1 Rue du DOCTEUR SAUVE"/>
    <s v="MAYENNE"/>
    <n v="53100"/>
    <s v="Catégorie A 4H"/>
    <d v="2016-08-3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0"/>
  </r>
  <r>
    <x v="4"/>
    <s v="IDV-LAV1-ASVM05"/>
    <x v="21"/>
    <s v="CZJ33007QX"/>
    <s v="rue Jules Méline"/>
    <s v="LAVAL"/>
    <n v="53000"/>
    <s v="Catégorie A 4H"/>
    <d v="2016-08-3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0"/>
  </r>
  <r>
    <x v="1"/>
    <s v="dzelv6exavalidtest"/>
    <x v="21"/>
    <s v="CZJ33007R0"/>
    <s v="1 Rue du DOCTEUR SAUVE"/>
    <s v="MAYENNE"/>
    <n v="53100"/>
    <s v="Catégorie A 4H"/>
    <d v="2016-08-3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0"/>
  </r>
  <r>
    <x v="1"/>
    <s v="dzelexpsbox2"/>
    <x v="21"/>
    <s v="CZJ32908CQ"/>
    <s v="1 Rue du DOCTEUR SAUVE"/>
    <s v="MAYENNE"/>
    <n v="53100"/>
    <s v="Catégorie A 4H"/>
    <d v="2016-08-17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0"/>
  </r>
  <r>
    <x v="1"/>
    <s v="AG2RQRONOSTRT4"/>
    <x v="21"/>
    <s v="CZJ33007QT"/>
    <s v="14 rue Jules Méline"/>
    <s v="LAVAL"/>
    <n v="53000"/>
    <s v="Catégorie A 4H"/>
    <d v="2016-08-3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0"/>
  </r>
  <r>
    <x v="12"/>
    <s v="SG1NEW"/>
    <x v="1"/>
    <s v="GBJ51103LC"/>
    <s v="1 Rue du DOCTEUR SAUVE"/>
    <s v="MAYENNE"/>
    <n v="53100"/>
    <s v="Catégorie A J+1"/>
    <d v="2009-04-3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m/>
    <m/>
    <m/>
    <n v="0"/>
    <n v="34.56"/>
  </r>
  <r>
    <x v="17"/>
    <s v="VIR05-PP"/>
    <x v="21"/>
    <s v="CZJ3320KJM"/>
    <s v="30 Rue du GARD"/>
    <s v="LENS"/>
    <n v="62300"/>
    <s v="Catégorie A 4H"/>
    <d v="2016-09-05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0"/>
  </r>
  <r>
    <x v="21"/>
    <s v="socohttp5"/>
    <x v="21"/>
    <s v="CZJ30300YQ"/>
    <s v="rue Jules Méline"/>
    <s v="LAVAL"/>
    <n v="53000"/>
    <s v="Catégorie A 4H"/>
    <d v="2016-02-15T00:00:00"/>
    <s v="HG"/>
    <s v="4H"/>
    <s v="Catégorie A"/>
    <n v="50.76"/>
    <n v="3.17"/>
    <n v="3.17"/>
    <n v="4.2300000000000004"/>
    <n v="10.57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mutbkptest2"/>
    <x v="53"/>
    <s v="G9M6WX1"/>
    <s v="1 Rue du DOCTEUR SAUVE"/>
    <s v="MAYENNE"/>
    <n v="53100"/>
    <s v="Catégorie B 4H"/>
    <d v="2016-04-14T00:00:00"/>
    <s v="HG"/>
    <s v="4H"/>
    <s v="Catégorie B"/>
    <n v="78.599999999999994"/>
    <n v="4.91"/>
    <n v="4.91"/>
    <n v="4.91"/>
    <n v="14.73"/>
    <n v="6.95"/>
    <n v="6.95"/>
    <n v="6.95"/>
    <n v="20.85"/>
    <n v="6.95"/>
    <n v="6.95"/>
    <n v="6.95"/>
    <n v="20.85"/>
    <n v="6.95"/>
    <n v="6.95"/>
    <n v="6.95"/>
    <n v="20.85"/>
    <n v="0"/>
  </r>
  <r>
    <x v="21"/>
    <s v="TACIBDDL1"/>
    <x v="21"/>
    <s v="CZJ32706HR"/>
    <s v="rue Jules Méline"/>
    <s v="LAVAL"/>
    <n v="53000"/>
    <s v="Catégorie A 4H"/>
    <d v="2016-08-06T00:00:00"/>
    <s v="HG"/>
    <s v="4H"/>
    <s v="Catégorie A"/>
    <n v="50.76"/>
    <n v="3.17"/>
    <n v="3.17"/>
    <n v="3.17"/>
    <n v="9.51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0"/>
  </r>
  <r>
    <x v="1"/>
    <s v="dzelv6repovalidtest"/>
    <x v="21"/>
    <s v="CZJ32706HP"/>
    <s v="1 Rue du DOCTEUR SAUVE"/>
    <s v="MAYENNE"/>
    <n v="53100"/>
    <s v="Catégorie A 4H"/>
    <d v="2016-08-06T00:00:00"/>
    <s v="HG"/>
    <s v="4H"/>
    <s v="Catégorie A"/>
    <n v="50.76"/>
    <n v="3.17"/>
    <n v="3.17"/>
    <n v="3.17"/>
    <n v="9.51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0"/>
  </r>
  <r>
    <x v="1"/>
    <s v="mutbkp1_new"/>
    <x v="53"/>
    <s v="B9M6WX1"/>
    <s v="1 Rue du DOCTEUR SAUVE"/>
    <s v="MAYENNE"/>
    <n v="53100"/>
    <s v="Catégorie B 4H"/>
    <d v="2016-04-14T00:00:00"/>
    <s v="HG"/>
    <s v="4H"/>
    <s v="Catégorie B"/>
    <n v="78.599999999999994"/>
    <n v="4.91"/>
    <n v="4.91"/>
    <n v="4.91"/>
    <n v="14.73"/>
    <n v="6.95"/>
    <n v="6.95"/>
    <n v="6.95"/>
    <n v="20.85"/>
    <n v="6.95"/>
    <n v="6.95"/>
    <n v="6.95"/>
    <n v="20.85"/>
    <n v="6.95"/>
    <n v="6.95"/>
    <n v="6.95"/>
    <n v="20.85"/>
    <n v="0"/>
  </r>
  <r>
    <x v="1"/>
    <s v="dzelrepotest1a"/>
    <x v="21"/>
    <s v="CZJ32706HL"/>
    <s v="1 Rue du DOCTEUR SAUVE"/>
    <s v="MAYENNE"/>
    <n v="53100"/>
    <s v="Catégorie A 4H"/>
    <d v="2016-08-06T00:00:00"/>
    <s v="HG"/>
    <s v="4H"/>
    <s v="Catégorie A"/>
    <n v="50.76"/>
    <n v="3.17"/>
    <n v="3.17"/>
    <n v="3.17"/>
    <n v="9.51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0"/>
  </r>
  <r>
    <x v="1"/>
    <s v="dzelv6repovalid"/>
    <x v="21"/>
    <s v="CZJ33401Q1"/>
    <s v="1 Rue du DOCTEUR SAUVE"/>
    <s v="MAYENNE"/>
    <n v="53100"/>
    <s v="Catégorie A 4H"/>
    <d v="2016-09-2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4.2300000000000004"/>
    <n v="4.2300000000000004"/>
    <n v="4.2300000000000004"/>
    <n v="12.690000000000001"/>
    <n v="0"/>
  </r>
  <r>
    <x v="1"/>
    <s v="dzelexatest1m"/>
    <x v="21"/>
    <s v="CZJ334015H"/>
    <s v="1 Rue du DOCTEUR SAUVE"/>
    <s v="MAYENNE"/>
    <n v="53100"/>
    <s v="Catégorie A 4H"/>
    <d v="2016-09-2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4.2300000000000004"/>
    <n v="4.2300000000000004"/>
    <n v="4.2300000000000004"/>
    <n v="12.690000000000001"/>
    <n v="0"/>
  </r>
  <r>
    <x v="1"/>
    <s v="ag2rqronostrt3"/>
    <x v="21"/>
    <s v="CZJ3422JYH"/>
    <s v="1 Rue du DOCTEUR SAUVE"/>
    <s v="MAYENNE"/>
    <n v="53100"/>
    <s v="Catégorie A 4H"/>
    <d v="2016-11-2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3.17"/>
    <n v="3.17"/>
    <n v="4.2300000000000004"/>
    <n v="10.57"/>
    <n v="0"/>
  </r>
  <r>
    <x v="1"/>
    <s v="dzelexa1m"/>
    <x v="21"/>
    <s v="CZJ3290FPN"/>
    <s v="1 Rue du DOCTEUR SAUVE"/>
    <s v="MAYENNE"/>
    <n v="53100"/>
    <s v="Catégorie A 4H"/>
    <d v="2016-11-2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3.17"/>
    <n v="3.17"/>
    <n v="4.2300000000000004"/>
    <n v="10.57"/>
    <n v="0"/>
  </r>
  <r>
    <x v="1"/>
    <s v="dzelrepo1a"/>
    <x v="21"/>
    <s v="CZJ34003HR"/>
    <s v="1 Rue du DOCTEUR SAUVE"/>
    <s v="MAYENNE"/>
    <n v="53100"/>
    <s v="Catégorie A 4H"/>
    <d v="2016-11-02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3.17"/>
    <n v="4.2300000000000004"/>
    <n v="4.2300000000000004"/>
    <n v="11.63"/>
    <n v="0"/>
  </r>
  <r>
    <x v="1"/>
    <s v="dzelv6exavalid"/>
    <x v="21"/>
    <s v="CZJ34003HH"/>
    <s v="1 Rue du DOCTEUR SAUVE"/>
    <s v="MAYENNE"/>
    <n v="53100"/>
    <s v="Catégorie A 4H"/>
    <d v="2016-11-02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3.17"/>
    <n v="4.2300000000000004"/>
    <n v="4.2300000000000004"/>
    <n v="11.63"/>
    <n v="0"/>
  </r>
  <r>
    <x v="21"/>
    <s v="inpi2trtl2"/>
    <x v="21"/>
    <s v="CZJ3422KBP"/>
    <s v="rue Jules Méline"/>
    <s v="LAVAL"/>
    <n v="53000"/>
    <s v="Catégorie A 4H"/>
    <d v="2016-11-2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3.17"/>
    <n v="3.17"/>
    <n v="4.2300000000000004"/>
    <n v="10.57"/>
    <n v="0"/>
  </r>
  <r>
    <x v="1"/>
    <s v="ag2rqronostrt1"/>
    <x v="21"/>
    <s v="CZJ3422KBN"/>
    <s v="1 Rue du DOCTEUR SAUVE"/>
    <s v="MAYENNE"/>
    <n v="53100"/>
    <s v="Catégorie A 4H"/>
    <d v="2016-11-2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3.17"/>
    <n v="3.17"/>
    <n v="4.2300000000000004"/>
    <n v="10.57"/>
    <n v="0"/>
  </r>
  <r>
    <x v="1"/>
    <s v="dzelrepo1d"/>
    <x v="21"/>
    <s v="CZJ3290FPK"/>
    <s v="1 Rue du DOCTEUR SAUVE"/>
    <s v="MAYENNE"/>
    <n v="53100"/>
    <s v="Catégorie A 4H"/>
    <d v="2016-08-2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0"/>
  </r>
  <r>
    <x v="1"/>
    <s v="dzelrepo1c"/>
    <x v="21"/>
    <s v="CZJ3290FNB"/>
    <s v="1 Rue du DOCTEUR SAUVE"/>
    <s v="MAYENNE"/>
    <n v="53100"/>
    <s v="Catégorie A 4H"/>
    <d v="2016-08-2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0"/>
  </r>
  <r>
    <x v="1"/>
    <s v="dzelrepo1b"/>
    <x v="21"/>
    <s v="CZJ3290FPQ"/>
    <s v="1 Rue du DOCTEUR SAUVE"/>
    <s v="MAYENNE"/>
    <n v="53100"/>
    <s v="Catégorie A 4H"/>
    <d v="2016-08-2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0"/>
  </r>
  <r>
    <x v="1"/>
    <s v="dzelexa1sd"/>
    <x v="21"/>
    <s v="CZJ3290FPB"/>
    <s v="1 Rue du DOCTEUR SAUVE"/>
    <s v="MAYENNE"/>
    <n v="53100"/>
    <s v="Catégorie A 4H"/>
    <d v="2016-08-2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0"/>
  </r>
  <r>
    <x v="1"/>
    <s v="dzelexa1sc"/>
    <x v="21"/>
    <s v="CZJ3290FPM"/>
    <s v="1 Rue du DOCTEUR SAUVE"/>
    <s v="MAYENNE"/>
    <n v="53100"/>
    <s v="Catégorie A 4H"/>
    <d v="2016-08-2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0"/>
  </r>
  <r>
    <x v="1"/>
    <s v="dzelexa1sb"/>
    <x v="21"/>
    <s v="CZJ3290FPL"/>
    <s v="1 Rue du DOCTEUR SAUVE"/>
    <s v="MAYENNE"/>
    <n v="53100"/>
    <s v="Catégorie A 4H"/>
    <d v="2016-08-2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0"/>
  </r>
  <r>
    <x v="1"/>
    <s v="dzelexa1sa"/>
    <x v="21"/>
    <s v="CZJ3290FPJ"/>
    <s v="1 Rue du DOCTEUR SAUVE"/>
    <s v="MAYENNE"/>
    <n v="53100"/>
    <s v="Catégorie A 4H"/>
    <d v="2016-08-2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0"/>
  </r>
  <r>
    <x v="21"/>
    <s v="inpi2trtl1"/>
    <x v="21"/>
    <s v="CZJ3422KBM"/>
    <s v="rue Jules Méline"/>
    <s v="LAVAL"/>
    <n v="53000"/>
    <s v="Catégorie A 4H"/>
    <d v="2016-11-20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3.17"/>
    <n v="3.17"/>
    <n v="4.2300000000000004"/>
    <n v="10.57"/>
    <n v="0"/>
  </r>
  <r>
    <x v="21"/>
    <s v="inpi2mongol3"/>
    <x v="21"/>
    <s v="CZJ34700L1"/>
    <s v="rue Jules Méline"/>
    <s v="LAVAL"/>
    <n v="53000"/>
    <s v="Catégorie A 4H"/>
    <d v="2016-12-20T00:00:00"/>
    <s v="S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inpi2mongol2"/>
    <x v="21"/>
    <s v="CZJ34700KZ"/>
    <s v="rue Jules Méline"/>
    <s v="LAVAL"/>
    <n v="53000"/>
    <s v="Catégorie A 4H"/>
    <d v="2016-12-20T00:00:00"/>
    <s v="S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inpi2mongol1"/>
    <x v="21"/>
    <s v="CZJ34700KY"/>
    <s v="rue Jules Méline"/>
    <s v="LAVAL"/>
    <n v="53000"/>
    <s v="Catégorie A 4H"/>
    <d v="2016-12-20T00:00:00"/>
    <s v="S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inpi2solrl3"/>
    <x v="21"/>
    <s v="CZJ34700L2"/>
    <s v="rue Jules Méline"/>
    <s v="LAVAL"/>
    <n v="53000"/>
    <s v="Catégorie A 4H"/>
    <d v="2016-12-20T00:00:00"/>
    <s v="S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inpi2solrl2"/>
    <x v="21"/>
    <s v="CZJ347096F"/>
    <s v="rue Jules Méline"/>
    <s v="LAVAL"/>
    <n v="53000"/>
    <s v="Catégorie A 4H"/>
    <d v="2016-12-20T00:00:00"/>
    <s v="S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inpi2solrl1"/>
    <x v="21"/>
    <s v="CZJ347096R"/>
    <s v="rue Jules Méline"/>
    <s v="LAVAL"/>
    <n v="53000"/>
    <s v="Catégorie A 4H"/>
    <d v="2016-12-20T00:00:00"/>
    <s v="S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deltarmhost1"/>
    <x v="21"/>
    <s v="CZJ34003J0"/>
    <s v="1 Rue du DOCTEUR SAUVE"/>
    <s v="MAYENNE"/>
    <n v="53100"/>
    <s v="Catégorie A 4H"/>
    <d v="2016-11-02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3.17"/>
    <n v="4.2300000000000004"/>
    <n v="4.2300000000000004"/>
    <n v="11.63"/>
    <n v="0"/>
  </r>
  <r>
    <x v="1"/>
    <s v="deltarmhost2"/>
    <x v="21"/>
    <s v="CZJ34003J2"/>
    <s v="1 Rue du DOCTEUR SAUVE"/>
    <s v="MAYENNE"/>
    <n v="53100"/>
    <s v="Catégorie A 4H"/>
    <d v="2016-11-02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3.17"/>
    <n v="4.2300000000000004"/>
    <n v="4.2300000000000004"/>
    <n v="11.63"/>
    <n v="0"/>
  </r>
  <r>
    <x v="4"/>
    <s v="engine-serv02"/>
    <x v="16"/>
    <s v="CZJ812A5T8"/>
    <s v="12 RUE DES LANDELLES"/>
    <s v="CESSON SEVIGNE"/>
    <n v="35510"/>
    <s v="Catégorie A J+1"/>
    <d v="2011-05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"/>
    <s v="efltrt1"/>
    <x v="21"/>
    <s v="CZJ34003J4"/>
    <s v="1 Rue du DOCTEUR SAUVE"/>
    <s v="MAYENNE"/>
    <n v="53100"/>
    <s v="Catégorie A 4H"/>
    <d v="2016-11-02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3.17"/>
    <n v="4.2300000000000004"/>
    <n v="4.2300000000000004"/>
    <n v="11.63"/>
    <n v="0"/>
  </r>
  <r>
    <x v="3"/>
    <s v="fsb-may1-psst-01"/>
    <x v="21"/>
    <s v="CZJ34003HB"/>
    <s v="1 Rue du DOCTEUR SAUVE"/>
    <s v="MAYENNE"/>
    <n v="53100"/>
    <s v="Catégorie A 4H"/>
    <d v="2016-11-02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3.17"/>
    <n v="9.51"/>
    <n v="3.17"/>
    <n v="4.2300000000000004"/>
    <n v="4.2300000000000004"/>
    <n v="11.63"/>
    <n v="0"/>
  </r>
  <r>
    <x v="1"/>
    <s v="testAO_OEB_1585"/>
    <x v="21"/>
    <s v="CZJ35001C5"/>
    <s v="1 Rue du DOCTEUR SAUVE"/>
    <s v="MAYENNE"/>
    <n v="53100"/>
    <s v="Catégorie A 4H"/>
    <d v="2017-01-10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7"/>
    <s v="RAD03-MY"/>
    <x v="21"/>
    <s v="CZJ3510B24"/>
    <s v="1 Rue du DOCTEUR SAUVE"/>
    <s v="MAYENNE"/>
    <n v="53100"/>
    <s v="Catégorie A 4H"/>
    <d v="2017-01-21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7"/>
    <s v="RAD03-LS"/>
    <x v="21"/>
    <s v="CZJ3510B23"/>
    <s v="30 Rue du GARD"/>
    <s v="LENS"/>
    <n v="62300"/>
    <s v="Catégorie A J+1"/>
    <d v="2017-01-21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30"/>
    <s v="LS-JCRLS2-01"/>
    <x v="21"/>
    <s v="CZJ4030P4L"/>
    <s v="30 Rue du GARD"/>
    <s v="LENS"/>
    <n v="62300"/>
    <s v="Catégorie A 4H"/>
    <d v="2017-02-19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30"/>
    <s v="LS-JCRLM2-01"/>
    <x v="21"/>
    <s v="CZJ4030P3Z"/>
    <s v="30 Rue du GARD"/>
    <s v="LENS"/>
    <n v="62300"/>
    <s v="Catégorie A 4H"/>
    <d v="2017-02-19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30"/>
    <s v="LS-EOCRLS1-01"/>
    <x v="21"/>
    <s v="CZJ4030P45"/>
    <s v="30 Rue du GARD"/>
    <s v="LENS"/>
    <n v="62300"/>
    <s v="Catégorie A 4H"/>
    <d v="2017-02-19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30"/>
    <s v="LS-EOCRLM1-01"/>
    <x v="21"/>
    <s v="CZJ4030P3W"/>
    <s v="30 Rue du GARD"/>
    <s v="LENS"/>
    <n v="62300"/>
    <s v="Catégorie A 4H"/>
    <d v="2017-02-19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insermbddl1"/>
    <x v="21"/>
    <s v="CZJ351028B"/>
    <s v="rue Jules Méline"/>
    <s v="LAVAL"/>
    <n v="53000"/>
    <s v="Catégorie A 4H"/>
    <d v="2017-01-16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insermbddl2"/>
    <x v="21"/>
    <s v="CZJ351028T"/>
    <s v="rue Jules Méline"/>
    <s v="LAVAL"/>
    <n v="53000"/>
    <s v="Catégorie A 4H"/>
    <d v="2017-01-16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insermhttpl2"/>
    <x v="21"/>
    <s v="CZJ351028M"/>
    <s v="rue Jules Méline"/>
    <s v="LAVAL"/>
    <n v="53000"/>
    <s v="Catégorie A 4H"/>
    <d v="2017-01-16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insermhttpl3"/>
    <x v="21"/>
    <s v="CZJ351028C"/>
    <s v="rue Jules Méline"/>
    <s v="LAVAL"/>
    <n v="53000"/>
    <s v="Catégorie A 4H"/>
    <d v="2017-01-16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insermhttpl1"/>
    <x v="21"/>
    <s v="CZJ351028J"/>
    <s v="rue Jules Méline"/>
    <s v="LAVAL"/>
    <n v="53000"/>
    <s v="Catégorie A 4H"/>
    <d v="2017-01-16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5"/>
    <s v="NAS02-SV1"/>
    <x v="52"/>
    <s v="CZ2347155S"/>
    <s v="1 Rue du DOCTEUR SAUVE"/>
    <s v="MAYENNE"/>
    <n v="53100"/>
    <s v="Catégorie C 4H"/>
    <d v="2016-12-22T00:00:00"/>
    <s v="SG"/>
    <s v="4H"/>
    <s v="Catégorie C"/>
    <n v="82.2"/>
    <n v="6.85"/>
    <n v="6.85"/>
    <n v="6.85"/>
    <n v="20.549999999999997"/>
    <n v="6.85"/>
    <n v="6.85"/>
    <n v="6.85"/>
    <n v="20.549999999999997"/>
    <n v="6.85"/>
    <n v="6.85"/>
    <n v="6.85"/>
    <n v="20.549999999999997"/>
    <n v="6.85"/>
    <n v="6.85"/>
    <n v="6.85"/>
    <n v="20.549999999999997"/>
    <n v="0"/>
  </r>
  <r>
    <x v="6"/>
    <s v="L121VTLBKPL1"/>
    <x v="56"/>
    <s v="2S6351B309"/>
    <s v="rue Jules Méline"/>
    <s v="LAVAL"/>
    <n v="53000"/>
    <s v="Autres 4H"/>
    <d v="2017-02-15T00:00:00"/>
    <s v="SG"/>
    <s v="4H"/>
    <s v="Autres"/>
    <n v="101.904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0"/>
  </r>
  <r>
    <x v="21"/>
    <s v="AG2RBKPDD1"/>
    <x v="56"/>
    <s v="2S6348C073"/>
    <s v="rue Jules Méline"/>
    <s v="LAVAL"/>
    <n v="53000"/>
    <s v="Autres 4H"/>
    <d v="2017-02-15T00:00:00"/>
    <s v="SG"/>
    <s v="4H"/>
    <s v="Autres"/>
    <n v="101.904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0"/>
  </r>
  <r>
    <x v="21"/>
    <s v="L123VTLBKPL2"/>
    <x v="56"/>
    <s v="2S6351B310"/>
    <s v="rue Jules Méline"/>
    <s v="LAVAL"/>
    <n v="53000"/>
    <s v="Autres 4H"/>
    <d v="2017-02-15T00:00:00"/>
    <s v="SG"/>
    <s v="4H"/>
    <s v="Autres"/>
    <n v="101.904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0"/>
  </r>
  <r>
    <x v="1"/>
    <s v="L123VTLBKPM3"/>
    <x v="56"/>
    <s v="2S6351B306"/>
    <s v="1 Rue du DOCTEUR SAUVE"/>
    <s v="MAYENNE"/>
    <n v="53100"/>
    <s v="Autres 4H"/>
    <d v="2017-02-15T00:00:00"/>
    <s v="SG"/>
    <s v="4H"/>
    <s v="Autres"/>
    <n v="101.904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0"/>
  </r>
  <r>
    <x v="6"/>
    <s v="L121VTLBKPDDL1"/>
    <x v="56"/>
    <s v="2S6348D114"/>
    <s v="rue Jules Méline"/>
    <s v="LAVAL"/>
    <n v="53000"/>
    <s v="Autres 4H"/>
    <d v="2017-02-15T00:00:00"/>
    <s v="SG"/>
    <s v="4H"/>
    <s v="Autres"/>
    <n v="101.904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0"/>
  </r>
  <r>
    <x v="1"/>
    <s v="L123VTLBKPDDM3"/>
    <x v="56"/>
    <s v="2S6348D041"/>
    <s v="1 Rue du DOCTEUR SAUVE"/>
    <s v="MAYENNE"/>
    <n v="53100"/>
    <s v="Autres 4H"/>
    <d v="2017-02-15T00:00:00"/>
    <s v="SG"/>
    <s v="4H"/>
    <s v="Autres"/>
    <n v="101.904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0"/>
  </r>
  <r>
    <x v="21"/>
    <s v="muthvhost9"/>
    <x v="21"/>
    <s v="CZJ35001BL"/>
    <s v="rue Jules Méline"/>
    <s v="LAVAL"/>
    <n v="53000"/>
    <s v="Catégorie A J+1"/>
    <d v="2017-01-10T00:00:00"/>
    <s v="SG"/>
    <s v="J+1"/>
    <s v="Catégorie A"/>
    <n v="34.68"/>
    <n v="2.89"/>
    <n v="2.89"/>
    <n v="2.89"/>
    <n v="8.67"/>
    <n v="2.89"/>
    <n v="2.89"/>
    <n v="2.89"/>
    <n v="8.67"/>
    <n v="2.89"/>
    <n v="2.89"/>
    <n v="2.89"/>
    <n v="8.67"/>
    <n v="2.89"/>
    <n v="2.89"/>
    <n v="2.89"/>
    <n v="8.67"/>
    <n v="0"/>
  </r>
  <r>
    <x v="7"/>
    <s v="nasbibli2"/>
    <x v="16"/>
    <s v="CZJ7510323"/>
    <s v="1 Rue du DOCTEUR SAUVE"/>
    <s v="MAYENNE"/>
    <n v="53100"/>
    <s v="Catégorie A J+1"/>
    <d v="2011-02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7"/>
    <s v="l117-bdd2"/>
    <x v="6"/>
    <s v="CZJ70704HR"/>
    <s v="1 Rue du DOCTEUR SAUVE"/>
    <s v="MAYENNE"/>
    <n v="53100"/>
    <s v="Catégorie A J+1"/>
    <d v="2008-03-17T00:00:00"/>
    <s v="HG"/>
    <s v="J+1"/>
    <s v="Catégorie A"/>
    <n v="46.08"/>
    <n v="3.84"/>
    <n v="3.84"/>
    <m/>
    <n v="7.68"/>
    <m/>
    <m/>
    <m/>
    <n v="0"/>
    <m/>
    <m/>
    <m/>
    <n v="0"/>
    <m/>
    <m/>
    <m/>
    <n v="0"/>
    <n v="0"/>
  </r>
  <r>
    <x v="8"/>
    <s v="HERA"/>
    <x v="43"/>
    <s v="JM6DM4J"/>
    <s v="1 Rue du DOCTEUR SAUVE"/>
    <s v="MAYENNE"/>
    <n v="53100"/>
    <s v="Catégorie B J+1"/>
    <d v="2013-01-22T00:00:00"/>
    <s v="HG"/>
    <s v="J+1"/>
    <s v="Catégorie B"/>
    <n v="71.52"/>
    <n v="5.96"/>
    <n v="5.96"/>
    <n v="5.96"/>
    <n v="17.88"/>
    <n v="5.96"/>
    <n v="5.96"/>
    <n v="5.96"/>
    <n v="17.88"/>
    <n v="5.96"/>
    <n v="5.96"/>
    <n v="5.96"/>
    <n v="17.88"/>
    <n v="5.96"/>
    <n v="5.96"/>
    <n v="5.96"/>
    <n v="17.88"/>
    <n v="0"/>
  </r>
  <r>
    <x v="8"/>
    <s v="ody-may4-pgeo01"/>
    <x v="43"/>
    <s v="GM6DM4J"/>
    <s v="1 Rue du DOCTEUR SAUVE"/>
    <s v="MAYENNE"/>
    <n v="53100"/>
    <s v="Catégorie B J+1"/>
    <d v="2013-01-22T00:00:00"/>
    <s v="HG"/>
    <s v="J+1"/>
    <s v="Catégorie B"/>
    <n v="71.52"/>
    <n v="5.96"/>
    <n v="5.96"/>
    <n v="5.96"/>
    <n v="17.88"/>
    <n v="5.96"/>
    <n v="5.96"/>
    <n v="5.96"/>
    <n v="17.88"/>
    <n v="5.96"/>
    <n v="5.96"/>
    <n v="5.96"/>
    <n v="17.88"/>
    <n v="5.96"/>
    <n v="5.96"/>
    <n v="5.96"/>
    <n v="17.88"/>
    <n v="0"/>
  </r>
  <r>
    <x v="8"/>
    <s v="zeus"/>
    <x v="43"/>
    <s v="HM6DM4J"/>
    <s v="1 Rue du DOCTEUR SAUVE"/>
    <s v="MAYENNE"/>
    <n v="53100"/>
    <s v="Catégorie B J+1"/>
    <d v="2013-01-22T00:00:00"/>
    <s v="HG"/>
    <s v="J+1"/>
    <s v="Catégorie B"/>
    <n v="71.52"/>
    <n v="5.96"/>
    <n v="5.96"/>
    <n v="5.96"/>
    <n v="17.88"/>
    <n v="5.96"/>
    <n v="5.96"/>
    <n v="5.96"/>
    <n v="17.88"/>
    <n v="5.96"/>
    <n v="5.96"/>
    <n v="5.96"/>
    <n v="17.88"/>
    <n v="5.96"/>
    <n v="5.96"/>
    <n v="5.96"/>
    <n v="17.88"/>
    <n v="0"/>
  </r>
  <r>
    <x v="8"/>
    <s v="sipod-a"/>
    <x v="0"/>
    <s v="CZJ94509AB"/>
    <s v="1 Rue du DOCTEUR SAUVE"/>
    <s v="MAYENNE"/>
    <n v="53100"/>
    <s v="Catégorie A J+1"/>
    <d v="2012-12-0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8"/>
    <s v="sipod-b"/>
    <x v="0"/>
    <s v="CZJ94509A5"/>
    <s v="1 Rue du DOCTEUR SAUVE"/>
    <s v="MAYENNE"/>
    <n v="53100"/>
    <s v="Catégorie A J+1"/>
    <d v="2012-12-0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8"/>
    <s v="sipod-s"/>
    <x v="0"/>
    <s v="CZJ945099Y"/>
    <s v="1 Rue du DOCTEUR SAUVE"/>
    <s v="MAYENNE"/>
    <n v="53100"/>
    <s v="Catégorie A J+1"/>
    <d v="2012-12-0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21"/>
    <s v="muthvhost10"/>
    <x v="21"/>
    <s v="CZJ351096M"/>
    <s v="rue Jules Méline"/>
    <s v="LAVAL"/>
    <n v="53000"/>
    <s v="Catégorie A 4H"/>
    <d v="2017-01-21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mdksvn1"/>
    <x v="21"/>
    <s v="CZJ3510B2B"/>
    <s v="rue Jules Méline"/>
    <s v="LAVAL"/>
    <n v="53000"/>
    <s v="Catégorie A 4H"/>
    <d v="2017-01-21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cofibddl1"/>
    <x v="21"/>
    <s v="CZJ413055H"/>
    <s v="rue Jules Méline"/>
    <s v="LAVAL"/>
    <n v="53000"/>
    <s v="Catégorie A 4H"/>
    <d v="2017-04-29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cofiesxl5"/>
    <x v="21"/>
    <s v="CZJ413055K"/>
    <s v="1 Rue du DOCTEUR SAUVE"/>
    <s v="MAYENNE"/>
    <n v="53100"/>
    <s v="Catégorie A 4H"/>
    <d v="2017-04-29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cofiesxl6"/>
    <x v="21"/>
    <s v="CZJ413055J"/>
    <s v="1 Rue du DOCTEUR SAUVE"/>
    <s v="MAYENNE"/>
    <n v="53100"/>
    <s v="Catégorie A 4H"/>
    <d v="2017-04-29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5"/>
    <s v="nas01-sv3"/>
    <x v="21"/>
    <s v="CZJ413055G"/>
    <s v="1 Rue du DOCTEUR SAUVE"/>
    <s v="MAYENNE"/>
    <n v="53100"/>
    <s v="Catégorie A 4H"/>
    <d v="2017-04-29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elsproxmox1"/>
    <x v="21"/>
    <s v="CZJ409046S"/>
    <s v="1 Rue du DOCTEUR SAUVE"/>
    <s v="MAYENNE"/>
    <n v="53100"/>
    <s v="Catégorie A 4H"/>
    <d v="2017-04-01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elsproxmox3"/>
    <x v="21"/>
    <s v="CZJ34809CN"/>
    <s v="1 Rue du DOCTEUR SAUVE"/>
    <s v="MAYENNE"/>
    <n v="53100"/>
    <s v="Catégorie A 4H"/>
    <d v="2017-01-01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elsproxmox2"/>
    <x v="21"/>
    <s v="CZJ34809C7"/>
    <s v="1 Rue du DOCTEUR SAUVE"/>
    <s v="MAYENNE"/>
    <n v="53100"/>
    <s v="Catégorie A 4H"/>
    <d v="2017-01-01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elsproxmox4"/>
    <x v="21"/>
    <s v="CZJ34809CJ"/>
    <s v="1 Rue du DOCTEUR SAUVE"/>
    <s v="MAYENNE"/>
    <n v="53100"/>
    <s v="Catégorie A 4H"/>
    <d v="2017-01-01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4"/>
    <s v="idv-lav1-psta01"/>
    <x v="21"/>
    <s v="CZJ34809CB"/>
    <s v="rue Jules Méline"/>
    <s v="LAVAL"/>
    <n v="53100"/>
    <s v="Catégorie A 4H"/>
    <d v="2017-01-01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sdurepoaccsbox2"/>
    <x v="21"/>
    <s v="CZJ34809CM"/>
    <s v="1 Rue du DOCTEUR SAUVE"/>
    <s v="MAYENNE"/>
    <n v="53100"/>
    <s v="Catégorie A 4H"/>
    <d v="2017-01-01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mutbkptestl5"/>
    <x v="39"/>
    <s v="CZJ0460VJH"/>
    <s v="1 Rue du DOCTEUR SAUVE"/>
    <s v="MAYENNE"/>
    <n v="53100"/>
    <s v="Catégorie A 4H"/>
    <d v="2013-12-2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josserver1"/>
    <x v="21"/>
    <s v="CZJ40802BX"/>
    <s v="rue Jules Méline"/>
    <s v="LAVAL"/>
    <n v="53000"/>
    <s v="Catégorie A 4H"/>
    <d v="2017-03-22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2"/>
    <s v="nasdaf"/>
    <x v="13"/>
    <s v="CZC827586N"/>
    <s v="rue Jules Méline"/>
    <s v="LAVAL"/>
    <n v="53000"/>
    <s v="Catégorie C 4H"/>
    <d v="2011-08-23T00:00:00"/>
    <s v="HG"/>
    <s v="4H"/>
    <s v="Catégorie C"/>
    <n v="109.56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9.1300000000000008"/>
    <n v="9.1300000000000008"/>
    <n v="9.1300000000000008"/>
    <n v="27.39"/>
    <n v="0"/>
  </r>
  <r>
    <x v="1"/>
    <s v="oebbdd7"/>
    <x v="57"/>
    <s v="CZ24120GYV"/>
    <s v="1 Rue du DOCTEUR SAUVE"/>
    <s v="MAYENNE"/>
    <n v="53100"/>
    <s v="Catégorie C 4H"/>
    <d v="2017-04-25T00:00:00"/>
    <s v="SG"/>
    <s v="4H"/>
    <s v="Catégorie C"/>
    <n v="82.2"/>
    <n v="6.85"/>
    <n v="6.85"/>
    <n v="6.85"/>
    <n v="20.549999999999997"/>
    <n v="6.85"/>
    <n v="6.85"/>
    <n v="6.85"/>
    <n v="20.549999999999997"/>
    <n v="6.85"/>
    <n v="6.85"/>
    <n v="6.85"/>
    <n v="20.549999999999997"/>
    <n v="6.85"/>
    <n v="6.85"/>
    <n v="6.85"/>
    <n v="20.549999999999997"/>
    <n v="0"/>
  </r>
  <r>
    <x v="1"/>
    <s v="oebbdd8"/>
    <x v="57"/>
    <s v="CZ24120GYX"/>
    <s v="1 Rue du DOCTEUR SAUVE"/>
    <s v="MAYENNE"/>
    <n v="53100"/>
    <s v="Catégorie C 4H"/>
    <d v="2017-04-25T00:00:00"/>
    <s v="SG"/>
    <s v="4H"/>
    <s v="Catégorie C"/>
    <n v="82.2"/>
    <n v="6.85"/>
    <n v="6.85"/>
    <n v="6.85"/>
    <n v="20.549999999999997"/>
    <n v="6.85"/>
    <n v="6.85"/>
    <n v="6.85"/>
    <n v="20.549999999999997"/>
    <n v="6.85"/>
    <n v="6.85"/>
    <n v="6.85"/>
    <n v="20.549999999999997"/>
    <n v="6.85"/>
    <n v="6.85"/>
    <n v="6.85"/>
    <n v="20.549999999999997"/>
    <n v="0"/>
  </r>
  <r>
    <x v="6"/>
    <s v="temp_121"/>
    <x v="21"/>
    <s v="CZJ4030P4C"/>
    <s v="1 Rue du DOCTEUR SAUVE"/>
    <s v="MAYENNE"/>
    <n v="53100"/>
    <s v="Catégorie A 4H"/>
    <d v="2017-02-19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jcscptl2"/>
    <x v="21"/>
    <s v="CZJ4030P40"/>
    <s v="rue Jules Méline"/>
    <s v="LAVAL"/>
    <n v="53000"/>
    <s v="Catégorie A 4H"/>
    <d v="2017-02-19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6"/>
    <s v="GLPI"/>
    <x v="53"/>
    <s v="7XJ2KY1"/>
    <s v="1 Rue du DOCTEUR SAUVE"/>
    <s v="MAYENNE"/>
    <n v="53100"/>
    <s v="Catégorie B 4H"/>
    <d v="2016-06-08T00:00:00"/>
    <s v="HG"/>
    <s v="4H"/>
    <s v="Catégorie B"/>
    <n v="78.599999999999994"/>
    <n v="4.91"/>
    <n v="4.91"/>
    <n v="4.91"/>
    <n v="14.73"/>
    <n v="4.91"/>
    <n v="4.91"/>
    <n v="6.95"/>
    <n v="16.77"/>
    <n v="6.95"/>
    <n v="6.95"/>
    <n v="6.95"/>
    <n v="20.85"/>
    <n v="6.95"/>
    <n v="6.95"/>
    <n v="6.95"/>
    <n v="20.85"/>
    <n v="0"/>
  </r>
  <r>
    <x v="6"/>
    <s v="daf-lav1-psvm01"/>
    <x v="53"/>
    <s v="GYJ2KY1"/>
    <s v="1 Rue du DOCTEUR SAUVE"/>
    <s v="MAYENNE"/>
    <n v="53100"/>
    <s v="Catégorie B 4H"/>
    <d v="2016-06-08T00:00:00"/>
    <s v="HG"/>
    <s v="4H"/>
    <s v="Catégorie B"/>
    <n v="78.599999999999994"/>
    <n v="4.91"/>
    <n v="4.91"/>
    <n v="4.91"/>
    <n v="14.73"/>
    <n v="4.91"/>
    <n v="4.91"/>
    <n v="6.95"/>
    <n v="16.77"/>
    <n v="6.95"/>
    <n v="6.95"/>
    <n v="6.95"/>
    <n v="20.85"/>
    <n v="6.95"/>
    <n v="6.95"/>
    <n v="6.95"/>
    <n v="20.85"/>
    <n v="0"/>
  </r>
  <r>
    <x v="21"/>
    <s v="jcscptl4"/>
    <x v="21"/>
    <s v="CZJ41600GG"/>
    <s v="rue Jules Méline"/>
    <s v="LAVAL"/>
    <n v="53000"/>
    <s v="Catégorie A 4H"/>
    <d v="2017-05-15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jcscptl3"/>
    <x v="21"/>
    <s v="CZJ41603DD"/>
    <s v="rue Jules Méline"/>
    <s v="LAVAL"/>
    <n v="53000"/>
    <s v="Catégorie A 4H"/>
    <d v="2017-05-18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6"/>
    <s v="evo_may1_bdam01"/>
    <x v="21"/>
    <s v="CZJ41501NM"/>
    <s v="1 Rue du DOCTEUR SAUVE"/>
    <s v="MAYENNE"/>
    <n v="53100"/>
    <s v="Catégorie A 4H"/>
    <d v="2017-05-15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jcscptl1"/>
    <x v="21"/>
    <s v="CZJ4030P4N"/>
    <s v="rue Jules Méline"/>
    <s v="LAVAL"/>
    <n v="53000"/>
    <s v="Catégorie A 4H"/>
    <d v="2017-02-19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jcscptl6"/>
    <x v="21"/>
    <s v="CZJ41600GB"/>
    <s v="rue Jules Méline"/>
    <s v="LAVAL"/>
    <n v="53000"/>
    <s v="Catégorie A 4H"/>
    <d v="2017-05-15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jcscptl5"/>
    <x v="21"/>
    <s v="CZJ4090320"/>
    <s v="rue Jules Méline"/>
    <s v="LAVAL"/>
    <n v="53000"/>
    <s v="Catégorie A 4H"/>
    <d v="2017-04-01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cdchv1"/>
    <x v="21"/>
    <s v="CZJ42303FL"/>
    <s v="1 Rue du DOCTEUR SAUVE"/>
    <s v="MAYENNE"/>
    <n v="53100"/>
    <s v="Catégorie A 4H"/>
    <d v="2017-07-05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COFIHV3"/>
    <x v="21"/>
    <s v="CZJ3510B22"/>
    <s v="rue Jules Méline"/>
    <s v="LAVAL"/>
    <n v="53000"/>
    <s v="Catégorie A 4H"/>
    <d v="2017-01-21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CDCHV2"/>
    <x v="21"/>
    <s v="CZJ42303FM"/>
    <s v="1 Rue du DOCTEUR SAUVE"/>
    <s v="MAYENNE"/>
    <n v="53100"/>
    <s v="Catégorie A 4H"/>
    <d v="2017-07-05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CNEDHTTP1"/>
    <x v="21"/>
    <s v="CZJ41504H1"/>
    <s v="1 Rue du DOCTEUR SAUVE"/>
    <s v="MAYENNE"/>
    <n v="53100"/>
    <s v="Catégorie A 4H"/>
    <d v="2017-05-15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cnedhttp2"/>
    <x v="21"/>
    <s v="CZJ41600GK"/>
    <s v="1 Rue du DOCTEUR SAUVE"/>
    <s v="MAYENNE"/>
    <n v="53100"/>
    <s v="Catégorie A 4H"/>
    <d v="2017-05-15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cdchv3"/>
    <x v="21"/>
    <s v="CZJ41604PF"/>
    <s v="rue Jules Méline"/>
    <s v="LAVAL"/>
    <n v="53000"/>
    <s v="Catégorie A 4H"/>
    <d v="2017-05-19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emchvhost1"/>
    <x v="21"/>
    <s v="CZJ42201KP"/>
    <s v="1 Rue du DOCTEUR SAUVE"/>
    <s v="MAYENNE"/>
    <n v="53100"/>
    <s v="Catégorie A 4H"/>
    <d v="2017-06-28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bdf-prdlp-hyp08"/>
    <x v="21"/>
    <s v="CZJ42001YK"/>
    <s v="14, rue jules Méline"/>
    <s v="LAVAL"/>
    <n v="53000"/>
    <s v="Catégorie A 4H"/>
    <d v="2017-06-14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elbdd1c"/>
    <x v="21"/>
    <s v="CZJ35001C7"/>
    <s v="1 Rue du DOCTEUR SAUVE"/>
    <s v="MAYENNE"/>
    <n v="53100"/>
    <s v="Catégorie A 4H"/>
    <d v="2017-01-10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elbdd1a"/>
    <x v="21"/>
    <s v="CZJ32900PQ"/>
    <s v="1 Rue du DOCTEUR SAUVE"/>
    <s v="MAYENNE"/>
    <n v="53100"/>
    <s v="Catégorie A 4H"/>
    <d v="2016-08-15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0"/>
  </r>
  <r>
    <x v="1"/>
    <s v="elbdd1b"/>
    <x v="21"/>
    <s v="CZJ32900R7"/>
    <s v="1 Rue du DOCTEUR SAUVE"/>
    <s v="MAYENNE"/>
    <n v="53100"/>
    <s v="Catégorie A 4H"/>
    <d v="2016-08-15T00:00:00"/>
    <s v="HG"/>
    <s v="4H"/>
    <s v="Catégorie A"/>
    <n v="50.76"/>
    <n v="3.17"/>
    <n v="3.17"/>
    <n v="3.17"/>
    <n v="9.51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0"/>
  </r>
  <r>
    <x v="1"/>
    <s v="CNEDBDD1"/>
    <x v="21"/>
    <s v="CZJ41600GD"/>
    <s v="1 Rue du DOCTEUR SAUVE"/>
    <s v="MAYENNE"/>
    <n v="53100"/>
    <s v="Catégorie A 4H"/>
    <d v="2017-05-15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CNEDBDD2"/>
    <x v="21"/>
    <s v="CZJ41600GF"/>
    <s v="1 Rue du DOCTEUR SAUVE"/>
    <s v="MAYENNE"/>
    <n v="53100"/>
    <s v="Catégorie A 4H"/>
    <d v="2017-05-15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emchvhost2"/>
    <x v="21"/>
    <s v="CZJ42201DN"/>
    <s v="1 Rue du DOCTEUR SAUVE"/>
    <s v="MAYENNE"/>
    <n v="53100"/>
    <s v="Catégorie A 4H"/>
    <d v="2017-06-28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Elhttp11"/>
    <x v="21"/>
    <s v="CZJ4160263"/>
    <s v="1 Rue du DOCTEUR SAUVE"/>
    <s v="MAYENNE"/>
    <n v="53100"/>
    <s v="Catégorie A 4H"/>
    <d v="2017-05-16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elhttp10"/>
    <x v="21"/>
    <s v="CZJ42001FY"/>
    <s v="1 Rue du DOCTEUR SAUVE"/>
    <s v="MAYENNE"/>
    <n v="53100"/>
    <s v="Catégorie A 4H"/>
    <d v="2017-06-14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5"/>
    <s v="L117-svm2"/>
    <x v="43"/>
    <s v="JZ2HW4J"/>
    <s v="1 Rue du DOCTEUR SAUVE"/>
    <s v="MAYENNE"/>
    <n v="53100"/>
    <s v="Catégorie B J+1"/>
    <d v="2013-02-10T00:00:00"/>
    <s v="HG"/>
    <s v="J+1"/>
    <s v="Catégorie B"/>
    <n v="71.52"/>
    <n v="5.96"/>
    <n v="5.96"/>
    <n v="5.96"/>
    <n v="17.88"/>
    <n v="5.96"/>
    <n v="5.96"/>
    <n v="5.96"/>
    <n v="17.88"/>
    <n v="5.96"/>
    <n v="5.96"/>
    <n v="5.96"/>
    <n v="17.88"/>
    <n v="5.96"/>
    <n v="5.96"/>
    <n v="5.96"/>
    <n v="17.88"/>
    <n v="0"/>
  </r>
  <r>
    <x v="6"/>
    <s v="mutbkptest6"/>
    <x v="53"/>
    <s v="FZJ2KY1"/>
    <s v="1 Rue du DOCTEUR SAUVE"/>
    <s v="MAYENNE"/>
    <n v="53100"/>
    <s v="Catégorie B 4H"/>
    <d v="2016-06-08T00:00:00"/>
    <s v="HG"/>
    <s v="4H"/>
    <s v="Catégorie B"/>
    <n v="78.599999999999994"/>
    <n v="4.91"/>
    <n v="4.91"/>
    <n v="4.91"/>
    <n v="14.73"/>
    <n v="4.91"/>
    <n v="4.91"/>
    <n v="6.95"/>
    <n v="16.77"/>
    <n v="6.95"/>
    <n v="6.95"/>
    <n v="6.95"/>
    <n v="20.85"/>
    <n v="6.95"/>
    <n v="6.95"/>
    <n v="6.95"/>
    <n v="20.85"/>
    <n v="0"/>
  </r>
  <r>
    <x v="6"/>
    <s v="LAV-AD-HYP01_OLD"/>
    <x v="39"/>
    <s v="CZJ223025M"/>
    <s v="rue Jules Méline"/>
    <s v="LAVAL"/>
    <n v="53000"/>
    <s v="Catégorie A 4H"/>
    <d v="2015-07-0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STI-MAY1-PSVM01"/>
    <x v="53"/>
    <s v="F0K2KY1"/>
    <s v="1 Rue du DOCTEUR SAUVE"/>
    <s v="MAYENNE"/>
    <n v="53100"/>
    <s v="Catégorie B 4H"/>
    <d v="2016-06-08T00:00:00"/>
    <s v="HG"/>
    <s v="4H"/>
    <s v="Catégorie B"/>
    <n v="78.599999999999994"/>
    <n v="4.91"/>
    <n v="4.91"/>
    <n v="4.91"/>
    <n v="14.73"/>
    <n v="4.91"/>
    <n v="4.91"/>
    <n v="6.95"/>
    <n v="16.77"/>
    <n v="6.95"/>
    <n v="6.95"/>
    <n v="6.95"/>
    <n v="20.85"/>
    <n v="6.95"/>
    <n v="6.95"/>
    <n v="6.95"/>
    <n v="20.85"/>
    <n v="0"/>
  </r>
  <r>
    <x v="6"/>
    <s v="mutbkptest7"/>
    <x v="53"/>
    <s v="HD72302"/>
    <s v="1 Rue du DOCTEUR SAUVE"/>
    <s v="MAYENNE"/>
    <n v="53100"/>
    <s v="Catégorie B 4H"/>
    <d v="2017-01-14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BDFHV3"/>
    <x v="21"/>
    <s v="CZJ42301GD"/>
    <s v="rue Jules Méline"/>
    <s v="LAVAL"/>
    <n v="53000"/>
    <s v="Catégorie A 4H"/>
    <d v="2017-07-03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efltrtrec2"/>
    <x v="21"/>
    <s v="CZJ42500GY"/>
    <s v="rue Jules Méline"/>
    <s v="LAVAL"/>
    <n v="53000"/>
    <s v="Catégorie A 4H"/>
    <d v="2017-07-17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eflexarec2m"/>
    <x v="21"/>
    <s v="CZJ42301G6"/>
    <s v="rue Jules Méline"/>
    <s v="LAVAL"/>
    <n v="53000"/>
    <s v="Catégorie A 4H"/>
    <d v="2017-07-03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33"/>
    <s v="RD-LABS"/>
    <x v="21"/>
    <s v="CZJ35001BM"/>
    <s v="30 Rue du GARD"/>
    <s v="LENS"/>
    <n v="62300"/>
    <s v="Catégorie A 4H"/>
    <d v="2017-01-10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AG2RQRONOSTRT2"/>
    <x v="21"/>
    <s v="CZJ42500GZ"/>
    <s v="rue Jules Méline"/>
    <s v="LAVAL"/>
    <n v="53000"/>
    <s v="Catégorie A 4H"/>
    <d v="2017-07-17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BDFVIMG1"/>
    <x v="52"/>
    <s v="CZ244003JM"/>
    <s v="1 Rue du DOCTEUR SAUVE"/>
    <s v="MAYENNE"/>
    <n v="53100"/>
    <s v="Catégorie C 4H"/>
    <d v="2017-11-01T00:00:00"/>
    <s v="SG"/>
    <s v="4H"/>
    <s v="Catégorie C"/>
    <n v="82.2"/>
    <n v="6.85"/>
    <n v="6.85"/>
    <n v="6.85"/>
    <n v="20.549999999999997"/>
    <n v="6.85"/>
    <n v="6.85"/>
    <n v="6.85"/>
    <n v="20.549999999999997"/>
    <n v="6.85"/>
    <n v="6.85"/>
    <n v="6.85"/>
    <n v="20.549999999999997"/>
    <n v="6.85"/>
    <n v="6.85"/>
    <n v="6.85"/>
    <n v="20.549999999999997"/>
    <n v="0"/>
  </r>
  <r>
    <x v="1"/>
    <s v="BDFVIMG2"/>
    <x v="52"/>
    <s v="CZ244003JD"/>
    <s v="1 Rue du DOCTEUR SAUVE"/>
    <s v="MAYENNE"/>
    <n v="53100"/>
    <s v="Catégorie C 4H"/>
    <d v="2017-11-01T00:00:00"/>
    <s v="SG"/>
    <s v="4H"/>
    <s v="Catégorie C"/>
    <n v="82.2"/>
    <n v="6.85"/>
    <n v="6.85"/>
    <n v="6.85"/>
    <n v="20.549999999999997"/>
    <n v="6.85"/>
    <n v="6.85"/>
    <n v="6.85"/>
    <n v="20.549999999999997"/>
    <n v="6.85"/>
    <n v="6.85"/>
    <n v="6.85"/>
    <n v="20.549999999999997"/>
    <n v="6.85"/>
    <n v="6.85"/>
    <n v="6.85"/>
    <n v="20.549999999999997"/>
    <n v="0"/>
  </r>
  <r>
    <x v="1"/>
    <s v="BDFVBDD3S"/>
    <x v="21"/>
    <s v="CZJ42701XW"/>
    <s v="1 Rue du DOCTEUR SAUVE"/>
    <s v="MAYENNE"/>
    <n v="53100"/>
    <s v="Catégorie A 4H"/>
    <d v="2017-10-13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BDFVBDD2"/>
    <x v="21"/>
    <s v="CZJ42701XV"/>
    <s v="rue Jules Méline"/>
    <s v="LAVAL"/>
    <n v="53000"/>
    <s v="Catégorie A 4H"/>
    <d v="2017-10-13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mdkcamapp1"/>
    <x v="21"/>
    <s v="CZJ44105V1"/>
    <s v="rue Jules Méline"/>
    <s v="LAVAL"/>
    <n v="53000"/>
    <s v="Catégorie A 4H"/>
    <d v="2017-11-11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BDFVIMG3S"/>
    <x v="52"/>
    <s v="CZ244320KT"/>
    <s v="1 Rue du DOCTEUR SAUVE"/>
    <s v="MAYENNE"/>
    <n v="53100"/>
    <s v="Catégorie C 4H"/>
    <d v="2017-11-23T00:00:00"/>
    <s v="SG"/>
    <s v="4H"/>
    <s v="Catégorie C"/>
    <n v="82.2"/>
    <n v="6.85"/>
    <n v="6.85"/>
    <n v="6.85"/>
    <n v="20.549999999999997"/>
    <n v="6.85"/>
    <n v="6.85"/>
    <n v="6.85"/>
    <n v="20.549999999999997"/>
    <n v="6.85"/>
    <n v="6.85"/>
    <n v="6.85"/>
    <n v="20.549999999999997"/>
    <n v="6.85"/>
    <n v="6.85"/>
    <n v="6.85"/>
    <n v="20.549999999999997"/>
    <n v="0"/>
  </r>
  <r>
    <x v="28"/>
    <s v="hpro1-sm1"/>
    <x v="13"/>
    <s v="GB8829WM5X"/>
    <s v="1 Rue du DOCTEUR SAUVE"/>
    <s v="MAYENNE"/>
    <n v="53100"/>
    <s v="Catégorie C J+1"/>
    <d v="2012-01-14T00:00:00"/>
    <s v="HG"/>
    <s v="J+1"/>
    <s v="Catégorie C"/>
    <n v="99.6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0"/>
  </r>
  <r>
    <x v="28"/>
    <s v="hpro1-pc1"/>
    <x v="46"/>
    <s v="GB8949BRRF"/>
    <s v="1 Rue du DOCTEUR SAUVE"/>
    <s v="MAYENNE"/>
    <n v="53100"/>
    <s v="Catégorie C J+1"/>
    <s v="HG"/>
    <s v="HG"/>
    <s v="J+1"/>
    <s v="Catégorie C"/>
    <n v="99.6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0"/>
  </r>
  <r>
    <x v="28"/>
    <s v="hpro1-pc2"/>
    <x v="46"/>
    <s v="GB8947A902"/>
    <s v="1 Rue du DOCTEUR SAUVE"/>
    <s v="MAYENNE"/>
    <n v="53100"/>
    <s v="Catégorie C J+1"/>
    <s v="HG"/>
    <s v="HG"/>
    <s v="J+1"/>
    <s v="Catégorie C"/>
    <n v="99.6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0"/>
  </r>
  <r>
    <x v="28"/>
    <s v="hpro1-rip1"/>
    <x v="16"/>
    <s v="GB8829WM60"/>
    <s v="1 Rue du DOCTEUR SAUVE"/>
    <s v="MAYENNE"/>
    <n v="53100"/>
    <s v="Catégorie A J+1"/>
    <d v="2012-01-1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28"/>
    <s v="hpro1-rip2"/>
    <x v="16"/>
    <s v="GB8829WM63"/>
    <s v="1 Rue du DOCTEUR SAUVE"/>
    <s v="MAYENNE"/>
    <n v="53100"/>
    <s v="Catégorie A J+1"/>
    <d v="2012-01-1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28"/>
    <s v="hpro1-rip3"/>
    <x v="0"/>
    <s v="GB803340P1"/>
    <s v="1 Rue du DOCTEUR SAUVE"/>
    <s v="MAYENNE"/>
    <n v="53100"/>
    <s v="Catégorie A J+1"/>
    <s v="HG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28"/>
    <s v="hpro1-rip4"/>
    <x v="0"/>
    <s v="GB803340NT"/>
    <s v="1 Rue du DOCTEUR SAUVE"/>
    <s v="MAYENNE"/>
    <n v="53100"/>
    <s v="Catégorie A J+1"/>
    <s v="HG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"/>
    <s v="emchvhost3"/>
    <x v="21"/>
    <s v="CZJ44801G3"/>
    <s v="1 Rue du DOCTEUR SAUVE"/>
    <s v="MAYENNE"/>
    <n v="53100"/>
    <s v="Catégorie A 4H"/>
    <d v="2017-12-24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eflexa1m"/>
    <x v="53"/>
    <s v="C7FMH5J"/>
    <s v="1 Rue du DOCTEUR SAUVE"/>
    <s v="MAYENNE"/>
    <n v="53100"/>
    <s v="Catégorie B 4H"/>
    <d v="2015-12-10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eflexa1sb"/>
    <x v="53"/>
    <s v="B7FMH5J"/>
    <s v="1 Rue du DOCTEUR SAUVE"/>
    <s v="MAYENNE"/>
    <n v="53100"/>
    <s v="Catégorie B 4H"/>
    <d v="2015-12-10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eflexa1sa"/>
    <x v="53"/>
    <s v="4D2YH5J"/>
    <s v="1 Rue du DOCTEUR SAUVE"/>
    <s v="MAYENNE"/>
    <n v="53100"/>
    <s v="Catégorie B 4H"/>
    <d v="2015-12-27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3"/>
    <s v="se-esx03-my1"/>
    <x v="53"/>
    <s v="3D2YH5J"/>
    <s v="1 Rue du DOCTEUR SAUVE"/>
    <s v="MAYENNE"/>
    <n v="53100"/>
    <s v="Catégorie B 4H"/>
    <d v="2015-12-27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1"/>
    <s v="eflexa1sc"/>
    <x v="53"/>
    <s v="5D2YH5J"/>
    <s v="1 Rue du DOCTEUR SAUVE"/>
    <s v="MAYENNE"/>
    <n v="53100"/>
    <s v="Catégorie B 4H"/>
    <d v="2015-12-27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8"/>
    <s v="ODY-MAY4-PLAD04"/>
    <x v="53"/>
    <s v="75RJH5J"/>
    <s v="1 Rue du DOCTEUR SAUVE"/>
    <s v="MAYENNE"/>
    <n v="53100"/>
    <s v="Catégorie B 4H"/>
    <d v="2015-12-06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8"/>
    <s v="ODY-MAY4-PLAD03"/>
    <x v="53"/>
    <s v="B5RJH5J"/>
    <s v="1 Rue du DOCTEUR SAUVE"/>
    <s v="MAYENNE"/>
    <n v="53100"/>
    <s v="Catégorie B 4H"/>
    <d v="2015-12-06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8"/>
    <s v="ODY-MAY4-PICR01"/>
    <x v="53"/>
    <s v="C5RJH5J"/>
    <s v="1 Rue du DOCTEUR SAUVE"/>
    <s v="MAYENNE"/>
    <n v="53100"/>
    <s v="Catégorie B 4H"/>
    <d v="2015-12-06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8"/>
    <s v="ODY-MAY4-PLAD02"/>
    <x v="53"/>
    <s v="65RJH5J"/>
    <s v="1 Rue du DOCTEUR SAUVE"/>
    <s v="MAYENNE"/>
    <n v="53100"/>
    <s v="Catégorie B 4H"/>
    <d v="2015-12-06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8"/>
    <s v="ODY-MAY4-PLAD01"/>
    <x v="53"/>
    <s v=" 85RJH5J"/>
    <s v="1 Rue du DOCTEUR SAUVE"/>
    <s v="MAYENNE"/>
    <n v="53100"/>
    <s v="Catégorie B 4H"/>
    <d v="2015-12-06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21"/>
    <s v="lav-bnf-baie02"/>
    <x v="58"/>
    <s v="CZ3222KC9D"/>
    <s v="rue Jules Méline"/>
    <s v="LAVAL"/>
    <n v="53000"/>
    <s v="Autres 4H"/>
    <d v="2015-06-28T00:00:00"/>
    <s v="HG"/>
    <s v="4H"/>
    <s v="Autres"/>
    <n v="422.53200000000004"/>
    <n v="35.210833333333333"/>
    <n v="35.210833333333333"/>
    <n v="35.210833333333333"/>
    <n v="105.63249999999999"/>
    <n v="35.210833333333333"/>
    <n v="35.210833333333333"/>
    <n v="35.210833333333333"/>
    <n v="105.63249999999999"/>
    <n v="35.210833333333333"/>
    <n v="35.210833333333333"/>
    <n v="35.210833333333333"/>
    <n v="105.63249999999999"/>
    <n v="35.210833333333333"/>
    <n v="35.210833333333333"/>
    <n v="35.210833333333333"/>
    <n v="105.63249999999999"/>
    <n v="0"/>
  </r>
  <r>
    <x v="1"/>
    <s v="elshttp10"/>
    <x v="19"/>
    <s v="3UV728N09C"/>
    <s v="1 Rue du DOCTEUR SAUVE"/>
    <s v="MAYENNE"/>
    <n v="53100"/>
    <s v="Catégorie A 4H"/>
    <d v="2010-09-2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125HTTP1"/>
    <x v="16"/>
    <s v="CZJ64006RN"/>
    <s v="1 Rue du DOCTEUR SAUVE"/>
    <s v="MAYENNE"/>
    <n v="53100"/>
    <s v="Catégorie A 4H"/>
    <d v="2011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B125HTTP2"/>
    <x v="16"/>
    <s v="CZJ64006RT"/>
    <s v="1 Rue du DOCTEUR SAUVE"/>
    <s v="MAYENNE"/>
    <n v="53100"/>
    <s v="Catégorie A 4H"/>
    <d v="2011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SOCOHTTP4"/>
    <x v="16"/>
    <s v="CZJ64906UY"/>
    <s v="1 Rue du DOCTEUR SAUVE"/>
    <s v="MAYENNE"/>
    <n v="53100"/>
    <s v="Catégorie A 4H"/>
    <d v="2011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SPCOHTTP1"/>
    <x v="16"/>
    <s v="CZJ64906V5"/>
    <s v="1 Rue du DOCTEUR SAUVE"/>
    <s v="MAYENNE"/>
    <n v="53100"/>
    <s v="Catégorie A 4H"/>
    <d v="2011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nas1"/>
    <x v="28"/>
    <s v="GB8724JDS2"/>
    <s v="1 Rue du DOCTEUR SAUVE"/>
    <s v="MAYENNE"/>
    <n v="53100"/>
    <s v="Catégorie A 4H"/>
    <d v="2010-07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CFT01-MY-UN0"/>
    <x v="23"/>
    <s v="CZ190100XF"/>
    <s v="1 Rue du DOCTEUR SAUVE"/>
    <s v="MAYENNE"/>
    <n v="531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E2K7MAY1"/>
    <x v="13"/>
    <s v="CZC82116LW"/>
    <s v="1 Rue du DOCTEUR SAUVE"/>
    <s v="MAYENNE"/>
    <n v="53100"/>
    <s v="Catégorie C J+1"/>
    <d v="2011-07-09T00:00:00"/>
    <s v="HG"/>
    <s v="J+1"/>
    <s v="Catégorie C"/>
    <n v="99.6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0"/>
  </r>
  <r>
    <x v="21"/>
    <s v="ftphttp1"/>
    <x v="39"/>
    <s v="CZJ0430CSZ"/>
    <s v="rue Jules Méline"/>
    <s v="LAVAL"/>
    <n v="53000"/>
    <s v="Catégorie A 4H"/>
    <d v="2013-11-3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mutlhttp6"/>
    <x v="39"/>
    <s v="CZJ107084Z"/>
    <s v="rue Jules Méline"/>
    <s v="LAVAL"/>
    <n v="53000"/>
    <s v="Catégorie A 4H"/>
    <d v="2014-03-2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la-apls1-05"/>
    <x v="39"/>
    <s v="CZJ10808G4"/>
    <s v="rue Jules Méline"/>
    <s v="LAVAL"/>
    <n v="53000"/>
    <s v="Catégorie A 4H"/>
    <d v="2014-03-2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"/>
    <s v="its-dev07"/>
    <x v="16"/>
    <s v="CZJ71109WM"/>
    <s v="12 RUE DES LANDELLES"/>
    <s v="CESSON SEVIGNE"/>
    <n v="35510"/>
    <s v="Catégorie A 4H"/>
    <d v="2010-04-17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31"/>
    <s v="NAS-BNLS-02"/>
    <x v="35"/>
    <s v="GB8919R7JE"/>
    <s v="30 Rue du GARD"/>
    <s v="LENS"/>
    <n v="623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7"/>
    <s v="RDP01-MY"/>
    <x v="23"/>
    <s v="CZ19010128"/>
    <s v="1 Rue du DOCTEUR SAUVE"/>
    <s v="MAYENNE"/>
    <n v="53100"/>
    <s v="Catégorie A 4H"/>
    <d v="2012-0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6"/>
    <s v="sgmgr"/>
    <x v="16"/>
    <s v="CZJ912A3BX"/>
    <s v="1 Rue du DOCTEUR SAUVE"/>
    <s v="MAYENNE"/>
    <n v="53100"/>
    <s v="Catégorie A J+1"/>
    <d v="2013-01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"/>
    <s v="dzelexa2sd "/>
    <x v="39"/>
    <s v="CZJ10808GG"/>
    <s v="1 Rue du DOCTEUR SAUVE"/>
    <s v="MAYENNE"/>
    <n v="53100"/>
    <s v="Catégorie A 4H"/>
    <d v="2014-03-2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oebserver17"/>
    <x v="52"/>
    <s v="CZ24470C2G"/>
    <s v="1 Rue du DOCTEUR SAUVE"/>
    <s v="MAYENNE"/>
    <n v="53100"/>
    <s v="Catégorie C 4H"/>
    <d v="2017-12-23T00:00:00"/>
    <s v="SG"/>
    <s v="4H"/>
    <s v="Catégorie C"/>
    <n v="82.2"/>
    <n v="6.85"/>
    <n v="6.85"/>
    <n v="6.85"/>
    <n v="20.549999999999997"/>
    <n v="6.85"/>
    <n v="6.85"/>
    <n v="6.85"/>
    <n v="20.549999999999997"/>
    <n v="6.85"/>
    <n v="6.85"/>
    <n v="6.85"/>
    <n v="20.549999999999997"/>
    <n v="6.85"/>
    <n v="6.85"/>
    <n v="6.85"/>
    <n v="20.549999999999997"/>
    <n v="0"/>
  </r>
  <r>
    <x v="9"/>
    <s v="ind-may1-ddev02"/>
    <x v="21"/>
    <s v="CZJ44802P7"/>
    <s v="1 Rue du DOCTEUR SAUVE"/>
    <s v="MAYENNE"/>
    <n v="53100"/>
    <s v="Catégorie A 4H"/>
    <d v="2017-11-21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BDFHV4"/>
    <x v="21"/>
    <s v="CZJ43301FZ"/>
    <s v="1 Rue du DOCTEUR SAUVE"/>
    <s v="MAYENNE"/>
    <n v="53100"/>
    <s v="Catégorie A 4H"/>
    <d v="2017-10-15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dzelrepotest2a"/>
    <x v="21"/>
    <s v="CZJ44801G0"/>
    <s v="1 Rue du DOCTEUR SAUVE"/>
    <s v="MAYENNE"/>
    <n v="53100"/>
    <s v="Catégorie A 4H"/>
    <d v="2017-12-29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"/>
    <s v="dzelrepovalidtest2"/>
    <x v="21"/>
    <s v="CZJ441018H"/>
    <s v="1 Rue du DOCTEUR SAUVE"/>
    <s v="MAYENNE"/>
    <n v="53100"/>
    <s v="Catégorie A 4H"/>
    <d v="2017-12-29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OEBTABS1"/>
    <x v="21"/>
    <s v="CZJ3060CHR"/>
    <s v="rue Jules Méline"/>
    <s v="LAVAL"/>
    <n v="53000"/>
    <s v="Catégorie A 4H"/>
    <d v="2016-06-07T00:00:00"/>
    <s v="SG"/>
    <s v="4H"/>
    <s v="Catégorie A"/>
    <n v="50.76"/>
    <n v="3.17"/>
    <n v="3.17"/>
    <n v="3.17"/>
    <n v="9.51"/>
    <n v="3.17"/>
    <n v="3.17"/>
    <n v="4.2300000000000004"/>
    <n v="10.57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lsbddc1"/>
    <x v="0"/>
    <s v="CZJ0320FY5"/>
    <s v="1 Rue du DOCTEUR SAUVE"/>
    <s v="MAYENNE"/>
    <n v="53100"/>
    <s v="Catégorie A 4H"/>
    <d v="2013-11-02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emcpprod"/>
    <x v="16"/>
    <s v="CZJ817A4RT"/>
    <s v="1 Rue du DOCTEUR SAUVE"/>
    <s v="MAYENNE"/>
    <n v="53100"/>
    <s v="Catégorie A 4H"/>
    <d v="2011-07-03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6"/>
    <s v="GRAPHISOFT"/>
    <x v="38"/>
    <s v="J00CLK892F"/>
    <s v="1342 rue de Montaran"/>
    <s v="SARAN"/>
    <n v="45774"/>
    <s v="Catégorie A J+1"/>
    <s v="HG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6"/>
    <s v="comanche2"/>
    <x v="0"/>
    <s v="CZJ944032V"/>
    <s v="1 Rue du DOCTEUR SAUVE"/>
    <s v="MAYENNE"/>
    <n v="53100"/>
    <s v="Catégorie A J+1"/>
    <d v="2013-02-0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6"/>
    <s v="kaneda"/>
    <x v="16"/>
    <s v="CZJ840A1TB"/>
    <s v="1 Rue du DOCTEUR SAUVE"/>
    <s v="MAYENNE"/>
    <n v="53100"/>
    <s v="Catégorie A J+1"/>
    <d v="2011-10-23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3"/>
    <s v="geo-lav1-pdsp01"/>
    <x v="0"/>
    <s v="CZJ003081Y"/>
    <s v="rue Jules Méline"/>
    <s v="LAVAL"/>
    <n v="53000"/>
    <s v="Catégorie A J+1"/>
    <d v="2013-11-15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7"/>
    <s v="oracgu01"/>
    <x v="43"/>
    <s v="733ZL4J"/>
    <s v="rue Jules Méline"/>
    <s v="LAVAL"/>
    <n v="53000"/>
    <s v="Catégorie B J+1"/>
    <d v="2012-12-21T00:00:00"/>
    <s v="HG"/>
    <s v="J+1"/>
    <s v="Catégorie B"/>
    <n v="71.52"/>
    <n v="5.96"/>
    <n v="5.96"/>
    <n v="5.96"/>
    <n v="17.88"/>
    <n v="5.96"/>
    <n v="5.96"/>
    <n v="5.96"/>
    <n v="17.88"/>
    <n v="5.96"/>
    <n v="5.96"/>
    <n v="5.96"/>
    <n v="17.88"/>
    <n v="5.96"/>
    <n v="5.96"/>
    <n v="5.96"/>
    <n v="17.88"/>
    <n v="0"/>
  </r>
  <r>
    <x v="37"/>
    <s v="oracgu02"/>
    <x v="43"/>
    <s v="633ZL4J"/>
    <s v="rue Jules Méline"/>
    <s v="LAVAL"/>
    <n v="53000"/>
    <s v="Catégorie B J+1"/>
    <d v="2012-12-21T00:00:00"/>
    <s v="HG"/>
    <s v="J+1"/>
    <s v="Catégorie B"/>
    <n v="71.52"/>
    <n v="5.96"/>
    <n v="5.96"/>
    <n v="5.96"/>
    <n v="17.88"/>
    <n v="5.96"/>
    <n v="5.96"/>
    <n v="5.96"/>
    <n v="17.88"/>
    <n v="5.96"/>
    <n v="5.96"/>
    <n v="5.96"/>
    <n v="17.88"/>
    <n v="5.96"/>
    <n v="5.96"/>
    <n v="5.96"/>
    <n v="17.88"/>
    <n v="0"/>
  </r>
  <r>
    <x v="28"/>
    <s v="aipodfs"/>
    <x v="18"/>
    <s v="CZ100301K3"/>
    <s v="1 Rue du DOCTEUR SAUVE"/>
    <s v="MAYENNE"/>
    <n v="53100"/>
    <s v="Catégorie A J+1"/>
    <d v="2013-02-23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8"/>
    <s v="flux-pdf"/>
    <x v="16"/>
    <s v="CZJ64208DF"/>
    <s v="1 Rue du DOCTEUR SAUVE"/>
    <s v="MAYENNE"/>
    <n v="53100"/>
    <s v="Catégorie A J+1"/>
    <d v="2009-11-29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8"/>
    <s v="ISA-MAY2-PSVM02"/>
    <x v="46"/>
    <s v="CZ20091MGH"/>
    <s v="1 Rue du DOCTEUR SAUVE"/>
    <s v="MAYENNE"/>
    <n v="53100"/>
    <s v="Catégorie C J+1"/>
    <d v="2013-03-09T00:00:00"/>
    <s v="HG"/>
    <s v="J+1"/>
    <s v="Catégorie C"/>
    <n v="99.6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0"/>
  </r>
  <r>
    <x v="18"/>
    <s v="LUSCHER-1"/>
    <x v="29"/>
    <s v="D34FZ0J"/>
    <s v="1 Rue du DOCTEUR SAUVE"/>
    <s v="MAYENNE"/>
    <n v="53100"/>
    <s v="Catégorie A J+1"/>
    <s v="HG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6"/>
    <s v="akira"/>
    <x v="16"/>
    <s v="CZJ840A1U0"/>
    <s v="1 Rue du DOCTEUR SAUVE"/>
    <s v="MAYENNE"/>
    <n v="53100"/>
    <s v="Catégorie A J+1"/>
    <d v="2011-11-0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3"/>
    <s v="boromir"/>
    <x v="39"/>
    <s v="CZJ12604R0"/>
    <s v="1 Rue du DOCTEUR SAUVE"/>
    <s v="MAYENNE"/>
    <n v="53100"/>
    <s v="Catégorie A J+1"/>
    <d v="2014-07-29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4"/>
    <s v="l142test1"/>
    <x v="0"/>
    <s v="CZJ946066C"/>
    <s v="1 Rue du DOCTEUR SAUVE"/>
    <s v="MAYENNE"/>
    <n v="53100"/>
    <s v="Catégorie A J+1"/>
    <d v="2012-12-10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"/>
    <s v="humasan1"/>
    <x v="59"/>
    <s v="2S6338D153"/>
    <s v="1 Rue du DOCTEUR SAUVE"/>
    <s v="MAYENNE"/>
    <n v="53100"/>
    <s v="Autres 4H"/>
    <d v="2017-02-23T00:00:00"/>
    <s v="SG"/>
    <s v="4H"/>
    <s v="Autres"/>
    <n v="101.904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0"/>
  </r>
  <r>
    <x v="1"/>
    <s v="humasan2"/>
    <x v="59"/>
    <s v="2S6338D159"/>
    <s v="1 Rue du DOCTEUR SAUVE"/>
    <s v="MAYENNE"/>
    <n v="53100"/>
    <s v="Autres 4H"/>
    <d v="2017-03-04T00:00:00"/>
    <s v="SG"/>
    <s v="4H"/>
    <s v="Autres"/>
    <n v="101.904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0"/>
  </r>
  <r>
    <x v="1"/>
    <s v="VTL3HDD2"/>
    <x v="56"/>
    <s v="2S6441D048"/>
    <s v="1 Rue du DOCTEUR SAUVE"/>
    <s v="MAYENNE"/>
    <n v="53100"/>
    <s v="Autres 4H"/>
    <d v="2018-02-14T00:00:00"/>
    <s v="SG"/>
    <s v="4H"/>
    <s v="Autres"/>
    <n v="101.904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0"/>
  </r>
  <r>
    <x v="1"/>
    <s v="VTL3HDD2"/>
    <x v="56"/>
    <s v="2S6447D206"/>
    <s v="1 Rue du DOCTEUR SAUVE"/>
    <s v="MAYENNE"/>
    <n v="53100"/>
    <s v="Autres 4H"/>
    <d v="2018-02-13T00:00:00"/>
    <s v="SG"/>
    <s v="4H"/>
    <s v="Autres"/>
    <n v="101.904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0"/>
  </r>
  <r>
    <x v="21"/>
    <s v="CDCHV5"/>
    <x v="21"/>
    <s v="CZJ44802PD"/>
    <s v="14 rue Jules Méline"/>
    <s v="LAVAL"/>
    <n v="53000"/>
    <s v="Catégorie A 4H"/>
    <d v="2017-12-25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123/374"/>
    <x v="21"/>
    <s v="CZJ44802PF"/>
    <s v="14 rue Jules Méline"/>
    <s v="LAVAL"/>
    <n v="53000"/>
    <s v="Catégorie A 4H"/>
    <d v="2017-12-25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bdfmdhttpl7p"/>
    <x v="60"/>
    <s v="CZJ50109ZJ"/>
    <s v="14 rue Jules Méline"/>
    <s v="LAVAL"/>
    <n v="53000"/>
    <s v="Catégorie A 4H"/>
    <d v="2018-02-04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bdfmdhttpl8p"/>
    <x v="60"/>
    <s v="CZJ50109Z8"/>
    <s v="14 rue Jules Méline"/>
    <s v="LAVAL"/>
    <n v="53000"/>
    <s v="Catégorie A 4H"/>
    <d v="2018-02-04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bdfmdhttpl6p"/>
    <x v="60"/>
    <s v="CZJ502024M"/>
    <s v="14 rue Jules Méline"/>
    <s v="LAVAL"/>
    <n v="53000"/>
    <s v="Catégorie A 4H"/>
    <d v="2018-02-04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bdfmdbddl3p"/>
    <x v="60"/>
    <s v="CZJ502024P"/>
    <s v="14 rue Jules Méline"/>
    <s v="LAVAL"/>
    <n v="53000"/>
    <s v="Catégorie A 4H"/>
    <d v="2018-02-04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13"/>
    <s v="pygmee"/>
    <x v="61"/>
    <s v="FL3W11J"/>
    <s v="1342 rue de Montaran"/>
    <s v="SARAN"/>
    <n v="45774"/>
    <s v="Catégorie A J+1"/>
    <s v="NC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3"/>
    <s v="twist-mcp45"/>
    <x v="62"/>
    <s v="CZC7475HM5"/>
    <s v="1342 rue de Montaran"/>
    <s v="SARAN"/>
    <n v="45774"/>
    <s v="Catégorie A J+1"/>
    <d v="2009-01-03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13"/>
    <s v="dialog-mcp45"/>
    <x v="19"/>
    <s v="GBJ53800ZD"/>
    <s v="1342 rue de Montaran"/>
    <s v="SARAN"/>
    <n v="45774"/>
    <s v="Catégorie A J+1"/>
    <d v="2008-10-2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1"/>
    <s v="ls-jcrls2-03"/>
    <x v="63"/>
    <s v="CZJ4420BWY"/>
    <s v="30 Rue du GARD"/>
    <s v="LENS"/>
    <n v="62300"/>
    <s v="Catégorie A 4H"/>
    <d v="2017-11-19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31"/>
    <s v="ls-jcrls2-04"/>
    <x v="63"/>
    <s v="CZJ4420BX0"/>
    <s v="30 Rue du GARD"/>
    <s v="LENS"/>
    <n v="62300"/>
    <s v="Catégorie A 4H"/>
    <d v="2017-11-19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31"/>
    <s v="ls-pws1-01"/>
    <x v="63"/>
    <s v="CZJ44005QP"/>
    <s v="30 Rue du GARD"/>
    <s v="LENS"/>
    <n v="62300"/>
    <s v="Catégorie A 4H"/>
    <d v="2017-11-06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21"/>
    <s v="L121VTLBKPDDM2"/>
    <x v="56"/>
    <s v="2S6441D044"/>
    <s v="1 Rue du DOCTEUR SAUVE"/>
    <s v="MAYENNE"/>
    <n v="53100"/>
    <s v="Autres 4H"/>
    <d v="2018-02-14T00:00:00"/>
    <s v="SG"/>
    <s v="4H"/>
    <s v="Autres"/>
    <n v="101.904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0"/>
  </r>
  <r>
    <x v="21"/>
    <s v="L123VTLBKPDDL2"/>
    <x v="56"/>
    <s v="2S6441D046"/>
    <s v="rue Jules Méline"/>
    <s v="LAVAL"/>
    <n v="53000"/>
    <s v="Autres 4H"/>
    <d v="2018-02-14T00:00:00"/>
    <s v="SG"/>
    <s v="4H"/>
    <s v="Autres"/>
    <n v="101.904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0"/>
  </r>
  <r>
    <x v="6"/>
    <s v="L121VTLBKPDDL2"/>
    <x v="56"/>
    <s v="2S6441D047"/>
    <s v="rue Jules Méline"/>
    <s v="LAVAL"/>
    <n v="53000"/>
    <s v="Autres 4H"/>
    <d v="2018-02-14T00:00:00"/>
    <s v="SG"/>
    <s v="4H"/>
    <s v="Autres"/>
    <n v="101.904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0"/>
  </r>
  <r>
    <x v="21"/>
    <s v="L123VTLBKPDDL1"/>
    <x v="56"/>
    <s v="2S6447D207"/>
    <s v="rue Jules Méline"/>
    <s v="LAVAL"/>
    <n v="53000"/>
    <s v="Autres 4H"/>
    <d v="2018-02-13T00:00:00"/>
    <s v="SG"/>
    <s v="4H"/>
    <s v="Autres"/>
    <n v="101.904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8.4916666666666671"/>
    <n v="8.4916666666666671"/>
    <n v="8.4916666666666671"/>
    <n v="25.475000000000001"/>
    <n v="0"/>
  </r>
  <r>
    <x v="34"/>
    <s v="SERVBKUP1"/>
    <x v="13"/>
    <s v="CZC8480H2Y"/>
    <s v="1 Rue du DOCTEUR SAUVE"/>
    <s v="MAYENNE"/>
    <n v="53100"/>
    <s v="Catégorie C J+1"/>
    <d v="2012-01-01T00:00:00"/>
    <s v="HG"/>
    <s v="J+1"/>
    <s v="Catégorie C"/>
    <n v="99.6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8.3000000000000007"/>
    <n v="8.3000000000000007"/>
    <n v="8.3000000000000007"/>
    <n v="24.900000000000002"/>
    <n v="0"/>
  </r>
  <r>
    <x v="8"/>
    <s v="INSEESERVTEST"/>
    <x v="18"/>
    <s v="CZ10010207"/>
    <s v="1 Rue du DOCTEUR SAUVE"/>
    <s v="MAYENNE"/>
    <n v="53100"/>
    <s v="Catégorie A J+1"/>
    <d v="2013-01-26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8"/>
    <s v="l116-ody-ano01"/>
    <x v="6"/>
    <s v="CZJ70704ER"/>
    <s v="1 Rue du DOCTEUR SAUVE"/>
    <s v="MAYENNE"/>
    <n v="53100"/>
    <s v="Catégorie A J+1"/>
    <d v="2010-02-1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8"/>
    <s v="l116-recette01"/>
    <x v="18"/>
    <s v="CZ100301JY"/>
    <s v="1 Rue du DOCTEUR SAUVE"/>
    <s v="MAYENNE"/>
    <n v="53100"/>
    <s v="Catégorie A J+1"/>
    <d v="2012-12-1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8"/>
    <s v="L117-SVM1"/>
    <x v="43"/>
    <s v="DRN3Q4J"/>
    <s v="1 Rue du DOCTEUR SAUVE"/>
    <s v="MAYENNE"/>
    <n v="53100"/>
    <s v="Catégorie A 4H"/>
    <d v="2013-03-1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38"/>
    <s v="mimas"/>
    <x v="6"/>
    <s v="CZJ70602MH"/>
    <s v="1 Rue du DOCTEUR SAUVE"/>
    <s v="MAYENNE"/>
    <n v="53100"/>
    <s v="Catégorie A J+1"/>
    <d v="2013-02-23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5"/>
    <s v="my-centos56-ind01"/>
    <x v="18"/>
    <s v="CZ100301KG"/>
    <s v="1 Rue du DOCTEUR SAUVE"/>
    <s v="MAYENNE"/>
    <n v="53100"/>
    <s v="Catégorie A J+1"/>
    <d v="2012-12-1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8"/>
    <s v="ody-may4-psvm01"/>
    <x v="6"/>
    <s v="CZJ70704K0"/>
    <s v="1 Rue du DOCTEUR SAUVE"/>
    <s v="MAYENNE"/>
    <n v="53100"/>
    <s v="Catégorie A J+1"/>
    <d v="2010-02-14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m/>
    <m/>
    <m/>
    <n v="0"/>
    <n v="34.56"/>
  </r>
  <r>
    <x v="8"/>
    <s v="ODY-MAY4-PTRT01"/>
    <x v="18"/>
    <s v="CZ10010211"/>
    <s v="1 Rue du DOCTEUR SAUVE"/>
    <s v="MAYENNE"/>
    <n v="53100"/>
    <s v="Catégorie A J+1"/>
    <d v="2012-12-1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m/>
    <m/>
    <m/>
    <n v="0"/>
    <n v="34.56"/>
  </r>
  <r>
    <x v="8"/>
    <s v="ODY-MAY4-PTRT02"/>
    <x v="18"/>
    <s v="CZ10010205"/>
    <s v="1 Rue du DOCTEUR SAUVE"/>
    <s v="MAYENNE"/>
    <n v="53100"/>
    <s v="Catégorie A J+1"/>
    <d v="2012-12-1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8"/>
    <s v="ODY-MAY4-PTRT03"/>
    <x v="18"/>
    <s v="CZ1001020C"/>
    <s v="1 Rue du DOCTEUR SAUVE"/>
    <s v="MAYENNE"/>
    <n v="53100"/>
    <s v="Catégorie A J+1"/>
    <d v="2012-12-1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m/>
    <m/>
    <m/>
    <n v="0"/>
    <n v="34.56"/>
  </r>
  <r>
    <x v="8"/>
    <s v="ODY-MAY4-PTRT04"/>
    <x v="18"/>
    <s v="CZ1001020J"/>
    <s v="1 Rue du DOCTEUR SAUVE"/>
    <s v="MAYENNE"/>
    <n v="53100"/>
    <s v="Catégorie A J+1"/>
    <d v="2012-12-1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m/>
    <m/>
    <m/>
    <n v="0"/>
    <n v="34.56"/>
  </r>
  <r>
    <x v="8"/>
    <s v="ODY-MAY4-PTRT05"/>
    <x v="18"/>
    <s v="CZ10010214"/>
    <s v="1 Rue du DOCTEUR SAUVE"/>
    <s v="MAYENNE"/>
    <n v="53100"/>
    <s v="Catégorie A J+1"/>
    <d v="2012-12-1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8"/>
    <s v="ODY-MAY4-PTRT06"/>
    <x v="18"/>
    <s v="CZ1001021C"/>
    <s v="1 Rue du DOCTEUR SAUVE"/>
    <s v="MAYENNE"/>
    <n v="53100"/>
    <s v="Catégorie A J+1"/>
    <d v="2012-12-1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8"/>
    <s v="ODY-MAY4-PTRT07"/>
    <x v="18"/>
    <s v="CZ1001020B"/>
    <s v="1 Rue du DOCTEUR SAUVE"/>
    <s v="MAYENNE"/>
    <n v="53100"/>
    <s v="Catégorie A J+1"/>
    <d v="2012-12-1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m/>
    <m/>
    <m/>
    <n v="0"/>
    <n v="34.56"/>
  </r>
  <r>
    <x v="8"/>
    <s v="ODY-MAY4-PTRT08"/>
    <x v="18"/>
    <s v="CZ10010219"/>
    <s v="1 Rue du DOCTEUR SAUVE"/>
    <s v="MAYENNE"/>
    <n v="53100"/>
    <s v="Catégorie A J+1"/>
    <d v="2012-12-1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m/>
    <m/>
    <m/>
    <n v="0"/>
    <n v="34.56"/>
  </r>
  <r>
    <x v="8"/>
    <s v="ody-may4-pwfs01"/>
    <x v="18"/>
    <s v="CZ1001020S"/>
    <s v="1 Rue du DOCTEUR SAUVE"/>
    <s v="MAYENNE"/>
    <n v="53100"/>
    <s v="Catégorie A J+1"/>
    <d v="2012-12-1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m/>
    <m/>
    <m/>
    <n v="0"/>
    <n v="34.56"/>
  </r>
  <r>
    <x v="5"/>
    <s v="pld01-sv0"/>
    <x v="18"/>
    <s v="CZ10010210"/>
    <s v="1 Rue du DOCTEUR SAUVE"/>
    <s v="MAYENNE"/>
    <n v="53100"/>
    <s v="Catégorie A J+1"/>
    <d v="2012-12-1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5"/>
    <s v="pls06-sv1"/>
    <x v="18"/>
    <s v="CZ100301JU"/>
    <s v="1 Rue du DOCTEUR SAUVE"/>
    <s v="MAYENNE"/>
    <n v="53100"/>
    <s v="Catégorie A J+1"/>
    <d v="2012-12-1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8"/>
    <s v="sipod-1"/>
    <x v="0"/>
    <s v="CZJ94704PJ"/>
    <s v="1 Rue du DOCTEUR SAUVE"/>
    <s v="MAYENNE"/>
    <n v="53100"/>
    <s v="Catégorie A J+1"/>
    <d v="2012-12-1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8"/>
    <s v="sipod-2"/>
    <x v="0"/>
    <s v="CZJ94509A4"/>
    <s v="1 Rue du DOCTEUR SAUVE"/>
    <s v="MAYENNE"/>
    <n v="53100"/>
    <s v="Catégorie A J+1"/>
    <d v="2012-12-18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39"/>
    <s v="se-hyp01-may1"/>
    <x v="64"/>
    <s v="J44Z752"/>
    <s v="1 Rue du DOCTEUR SAUVE"/>
    <s v="MAYENNE"/>
    <n v="53100"/>
    <s v="Catégorie B 4H"/>
    <d v="2018-04-01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7"/>
    <s v="VTO-MAY1-PBDD01"/>
    <x v="64"/>
    <s v="2JKZD52"/>
    <s v="1 Rue du DOCTEUR SAUVE"/>
    <s v="MAYENNE"/>
    <n v="53100"/>
    <s v="Catégorie B 4H"/>
    <d v="2018-05-06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7"/>
    <s v="VTO-MAY1-PBDD02"/>
    <x v="64"/>
    <s v="JHKZD52"/>
    <s v="1 Rue du DOCTEUR SAUVE"/>
    <s v="MAYENNE"/>
    <n v="53100"/>
    <s v="Catégorie B 4H"/>
    <d v="2018-05-06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7"/>
    <s v="VTO-MAY1-PSVM01"/>
    <x v="64"/>
    <s v="FHKZD52"/>
    <s v="1 Rue du DOCTEUR SAUVE"/>
    <s v="MAYENNE"/>
    <n v="53100"/>
    <s v="Catégorie B 4H"/>
    <d v="2018-05-06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9"/>
    <s v="l117-sst17"/>
    <x v="10"/>
    <s v="CZJ62901HD"/>
    <s v="1 Rue du DOCTEUR SAUVE"/>
    <s v="MAYENNE"/>
    <n v="53100"/>
    <s v="Catégorie A J+1"/>
    <d v="2010-01-01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21"/>
    <s v="mfehttp1"/>
    <x v="39"/>
    <s v="CZJ103013G"/>
    <s v="rue Jules Méline"/>
    <s v="LAVAL"/>
    <n v="53000"/>
    <s v="Catégorie A 4H"/>
    <d v="2014-02-18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HV6"/>
    <x v="64"/>
    <s v="4FF9G52"/>
    <s v="14 rue Jules Méline"/>
    <s v="LAVAL"/>
    <n v="53000"/>
    <s v="Catégorie B 4H"/>
    <d v="2018-05-13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BDFHV7"/>
    <x v="64"/>
    <s v="2DF9G52"/>
    <s v="14 rue Jules Méline"/>
    <s v="LAVAL"/>
    <n v="53000"/>
    <s v="Catégorie B 4H"/>
    <d v="2018-05-13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BDFHV8"/>
    <x v="64"/>
    <s v="HDF9G52"/>
    <s v="14 rue Jules Méline"/>
    <s v="LAVAL"/>
    <n v="53000"/>
    <s v="Catégorie B 4H"/>
    <d v="2018-05-13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BDFHV9"/>
    <x v="64"/>
    <s v="CFF9G52"/>
    <s v="14 rue Jules Méline"/>
    <s v="LAVAL"/>
    <n v="53000"/>
    <s v="Catégorie B 4H"/>
    <d v="2018-05-13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6"/>
    <s v="PRATT"/>
    <x v="19"/>
    <s v="GBJ54104AS"/>
    <s v="1342 rue de Montaran"/>
    <s v="SARAN"/>
    <n v="45774"/>
    <s v="Catégorie A J+1"/>
    <d v="2008-10-26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m/>
    <m/>
    <m/>
    <n v="0"/>
    <n v="38.070000000000007"/>
  </r>
  <r>
    <x v="1"/>
    <s v="HVD-TSTMP-HYP01"/>
    <x v="39"/>
    <s v="CZJ103014Q"/>
    <s v="1 Rue du DOCTEUR SAUVE"/>
    <s v="MAYENNE"/>
    <n v="53100"/>
    <s v="Catégorie A 4H"/>
    <d v="2014-02-20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HVD-TSTLP-STR01"/>
    <x v="39"/>
    <s v="CZJ1140CHG"/>
    <s v="1 Rue du DOCTEUR SAUVE"/>
    <s v="MAYENNE"/>
    <n v="53100"/>
    <s v="Catégorie A 4H"/>
    <d v="2014-05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HVD-TSTLP-HYP01"/>
    <x v="39"/>
    <s v="CZJ1380RLD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HVD-TSTMP-STR01"/>
    <x v="39"/>
    <s v="CZJ1380RLG"/>
    <s v="1 Rue du DOCTEUR SAUVE"/>
    <s v="MAYENNE"/>
    <n v="53100"/>
    <s v="Catégorie A 4H"/>
    <d v="2014-11-05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0"/>
    <s v="se-lav-esx01"/>
    <x v="65"/>
    <s v="CZJ32704JS"/>
    <s v="1342 rue de Montaran"/>
    <s v="SARAN"/>
    <n v="45774"/>
    <s v="Catégorie A 4H"/>
    <d v="2016-08-09T00:00:00"/>
    <s v="SG"/>
    <s v="4H"/>
    <s v="Catégorie A"/>
    <n v="50.76"/>
    <n v="3.17"/>
    <n v="3.17"/>
    <n v="3.17"/>
    <n v="9.51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0"/>
  </r>
  <r>
    <x v="13"/>
    <s v="se-sar-esx01"/>
    <x v="64"/>
    <s v="C5WJQ52"/>
    <s v="1342 rue de Montaran"/>
    <s v="SARAN"/>
    <n v="45774"/>
    <s v="Catégorie B 4H"/>
    <d v="2018-06-04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3"/>
    <s v="se-sar-esx02"/>
    <x v="64"/>
    <s v="46WJQ52"/>
    <s v="1342 rue de Montaran"/>
    <s v="SARAN"/>
    <n v="45774"/>
    <s v="Catégorie B 4H"/>
    <d v="2018-06-04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3"/>
    <s v="se-sar-esx03"/>
    <x v="64"/>
    <s v="86WJQ52"/>
    <s v="1342 rue de Montaran"/>
    <s v="SARAN"/>
    <n v="45774"/>
    <s v="Catégorie B 4H"/>
    <d v="2018-06-04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hmu-hoflp-hyp01"/>
    <x v="64"/>
    <s v="73GN762"/>
    <s v="14 rue Jules Méline"/>
    <s v="LAVAL"/>
    <n v="53000"/>
    <s v="Catégorie B 4H"/>
    <d v="2018-06-23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"/>
    <s v="hmu-hofmp-hyp01"/>
    <x v="64"/>
    <s v="G1GN762"/>
    <s v="1 Rue du DOCTEUR SAUVE"/>
    <s v="MAYENNE"/>
    <n v="53100"/>
    <s v="Catégorie B 4H"/>
    <d v="2018-06-23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7"/>
    <s v="VTO-LEN1-PBDD01"/>
    <x v="64"/>
    <s v="DK9VD52"/>
    <s v="30 Rue du GARD"/>
    <s v="LENS"/>
    <n v="62300"/>
    <s v="Catégorie B 4H"/>
    <d v="2018-05-11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7"/>
    <s v="VTO-LEN1-PBDD02"/>
    <x v="64"/>
    <s v="6K9VD52"/>
    <s v="30 Rue du GARD"/>
    <s v="LENS"/>
    <n v="62300"/>
    <s v="Catégorie B 4H"/>
    <d v="2018-05-11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7"/>
    <s v="VTO-LEN1-PSVM01"/>
    <x v="64"/>
    <s v="4K9VD52"/>
    <s v="30 Rue du GARD"/>
    <s v="LENS"/>
    <n v="62300"/>
    <s v="Catégorie B 4H"/>
    <d v="2018-05-11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7"/>
    <s v="VTO-LEN1-RSVM01"/>
    <x v="64"/>
    <s v="FD9VD52"/>
    <s v="30 Rue du GARD"/>
    <s v="LENS"/>
    <n v="62300"/>
    <s v="Catégorie B 4H"/>
    <d v="2018-05-11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CIF-RECLP-HYP01"/>
    <x v="53"/>
    <s v="B977302"/>
    <s v="14 rue Jules Méline"/>
    <s v="LAVAL"/>
    <n v="53000"/>
    <s v="Catégorie B 4H"/>
    <d v="2017-07-26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8"/>
    <s v="rec37"/>
    <x v="6"/>
    <s v="CZJ70805VT"/>
    <s v="1 Rue du DOCTEUR SAUVE"/>
    <s v="MAYENNE"/>
    <n v="53100"/>
    <s v="Catégorie A J+1"/>
    <d v="2010-03-09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41"/>
    <s v="ML350-1"/>
    <x v="8"/>
    <s v="CZJ8290048"/>
    <s v="30 Rue du GARD"/>
    <s v="LENS"/>
    <n v="62300"/>
    <s v="Catégorie A J+1"/>
    <s v="NC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42"/>
    <s v="JVE-BNFVIR1-01"/>
    <x v="21"/>
    <s v="CZJ44801G1"/>
    <s v="Quai François Mauriac"/>
    <s v="PARIS cedex 13"/>
    <n v="75706"/>
    <s v="Catégorie A 4H"/>
    <d v="2017-12-29T00:00:00"/>
    <s v="SG"/>
    <s v="4H"/>
    <s v="Catégorie A"/>
    <n v="38.04"/>
    <n v="3.17"/>
    <n v="3.17"/>
    <n v="3.17"/>
    <n v="9.51"/>
    <n v="3.17"/>
    <n v="3.17"/>
    <n v="3.17"/>
    <n v="9.51"/>
    <n v="3.17"/>
    <n v="3.17"/>
    <n v="3.17"/>
    <n v="9.51"/>
    <n v="3.17"/>
    <n v="3.17"/>
    <n v="3.17"/>
    <n v="9.51"/>
    <n v="0"/>
  </r>
  <r>
    <x v="6"/>
    <s v="JVE-BNFLS1-01"/>
    <x v="21"/>
    <s v="CZJ32704HQ"/>
    <s v="Quai François Mauriac"/>
    <s v="PARIS cedex 13"/>
    <n v="75706"/>
    <s v="Catégorie A 4H"/>
    <d v="2016-08-05T00:00:00"/>
    <s v="SG"/>
    <s v="4H"/>
    <s v="Catégorie A"/>
    <n v="50.76"/>
    <n v="3.17"/>
    <n v="3.17"/>
    <n v="3.17"/>
    <n v="9.51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0"/>
  </r>
  <r>
    <x v="6"/>
    <s v="JVE-BNFLM1-01"/>
    <x v="21"/>
    <s v="CZJ32704J9"/>
    <s v="Quai François Mauriac"/>
    <s v="PARIS cedex 13"/>
    <n v="75706"/>
    <s v="Catégorie A 4H"/>
    <d v="2016-08-05T00:00:00"/>
    <s v="SG"/>
    <s v="4H"/>
    <s v="Catégorie A"/>
    <n v="50.76"/>
    <n v="3.17"/>
    <n v="3.17"/>
    <n v="3.17"/>
    <n v="9.51"/>
    <n v="3.17"/>
    <n v="3.17"/>
    <n v="3.17"/>
    <n v="9.51"/>
    <n v="3.17"/>
    <n v="4.2300000000000004"/>
    <n v="4.2300000000000004"/>
    <n v="11.63"/>
    <n v="4.2300000000000004"/>
    <n v="4.2300000000000004"/>
    <n v="4.2300000000000004"/>
    <n v="12.690000000000001"/>
    <n v="0"/>
  </r>
  <r>
    <x v="15"/>
    <s v="SERVAS2"/>
    <x v="16"/>
    <s v="CZJ73300B0"/>
    <s v="30 Rue du GARD"/>
    <s v="LENS"/>
    <n v="62300"/>
    <s v="Catégorie A 4H"/>
    <d v="2010-01-01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1"/>
    <s v="cfnsvmesm1"/>
    <x v="3"/>
    <s v="J00ALGP53J"/>
    <s v="1 Rue du DOCTEUR SAUVE"/>
    <s v="MAYENNE"/>
    <n v="53100"/>
    <s v="Catégorie A 4H"/>
    <d v="2007-12-14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43"/>
    <s v="MAY-SDIS-HYP01"/>
    <x v="21"/>
    <s v="CZJ24604FK"/>
    <s v="1 Rue du DOCTEUR SAUVE"/>
    <s v="MAYENNE"/>
    <n v="53100"/>
    <s v="Catégorie A 4H"/>
    <d v="2015-12-19T00:00:00"/>
    <s v="HG"/>
    <s v="4H"/>
    <s v="Catégorie A"/>
    <n v="50.76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4.2300000000000004"/>
    <n v="4.2300000000000004"/>
    <n v="4.2300000000000004"/>
    <n v="12.690000000000001"/>
    <n v="0"/>
  </r>
  <r>
    <x v="21"/>
    <s v="bdf-intlp-bdd-02"/>
    <x v="64"/>
    <s v="9P8NS62"/>
    <s v="14 rue Jules Méline"/>
    <s v="LAVAL"/>
    <n v="53000"/>
    <s v="Catégorie B 4H"/>
    <d v="2018-08-10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"/>
    <s v="bdf-intlp-bdd-01"/>
    <x v="64"/>
    <s v="9P6MS62"/>
    <s v="14 rue Jules Méline"/>
    <s v="LAVAL"/>
    <n v="53000"/>
    <s v="Catégorie B 4H"/>
    <d v="2015-08-10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4"/>
    <s v="IDV-MAY1-ASVM02"/>
    <x v="60"/>
    <s v="CZJ533016V"/>
    <s v="1 Rue du DOCTEUR SAUVE"/>
    <s v="MAYENNE"/>
    <n v="53100"/>
    <s v="Catégorie B 4H"/>
    <d v="2018-08-26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CIF-PRDLP-HYP01"/>
    <x v="64"/>
    <s v="6JLFF62"/>
    <s v="14 rue Jules Méline"/>
    <s v="LAVAL"/>
    <n v="53000"/>
    <s v="Catégorie B 4H"/>
    <d v="2018-09-30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bdf-prdlp-bdd02"/>
    <x v="64"/>
    <s v="6Z5NL82"/>
    <s v="14 rue Jules Méline"/>
    <s v="LAVAL"/>
    <n v="53000"/>
    <s v="Catégorie B 4H"/>
    <d v="2018-11-18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bdf-prdlp-bdd01"/>
    <x v="64"/>
    <s v="6Z6RL82"/>
    <s v="14 rue Jules Méline"/>
    <s v="LAVAL"/>
    <n v="53000"/>
    <s v="Catégorie B 4H"/>
    <d v="2018-11-18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BDF-PRDLP-HYP01"/>
    <x v="64"/>
    <s v="7W0LL82"/>
    <s v="14 rue Jules Méline"/>
    <s v="LAVAL"/>
    <n v="53000"/>
    <s v="Catégorie B 4H"/>
    <d v="2018-11-18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BDF-PRDLP-HYP02"/>
    <x v="64"/>
    <s v="7W0NL82"/>
    <s v="14 rue Jules Méline"/>
    <s v="LAVAL"/>
    <n v="53000"/>
    <s v="Catégorie B 4H"/>
    <d v="2018-11-18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CDC-PRDLP-HYP01"/>
    <x v="64"/>
    <s v="6JJTG62"/>
    <s v="14 rue Jules Méline"/>
    <s v="LAVAL"/>
    <n v="53000"/>
    <s v="Catégorie B 4H"/>
    <d v="2018-09-30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44"/>
    <s v="CDC-PRDLP-HYP02"/>
    <x v="64"/>
    <s v="6JZTG62"/>
    <s v="14 rue Jules Méline"/>
    <s v="LAVAL"/>
    <n v="53000"/>
    <s v="Catégorie B 4H"/>
    <d v="2018-09-30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"/>
    <s v="CIF-PRDLP-HYP02"/>
    <x v="66"/>
    <s v="CZJ53006LR"/>
    <s v="14, rue jules Méline"/>
    <s v="LAVAL"/>
    <n v="53000"/>
    <s v="Catégorie B 4H"/>
    <d v="2018-09-30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DRS-PRDLP-HYP01"/>
    <x v="64"/>
    <s v="CX8DF62"/>
    <s v="14 rue Jules Méline"/>
    <s v="LAVAL"/>
    <n v="53000"/>
    <s v="Catégorie B 4H"/>
    <d v="2018-09-07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DRS-PRDLP-HYP02"/>
    <x v="64"/>
    <s v="CX8RS62"/>
    <s v="14 rue Jules Méline"/>
    <s v="LAVAL"/>
    <n v="53000"/>
    <s v="Catégorie B 4H"/>
    <d v="2018-09-07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HMU-PRDLP-HYP01"/>
    <x v="64"/>
    <s v="DJHTS62"/>
    <s v="14 rue Jules Méline"/>
    <s v="LAVAL"/>
    <n v="53000"/>
    <s v="Catégorie B 4H"/>
    <d v="2018-09-10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hmu-prdlp-qro01"/>
    <x v="64"/>
    <s v="DJHKF62"/>
    <s v="14 rue Jules Méline"/>
    <s v="LAVAL"/>
    <n v="53000"/>
    <s v="Catégorie B 4H"/>
    <d v="2018-09-10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MUT-PRDLP-HYP01"/>
    <x v="64"/>
    <s v="6JZXG62"/>
    <s v="14 rue Jules Méline"/>
    <s v="LAVAL"/>
    <n v="53000"/>
    <s v="Catégorie B 4H"/>
    <d v="2015-09-30T00:00:00"/>
    <s v="HG"/>
    <s v="4H"/>
    <s v="Catégorie B"/>
    <n v="78.599999999999994"/>
    <n v="6.55"/>
    <n v="6.55"/>
    <n v="6.55"/>
    <n v="19.649999999999999"/>
    <n v="6.55"/>
    <n v="6.55"/>
    <n v="6.55"/>
    <n v="19.649999999999999"/>
    <n v="6.55"/>
    <n v="6.55"/>
    <n v="6.55"/>
    <n v="19.649999999999999"/>
    <n v="6.55"/>
    <n v="6.55"/>
    <n v="6.55"/>
    <n v="19.649999999999999"/>
    <n v="0"/>
  </r>
  <r>
    <x v="21"/>
    <s v="mut-prdlp-hyp02"/>
    <x v="64"/>
    <s v="3KKQL82"/>
    <s v="14 rue Jules Méline"/>
    <s v="LAVAL"/>
    <n v="53000"/>
    <s v="Catégorie B 4H"/>
    <d v="2018-11-13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"/>
    <s v="bdf-prdmp-bdd01"/>
    <x v="64"/>
    <s v="6Z5JL82"/>
    <s v="1 Rue du DOCTEUR SAUVE"/>
    <s v="MAYENNE"/>
    <n v="53100"/>
    <s v="Catégorie B 4H"/>
    <d v="2018-11-18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21"/>
    <s v="bdf-prdmp-bdd02"/>
    <x v="64"/>
    <s v="6Z3RL82"/>
    <s v="14 rue Jules Méline"/>
    <s v="LAVAL"/>
    <n v="53000"/>
    <s v="Catégorie B 4H"/>
    <d v="2018-11-18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"/>
    <s v="bdf-prdmp-hyp01"/>
    <x v="64"/>
    <s v="7W0KL82"/>
    <s v="1 Rue du DOCTEUR SAUVE"/>
    <s v="MAYENNE"/>
    <n v="53100"/>
    <s v="Catégorie B 4H"/>
    <d v="2018-11-18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"/>
    <s v="bdf-prdmp-hyp02"/>
    <x v="64"/>
    <s v="7W0PL82"/>
    <s v="1 Rue du DOCTEUR SAUVE"/>
    <s v="MAYENNE"/>
    <n v="53100"/>
    <s v="Catégorie B 4H"/>
    <d v="2018-11-18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"/>
    <s v="bdf-prdmp-hyp03"/>
    <x v="64"/>
    <s v="7W0ML82"/>
    <s v="1 Rue du DOCTEUR SAUVE"/>
    <s v="MAYENNE"/>
    <n v="53100"/>
    <s v="Catégorie B 4H"/>
    <d v="2018-11-18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"/>
    <s v="DRS-PRDMP-HYP01"/>
    <x v="64"/>
    <s v="CX8NS62"/>
    <s v="1 Rue du DOCTEUR SAUVE"/>
    <s v="MAYENNE"/>
    <n v="53100"/>
    <s v="Catégorie B 4H"/>
    <d v="2018-09-07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"/>
    <s v="HMU-PRDMP-HYP01"/>
    <x v="64"/>
    <s v="DJHTM62"/>
    <s v="1 Rue du DOCTEUR SAUVE"/>
    <s v="MAYENNE"/>
    <n v="53100"/>
    <s v="Catégorie B 4H"/>
    <d v="2018-09-10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"/>
    <s v="HUM-PRDMP-HYP02"/>
    <x v="64"/>
    <s v="FZPNL82"/>
    <s v="1 Rue du DOCTEUR SAUVE"/>
    <s v="MAYENNE"/>
    <n v="53100"/>
    <s v="Catégorie B 4H"/>
    <d v="2018-11-26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"/>
    <s v="eflbdd4a"/>
    <x v="60"/>
    <s v="CZJ53006LQ"/>
    <s v="1 Rue du DOCTEUR SAUVE"/>
    <s v="MAYENNE"/>
    <n v="53100"/>
    <s v="Catégorie B 4H"/>
    <d v="2018-10-13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"/>
    <s v="eflbdd4b"/>
    <x v="60"/>
    <s v="CZJ5420FHN"/>
    <s v="1 Rue du DOCTEUR SAUVE"/>
    <s v="MAYENNE"/>
    <n v="53100"/>
    <s v="Catégorie B 4H"/>
    <d v="2018-11-30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"/>
    <s v="eflbdd4c"/>
    <x v="60"/>
    <s v="CZJ5420FHC"/>
    <s v="1 Rue du DOCTEUR SAUVE"/>
    <s v="MAYENNE"/>
    <n v="53100"/>
    <s v="Catégorie B 4H"/>
    <d v="2018-11-30T00:00:00"/>
    <s v="SG"/>
    <s v="4H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"/>
    <s v="hum-prdmp-hyp01"/>
    <x v="60"/>
    <s v="FZNNL82"/>
    <s v="1 Rue du DOCTEUR SAUVE"/>
    <s v="MAYENNE"/>
    <n v="53100"/>
    <s v="Catégorie B 4H"/>
    <d v="2018-11-26T00:00:00"/>
    <s v="SG"/>
    <s v="4H "/>
    <s v="Catégorie B"/>
    <n v="58.92"/>
    <n v="4.91"/>
    <n v="4.91"/>
    <n v="4.91"/>
    <n v="14.73"/>
    <n v="4.91"/>
    <n v="4.91"/>
    <n v="4.91"/>
    <n v="14.73"/>
    <n v="4.91"/>
    <n v="4.91"/>
    <n v="4.91"/>
    <n v="14.73"/>
    <n v="4.91"/>
    <n v="4.91"/>
    <n v="4.91"/>
    <n v="14.73"/>
    <n v="0"/>
  </r>
  <r>
    <x v="1"/>
    <s v="CIF-PRDMP-HYP04"/>
    <x v="64"/>
    <s v="4M5N992"/>
    <s v="1, Rue du DOCTEUR SAUVE"/>
    <s v="MAYENNE"/>
    <n v="53100"/>
    <s v="Catégorie B 4H"/>
    <d v="2019-02-05T00:00:00"/>
    <s v="SG"/>
    <s v="4H"/>
    <s v="Catégorie B"/>
    <n v="58.92"/>
    <m/>
    <n v="4.91"/>
    <n v="4.91"/>
    <n v="9.82"/>
    <n v="4.91"/>
    <n v="4.91"/>
    <n v="4.91"/>
    <n v="14.73"/>
    <n v="4.91"/>
    <n v="4.91"/>
    <n v="4.91"/>
    <n v="14.73"/>
    <n v="4.91"/>
    <n v="4.91"/>
    <n v="4.91"/>
    <n v="14.73"/>
    <n v="0"/>
  </r>
  <r>
    <x v="1"/>
    <s v="CIF-PRDMP-HYP03"/>
    <x v="64"/>
    <s v="4M6L992"/>
    <s v="1 Rue du DOCTEUR SAUVE"/>
    <s v="MAYENNE"/>
    <n v="53100"/>
    <s v="Catégorie B 4H"/>
    <d v="2019-02-05T00:00:00"/>
    <s v="SG"/>
    <s v="4H"/>
    <s v="Catégorie B"/>
    <n v="58.92"/>
    <m/>
    <n v="4.91"/>
    <n v="4.91"/>
    <n v="9.82"/>
    <n v="4.91"/>
    <n v="4.91"/>
    <n v="4.91"/>
    <n v="14.73"/>
    <n v="4.91"/>
    <n v="4.91"/>
    <n v="4.91"/>
    <n v="14.73"/>
    <n v="4.91"/>
    <n v="4.91"/>
    <n v="4.91"/>
    <n v="14.73"/>
    <n v="0"/>
  </r>
  <r>
    <x v="7"/>
    <s v="axiome"/>
    <x v="67"/>
    <s v="GB8919R8JT"/>
    <s v="1 Rue du DOCTEUR SAUVE"/>
    <s v="MAYENNE"/>
    <n v="53100"/>
    <s v="Catégorie A J+1"/>
    <d v="2012-06-17T00:00:00"/>
    <s v="HG"/>
    <s v="J+1"/>
    <s v="Catégorie A"/>
    <n v="46.08"/>
    <n v="3.84"/>
    <n v="3.84"/>
    <n v="3.84"/>
    <n v="11.52"/>
    <n v="3.84"/>
    <n v="3.84"/>
    <n v="3.84"/>
    <n v="11.52"/>
    <n v="3.84"/>
    <n v="3.84"/>
    <n v="3.84"/>
    <n v="11.52"/>
    <n v="3.84"/>
    <n v="3.84"/>
    <n v="3.84"/>
    <n v="11.52"/>
    <n v="0"/>
  </r>
  <r>
    <x v="4"/>
    <s v="idv-lav1-asvm06"/>
    <x v="60"/>
    <s v="CZJ549060H"/>
    <s v="14, rue jules Méline"/>
    <s v="LAVAL"/>
    <n v="53000"/>
    <s v="Catégorie B 4H"/>
    <d v="2019-03-13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21"/>
    <s v="hmu-prdlp-qro04"/>
    <x v="64"/>
    <s v="80XBCC2"/>
    <s v="14, rue jules Méline"/>
    <s v="LAVAL"/>
    <n v="53000"/>
    <s v="Catégorie B 4H"/>
    <d v="2019-03-16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1"/>
    <s v="hmu-prdmp-qro01"/>
    <x v="64"/>
    <s v="81L8CC2"/>
    <s v="1 Rue du DOCTEUR SAUVE"/>
    <s v="MAYENNE"/>
    <n v="53100"/>
    <s v="Catégorie B 4H"/>
    <d v="2019-03-16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21"/>
    <s v="hmu-prdlp-qro03"/>
    <x v="64"/>
    <s v="81MCCC2"/>
    <s v="14, rue jules Méline"/>
    <s v="LAVAL"/>
    <n v="53000"/>
    <s v="Catégorie B 4H"/>
    <d v="2019-03-16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30"/>
    <s v="LS-ESXR630-01"/>
    <x v="64"/>
    <s v="H1B9Z72"/>
    <s v="30 Rue du GARD"/>
    <s v="LENS"/>
    <n v="62300"/>
    <s v="Catégorie B 4H"/>
    <d v="2018-11-19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30"/>
    <s v="LS-ESXR630-02"/>
    <x v="64"/>
    <s v="H1BDF62"/>
    <s v="30 Rue du GARD"/>
    <s v="LENS"/>
    <n v="62300"/>
    <s v="Catégorie B 4H"/>
    <d v="2018-11-19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28"/>
    <s v="isa-may2-roto01 "/>
    <x v="64"/>
    <s v="DRK1VB2"/>
    <s v="1 Rue du DOCTEUR SAUVE"/>
    <s v="MAYENNE"/>
    <n v="53100"/>
    <s v="Catégorie B 4H"/>
    <d v="2019-03-01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21"/>
    <s v="cra-lav1-pwfp01 "/>
    <x v="64"/>
    <s v="D8JFCC2"/>
    <s v="14, rue jules Méline"/>
    <s v="LAVAL"/>
    <n v="53000"/>
    <s v="Catégorie B 4H"/>
    <d v="2019-03-31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1"/>
    <s v="cra-may1-pwfp01"/>
    <x v="64"/>
    <s v="D8HBCC2"/>
    <s v="1 Rue du DOCTEUR SAUVE"/>
    <s v="MAYENNE"/>
    <n v="53100"/>
    <s v="Catégorie B 4H"/>
    <d v="2019-03-31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1"/>
    <s v="dzelrepo2a"/>
    <x v="64"/>
    <s v="1Y3HWC2"/>
    <s v="1 Rue du DOCTEUR SAUVE"/>
    <s v="MAYENNE"/>
    <n v="53100"/>
    <s v="Catégorie B 4H"/>
    <d v="2019-03-16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1"/>
    <s v="dzelrepo2b"/>
    <x v="64"/>
    <s v="1XT6WC2"/>
    <s v="1 Rue du DOCTEUR SAUVE"/>
    <s v="MAYENNE"/>
    <n v="53100"/>
    <s v="Catégorie B 4H"/>
    <d v="2019-03-16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1"/>
    <s v="dzelrepo2c"/>
    <x v="64"/>
    <s v="1Y6DWC2"/>
    <s v="1 Rue du DOCTEUR SAUVE"/>
    <s v="MAYENNE"/>
    <n v="53100"/>
    <s v="Catégorie B 4H"/>
    <d v="2019-03-16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1"/>
    <s v="dzelrepo2d"/>
    <x v="64"/>
    <s v="1XW9WC2"/>
    <s v="1 Rue du DOCTEUR SAUVE"/>
    <s v="MAYENNE"/>
    <n v="53100"/>
    <s v="Catégorie B 4H"/>
    <d v="2019-03-16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1"/>
    <s v="dzelrepovalid2"/>
    <x v="64"/>
    <s v="1Y5DWC2"/>
    <s v="1 Rue du DOCTEUR SAUVE"/>
    <s v="MAYENNE"/>
    <n v="53100"/>
    <s v="Catégorie B 4H"/>
    <d v="2019-03-16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21"/>
    <s v="hmu-prdlp-hyp02"/>
    <x v="60"/>
    <s v="CZJ5490H99"/>
    <s v="14, rue jules Méline"/>
    <s v="LAVAL"/>
    <n v="53000"/>
    <s v="Catégorie B 4H"/>
    <d v="2019-03-16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21"/>
    <s v="hmu-prdlp-qro02"/>
    <x v="60"/>
    <s v="CZJ5490H98"/>
    <s v="14, rue jules Méline"/>
    <s v="LAVAL"/>
    <n v="53000"/>
    <s v="Catégorie B 4H"/>
    <d v="2019-03-16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1"/>
    <s v="hmu-prdmp-qro02"/>
    <x v="64"/>
    <s v="9KW9CC2"/>
    <s v="1 Rue du DOCTEUR SAUVE"/>
    <s v="MAYENNE"/>
    <n v="53100"/>
    <s v="Catégorie B 4H"/>
    <d v="2019-03-16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3"/>
    <s v="se-vir-sun01"/>
    <x v="64"/>
    <s v="GHF58C2"/>
    <s v="1 Rue du DOCTEUR SAUVE"/>
    <s v="MAYENNE"/>
    <n v="53100"/>
    <s v="Catégorie B 4H"/>
    <d v="2019-03-16T00:00:00"/>
    <s v="SG"/>
    <s v="4H"/>
    <s v="Catégorie B"/>
    <n v="58.92"/>
    <m/>
    <m/>
    <m/>
    <m/>
    <m/>
    <n v="4.91"/>
    <n v="4.91"/>
    <n v="9.82"/>
    <n v="4.91"/>
    <n v="4.91"/>
    <n v="4.91"/>
    <n v="14.73"/>
    <n v="4.91"/>
    <n v="4.91"/>
    <n v="4.91"/>
    <n v="14.73"/>
    <n v="0"/>
  </r>
  <r>
    <x v="4"/>
    <s v="IDV-MAY1-ASVM01"/>
    <x v="60"/>
    <s v="CZJ6090DL5"/>
    <s v="1 Rue du DOCTEUR SAUVE"/>
    <s v="MAYENNE"/>
    <n v="53100"/>
    <s v="Catégorie B 4H"/>
    <d v="2019-05-02T00:00:00"/>
    <s v="SG"/>
    <s v="4H"/>
    <s v="Catégorie B"/>
    <n v="58.92"/>
    <m/>
    <m/>
    <m/>
    <m/>
    <m/>
    <m/>
    <n v="4.91"/>
    <n v="4.91"/>
    <n v="4.91"/>
    <n v="4.91"/>
    <n v="4.91"/>
    <n v="14.73"/>
    <n v="4.91"/>
    <n v="4.91"/>
    <n v="4.91"/>
    <n v="14.73"/>
    <n v="0"/>
  </r>
  <r>
    <x v="3"/>
    <s v="mut-prdmp-hyp01"/>
    <x v="64"/>
    <s v="HD1L992"/>
    <s v="1 Rue du DOCTEUR SAUVE"/>
    <s v="MAYENNE"/>
    <n v="53100"/>
    <s v="Catégorie B 4H"/>
    <d v="2019-05-15T00:00:00"/>
    <s v="SG"/>
    <s v="4H"/>
    <s v="Catégorie B"/>
    <n v="58.92"/>
    <m/>
    <m/>
    <m/>
    <m/>
    <m/>
    <m/>
    <n v="4.91"/>
    <n v="4.91"/>
    <n v="4.91"/>
    <n v="4.91"/>
    <n v="4.91"/>
    <n v="14.73"/>
    <n v="4.91"/>
    <n v="4.91"/>
    <n v="4.91"/>
    <n v="14.73"/>
    <n v="0"/>
  </r>
  <r>
    <x v="1"/>
    <s v="bkp-baiem-ext3l123 "/>
    <x v="68"/>
    <s v="F73JDD2"/>
    <s v="1 Rue du DOCTEUR SAUVE"/>
    <s v="MAYENNE"/>
    <n v="53100"/>
    <s v="Gestion appels sous garantie"/>
    <d v="2021-06-13T00:00:00"/>
    <s v="SG"/>
    <m/>
    <s v="Routage dell"/>
    <n v="36"/>
    <m/>
    <m/>
    <m/>
    <m/>
    <m/>
    <m/>
    <n v="3"/>
    <n v="3"/>
    <n v="3"/>
    <n v="3"/>
    <n v="3"/>
    <n v="9"/>
    <n v="3"/>
    <n v="3"/>
    <n v="3"/>
    <n v="9"/>
    <n v="0"/>
  </r>
  <r>
    <x v="1"/>
    <s v="bkp-baiem-ext2l123 "/>
    <x v="68"/>
    <s v="F8HFDD2"/>
    <s v="1 Rue du DOCTEUR SAUVE"/>
    <s v="MAYENNE"/>
    <n v="53100"/>
    <s v="Gestion appels sous garantie"/>
    <d v="2021-06-13T00:00:00"/>
    <s v="SG"/>
    <m/>
    <s v="Routage dell"/>
    <n v="36"/>
    <m/>
    <m/>
    <m/>
    <m/>
    <m/>
    <m/>
    <n v="3"/>
    <n v="3"/>
    <n v="3"/>
    <n v="3"/>
    <n v="3"/>
    <n v="9"/>
    <n v="3"/>
    <n v="3"/>
    <n v="3"/>
    <n v="9"/>
    <n v="0"/>
  </r>
  <r>
    <x v="1"/>
    <s v="bkp-baiem-ext1l123 "/>
    <x v="68"/>
    <s v="F6SHDD2"/>
    <s v="1 Rue du DOCTEUR SAUVE"/>
    <s v="MAYENNE"/>
    <n v="53100"/>
    <s v="Gestion appels sous garantie"/>
    <d v="2021-06-13T00:00:00"/>
    <s v="SG"/>
    <m/>
    <s v="Routage dell"/>
    <n v="36"/>
    <m/>
    <m/>
    <m/>
    <m/>
    <m/>
    <m/>
    <n v="3"/>
    <n v="3"/>
    <n v="3"/>
    <n v="3"/>
    <n v="3"/>
    <n v="9"/>
    <n v="3"/>
    <n v="3"/>
    <n v="3"/>
    <n v="9"/>
    <n v="0"/>
  </r>
  <r>
    <x v="1"/>
    <s v="bkp-baiem-ctrll123"/>
    <x v="69"/>
    <s v="F6THDD2"/>
    <s v="1 Rue du DOCTEUR SAUVE"/>
    <s v="MAYENNE"/>
    <n v="53100"/>
    <s v="Gestion appels sous garantie"/>
    <d v="2021-06-13T00:00:00"/>
    <s v="SG"/>
    <m/>
    <s v="Routage dell"/>
    <n v="36"/>
    <m/>
    <m/>
    <m/>
    <m/>
    <m/>
    <m/>
    <n v="3"/>
    <n v="3"/>
    <n v="3"/>
    <n v="3"/>
    <n v="3"/>
    <n v="9"/>
    <n v="3"/>
    <n v="3"/>
    <n v="3"/>
    <n v="9"/>
    <n v="0"/>
  </r>
  <r>
    <x v="21"/>
    <s v="bkp-baiel-ext3l123 "/>
    <x v="68"/>
    <s v="F6Q8DD2"/>
    <s v="14, rue jules Méline"/>
    <s v="LAVAL"/>
    <n v="53000"/>
    <s v="Gestion appels sous garantie"/>
    <d v="2021-06-13T00:00:00"/>
    <s v="SG"/>
    <m/>
    <s v="Routage dell"/>
    <n v="36"/>
    <m/>
    <m/>
    <m/>
    <m/>
    <m/>
    <m/>
    <n v="3"/>
    <n v="3"/>
    <n v="3"/>
    <n v="3"/>
    <n v="3"/>
    <n v="9"/>
    <n v="3"/>
    <n v="3"/>
    <n v="3"/>
    <n v="9"/>
    <n v="0"/>
  </r>
  <r>
    <x v="21"/>
    <s v="bkp-baiel-ext2l123 "/>
    <x v="68"/>
    <s v="F8H8DD2"/>
    <s v="14, rue jules Méline"/>
    <s v="LAVAL"/>
    <n v="53000"/>
    <s v="Gestion appels sous garantie"/>
    <d v="2021-06-13T00:00:00"/>
    <s v="SG"/>
    <m/>
    <s v="Routage dell"/>
    <n v="36"/>
    <m/>
    <m/>
    <m/>
    <m/>
    <m/>
    <m/>
    <n v="3"/>
    <n v="3"/>
    <n v="3"/>
    <n v="3"/>
    <n v="3"/>
    <n v="9"/>
    <n v="3"/>
    <n v="3"/>
    <n v="3"/>
    <n v="9"/>
    <n v="0"/>
  </r>
  <r>
    <x v="21"/>
    <s v="bkp-baiel-ext1l123 "/>
    <x v="68"/>
    <s v="F8HBDD2"/>
    <s v="14, rue jules Méline"/>
    <s v="LAVAL"/>
    <n v="53000"/>
    <s v="Gestion appels sous garantie"/>
    <d v="2021-06-13T00:00:00"/>
    <s v="SG"/>
    <m/>
    <s v="Routage dell"/>
    <n v="36"/>
    <m/>
    <m/>
    <m/>
    <m/>
    <m/>
    <m/>
    <n v="3"/>
    <n v="3"/>
    <n v="3"/>
    <n v="3"/>
    <n v="3"/>
    <n v="9"/>
    <n v="3"/>
    <n v="3"/>
    <n v="3"/>
    <n v="9"/>
    <n v="0"/>
  </r>
  <r>
    <x v="21"/>
    <s v="bkp-baiel-ctrll123"/>
    <x v="69"/>
    <s v="F6RFDD2"/>
    <s v="14, rue jules Méline"/>
    <s v="LAVAL"/>
    <n v="53000"/>
    <s v="Gestion appels sous garantie"/>
    <d v="2021-06-13T00:00:00"/>
    <s v="SG"/>
    <m/>
    <s v="Routage dell"/>
    <n v="36"/>
    <m/>
    <m/>
    <m/>
    <m/>
    <m/>
    <m/>
    <n v="3"/>
    <n v="3"/>
    <n v="3"/>
    <n v="3"/>
    <n v="3"/>
    <n v="9"/>
    <n v="3"/>
    <n v="3"/>
    <n v="3"/>
    <n v="9"/>
    <n v="0"/>
  </r>
  <r>
    <x v="21"/>
    <s v="bdf-prdlp-hyp06"/>
    <x v="64"/>
    <s v="HD1NL82"/>
    <s v="14, rue jules Méline"/>
    <s v="LAVAL"/>
    <n v="53000"/>
    <s v="Catégorie B 4H"/>
    <d v="2019-06-03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21"/>
    <s v="bdf-prdlp-hyp07"/>
    <x v="64"/>
    <s v="HD1P992"/>
    <s v="14, rue jules Méline"/>
    <s v="LAVAL"/>
    <n v="53000"/>
    <s v="Catégorie B 4H"/>
    <d v="2019-06-03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1"/>
    <s v="bdf-prdmp-hyp05"/>
    <x v="64"/>
    <s v="63TQGD2"/>
    <s v="1 Rue du DOCTEUR SAUVE"/>
    <s v="MAYENNE"/>
    <n v="53100"/>
    <s v="Catégorie B 4H"/>
    <d v="2019-06-21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1"/>
    <s v="bdf-prdmp-hyp06"/>
    <x v="64"/>
    <s v="63RVGD2"/>
    <s v="1 Rue du DOCTEUR SAUVE"/>
    <s v="MAYENNE"/>
    <n v="53100"/>
    <s v="Catégorie B 4H"/>
    <d v="2019-06-21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1"/>
    <s v="del-l123-tmp01"/>
    <x v="64"/>
    <s v="HD1PS62"/>
    <s v="1 Rue du DOCTEUR SAUVE"/>
    <s v="MAYENNE"/>
    <n v="53100"/>
    <s v="Catégorie B 4H"/>
    <d v="2019-06-03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1"/>
    <s v="L116-recette02"/>
    <x v="18"/>
    <s v="CZ100101ZV"/>
    <s v="1 Rue du DOCTEUR SAUVE"/>
    <s v="MAYENNE"/>
    <n v="53100"/>
    <s v="Catégorie A J+1"/>
    <d v="2012-12-18T00:00:00"/>
    <s v="HG"/>
    <s v="J+1"/>
    <s v="Catégorie A"/>
    <n v="46.08"/>
    <m/>
    <m/>
    <m/>
    <m/>
    <m/>
    <m/>
    <m/>
    <m/>
    <m/>
    <n v="3.84"/>
    <n v="3.84"/>
    <n v="7.68"/>
    <n v="3.84"/>
    <n v="3.84"/>
    <n v="3.84"/>
    <n v="11.52"/>
    <n v="0"/>
  </r>
  <r>
    <x v="21"/>
    <s v="bdf-prdlp-hyp09"/>
    <x v="64"/>
    <s v="65H0HD2"/>
    <s v="14, rue jules Méline"/>
    <s v="LAVAL"/>
    <n v="53000"/>
    <s v="Catégorie B 4H"/>
    <d v="2019-06-21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21"/>
    <s v="bdf-mdilp-bdd01"/>
    <x v="64"/>
    <s v="65C0HD2"/>
    <s v="14, rue jules Méline"/>
    <s v="LAVAL"/>
    <n v="53000"/>
    <s v="Catégorie B 4H"/>
    <d v="2019-06-15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21"/>
    <s v="bdf-prdlp-hyp10"/>
    <x v="64"/>
    <s v="65JWGD2"/>
    <s v="14, rue jules Méline"/>
    <s v="LAVAL"/>
    <n v="53000"/>
    <s v="Catégorie B 4H"/>
    <d v="2019-06-15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21"/>
    <s v="bdf-prdlp-hyp11"/>
    <x v="64"/>
    <s v="65DVGD2"/>
    <s v="14, rue jules Méline"/>
    <s v="LAVAL"/>
    <n v="53000"/>
    <s v="Catégorie B 4H"/>
    <d v="2019-06-15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21"/>
    <s v="bdf-mdilp-bdd02"/>
    <x v="64"/>
    <s v="63WVGD2"/>
    <s v="14, rue jules Méline"/>
    <s v="LAVAL"/>
    <n v="53000"/>
    <s v="Catégorie B 4H"/>
    <d v="2019-06-21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21"/>
    <s v="bdf-mdplp-bdd01"/>
    <x v="64"/>
    <s v="63TXGD2"/>
    <s v="14, rue jules Méline"/>
    <s v="LAVAL"/>
    <n v="53000"/>
    <s v="Catégorie B 4H"/>
    <d v="2019-06-21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21"/>
    <s v="bdf-mdplp-bdd02"/>
    <x v="64"/>
    <s v="65FSGD2"/>
    <s v="14, rue jules Méline"/>
    <s v="LAVAL"/>
    <n v="53000"/>
    <s v="Catégorie B 4H"/>
    <d v="2019-06-21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1"/>
    <s v="bdf-mdpmp-bdd01"/>
    <x v="64"/>
    <s v="63VRGD2"/>
    <s v="1 Rue du DOCTEUR SAUVE"/>
    <s v="MAYENNE"/>
    <n v="53100"/>
    <s v="Catégorie B 4H"/>
    <d v="2019-06-21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1"/>
    <s v="bdf-mdpmp-bdd02"/>
    <x v="64"/>
    <s v="63XSGD2"/>
    <s v="1 Rue du DOCTEUR SAUVE"/>
    <s v="MAYENNE"/>
    <n v="53100"/>
    <s v="Catégorie B 4H"/>
    <d v="2019-06-21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21"/>
    <s v="bdf-prdlp-hyp12"/>
    <x v="64"/>
    <s v="2QT39F2"/>
    <s v="14, rue jules Méline"/>
    <s v="LAVAL"/>
    <n v="53000"/>
    <s v="Catégorie B 4H"/>
    <d v="2019-08-04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21"/>
    <s v="bdf-prdlp-hyp13"/>
    <x v="64"/>
    <s v="2QTY8F2"/>
    <s v="14, rue jules Méline"/>
    <s v="LAVAL"/>
    <n v="53000"/>
    <s v="Catégorie B 4H"/>
    <d v="2019-08-04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21"/>
    <s v="bdf-prdlp-hyp14"/>
    <x v="64"/>
    <s v="2QSY8F2"/>
    <s v="14, rue jules Méline"/>
    <s v="LAVAL"/>
    <n v="53000"/>
    <s v="Catégorie B 4H"/>
    <d v="2019-08-04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21"/>
    <s v="bdf-prdlp-hyp15"/>
    <x v="64"/>
    <s v="2QS49F2"/>
    <s v="14, rue jules Méline"/>
    <s v="LAVAL"/>
    <n v="53000"/>
    <s v="Catégorie B 4H"/>
    <d v="2019-08-04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1"/>
    <s v="bdf-prdmp-hyp07"/>
    <x v="64"/>
    <s v="2QS29F2"/>
    <s v="1 Rue du DOCTEUR SAUVE"/>
    <s v="MAYENNE"/>
    <n v="53100"/>
    <s v="Catégorie B 4H"/>
    <d v="2019-08-04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0"/>
  </r>
  <r>
    <x v="1"/>
    <s v="bdf-prdmp-hyp08"/>
    <x v="64"/>
    <s v="2QT09F2"/>
    <s v="1 Rue du DOCTEUR SAUVE"/>
    <s v="MAYENNE"/>
    <n v="53100"/>
    <s v="Catégorie B 4H"/>
    <d v="2019-08-04T00:00:00"/>
    <s v="SG"/>
    <s v="4H"/>
    <s v="Catégorie B"/>
    <n v="58.92"/>
    <m/>
    <m/>
    <m/>
    <m/>
    <m/>
    <m/>
    <m/>
    <m/>
    <m/>
    <n v="4.91"/>
    <n v="4.91"/>
    <n v="9.82"/>
    <n v="4.91"/>
    <n v="4.91"/>
    <n v="4.91"/>
    <n v="14.73"/>
    <n v="24.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1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3:F49" firstHeaderRow="0" firstDataRow="1" firstDataCol="1" rowPageCount="1" colPageCount="1"/>
  <pivotFields count="30">
    <pivotField axis="axisRow" showAll="0">
      <items count="46">
        <item x="20"/>
        <item x="36"/>
        <item x="32"/>
        <item x="22"/>
        <item x="34"/>
        <item x="2"/>
        <item x="10"/>
        <item x="24"/>
        <item x="27"/>
        <item x="37"/>
        <item x="12"/>
        <item x="26"/>
        <item x="25"/>
        <item x="19"/>
        <item x="30"/>
        <item x="11"/>
        <item x="29"/>
        <item x="5"/>
        <item x="7"/>
        <item x="38"/>
        <item x="8"/>
        <item x="33"/>
        <item x="6"/>
        <item x="43"/>
        <item x="1"/>
        <item x="21"/>
        <item x="16"/>
        <item x="4"/>
        <item x="9"/>
        <item x="39"/>
        <item x="3"/>
        <item x="14"/>
        <item x="13"/>
        <item x="40"/>
        <item x="18"/>
        <item x="28"/>
        <item x="35"/>
        <item x="15"/>
        <item x="17"/>
        <item x="23"/>
        <item x="42"/>
        <item x="31"/>
        <item x="41"/>
        <item x="0"/>
        <item x="44"/>
        <item t="default"/>
      </items>
    </pivotField>
    <pivotField showAll="0"/>
    <pivotField axis="axisPage" showAll="0">
      <items count="71">
        <item x="54"/>
        <item x="55"/>
        <item x="58"/>
        <item x="59"/>
        <item x="31"/>
        <item x="26"/>
        <item x="56"/>
        <item x="50"/>
        <item x="11"/>
        <item x="29"/>
        <item x="36"/>
        <item x="30"/>
        <item x="9"/>
        <item x="32"/>
        <item x="33"/>
        <item x="35"/>
        <item x="44"/>
        <item x="34"/>
        <item x="5"/>
        <item x="10"/>
        <item x="6"/>
        <item x="23"/>
        <item x="18"/>
        <item x="28"/>
        <item x="20"/>
        <item x="2"/>
        <item x="12"/>
        <item x="3"/>
        <item x="1"/>
        <item x="19"/>
        <item x="16"/>
        <item x="40"/>
        <item x="0"/>
        <item x="39"/>
        <item x="65"/>
        <item x="63"/>
        <item x="60"/>
        <item x="21"/>
        <item x="37"/>
        <item x="7"/>
        <item x="4"/>
        <item x="14"/>
        <item x="15"/>
        <item x="13"/>
        <item x="46"/>
        <item x="57"/>
        <item x="52"/>
        <item x="27"/>
        <item x="22"/>
        <item x="62"/>
        <item x="42"/>
        <item x="47"/>
        <item x="38"/>
        <item x="8"/>
        <item x="48"/>
        <item x="25"/>
        <item x="41"/>
        <item x="17"/>
        <item x="24"/>
        <item x="43"/>
        <item x="45"/>
        <item x="49"/>
        <item x="51"/>
        <item x="53"/>
        <item x="61"/>
        <item x="64"/>
        <item x="66"/>
        <item x="67"/>
        <item x="68"/>
        <item x="69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numFmtId="167" showAll="0"/>
    <pivotField showAll="0"/>
    <pivotField showAll="0"/>
    <pivotField showAll="0"/>
    <pivotField dataField="1" numFmtId="167" showAll="0"/>
    <pivotField showAll="0"/>
    <pivotField showAll="0"/>
    <pivotField showAll="0"/>
    <pivotField dataField="1" numFmtId="167" showAll="0"/>
    <pivotField showAll="0"/>
    <pivotField showAll="0"/>
    <pivotField showAll="0"/>
    <pivotField dataField="1" numFmtId="167" showAll="0"/>
    <pivotField showAll="0"/>
    <pivotField showAll="0"/>
    <pivotField showAll="0"/>
    <pivotField dataField="1" numFmtId="167" showAll="0"/>
    <pivotField numFmtId="165" showAll="0" defaultSubtotal="0"/>
  </pivotFields>
  <rowFields count="1">
    <field x="0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2" hier="-1"/>
  </pageFields>
  <dataFields count="5">
    <dataField name="Somme de Total T1" fld="16" baseField="0" baseItem="0" numFmtId="2"/>
    <dataField name="Somme de Total T2" fld="20" baseField="0" baseItem="0" numFmtId="2"/>
    <dataField name="Somme de Total T3" fld="24" baseField="0" baseItem="0" numFmtId="2"/>
    <dataField name="Somme de Total T4" fld="28" baseField="0" baseItem="0" numFmtId="2"/>
    <dataField name="Nombre " fld="7" subtotal="count" baseField="0" baseItem="0"/>
  </dataFields>
  <formats count="7">
    <format dxfId="7">
      <pivotArea field="0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6">
      <pivotArea field="0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5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4">
      <pivotArea field="0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3">
      <pivotArea outline="0" collapsedLevelsAreSubtotals="1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  <format dxfId="2">
      <pivotArea dataOnly="0" labelOnly="1" outline="0" fieldPosition="0">
        <references count="1">
          <reference field="2" count="0"/>
        </references>
      </pivotArea>
    </format>
    <format dxfId="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3:G13" firstHeaderRow="0" firstDataRow="1" firstDataCol="1" rowPageCount="1" colPageCount="1"/>
  <pivotFields count="30">
    <pivotField axis="axisRow" showAll="0" defaultSubtotal="0">
      <items count="9">
        <item x="2"/>
        <item x="1"/>
        <item x="5"/>
        <item x="6"/>
        <item x="7"/>
        <item x="4"/>
        <item x="0"/>
        <item x="8"/>
        <item x="3"/>
      </items>
    </pivotField>
    <pivotField showAll="0" defaultSubtotal="0"/>
    <pivotField axis="axisPage" showAll="0" defaultSubtotal="0">
      <items count="13">
        <item x="12"/>
        <item x="6"/>
        <item x="3"/>
        <item x="11"/>
        <item x="0"/>
        <item x="7"/>
        <item x="5"/>
        <item x="9"/>
        <item x="8"/>
        <item x="2"/>
        <item x="10"/>
        <item x="1"/>
        <item x="4"/>
      </items>
    </pivotField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numFmtId="167" showAll="0" defaultSubtotal="0"/>
    <pivotField numFmtId="167" showAll="0" defaultSubtotal="0"/>
    <pivotField numFmtId="167" showAll="0" defaultSubtotal="0"/>
    <pivotField showAll="0" defaultSubtotal="0"/>
    <pivotField dataField="1" numFmtId="167" showAll="0" defaultSubtotal="0"/>
    <pivotField showAll="0" defaultSubtotal="0"/>
    <pivotField showAll="0" defaultSubtotal="0"/>
    <pivotField showAll="0" defaultSubtotal="0"/>
    <pivotField dataField="1" numFmtId="167" showAll="0" defaultSubtotal="0"/>
    <pivotField showAll="0" defaultSubtotal="0"/>
    <pivotField showAll="0" defaultSubtotal="0"/>
    <pivotField showAll="0" defaultSubtotal="0"/>
    <pivotField dataField="1" numFmtId="167" showAll="0" defaultSubtotal="0"/>
    <pivotField showAll="0" defaultSubtotal="0"/>
    <pivotField showAll="0" defaultSubtotal="0"/>
    <pivotField showAll="0" defaultSubtotal="0"/>
    <pivotField dataField="1" numFmtId="167" showAll="0" defaultSubtotal="0"/>
    <pivotField dataField="1" numFmtId="165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2" hier="-1"/>
  </pageFields>
  <dataFields count="6">
    <dataField name="Somme de Total T1" fld="16" baseField="0" baseItem="0"/>
    <dataField name="Somme de Total T2" fld="20" baseField="0" baseItem="0"/>
    <dataField name="Somme de Total T3" fld="24" baseField="0" baseItem="0"/>
    <dataField name="Somme de Total T4" fld="28" baseField="0" baseItem="0"/>
    <dataField name="Nombre de Type" fld="7" subtotal="count" baseField="0" baseItem="0"/>
    <dataField name="Somme de Total_x000a_2016" fld="29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Econocom">
  <a:themeElements>
    <a:clrScheme name="couleurs econocom-econom-osiatis">
      <a:dk1>
        <a:srgbClr val="000000"/>
      </a:dk1>
      <a:lt1>
        <a:srgbClr val="FFFFFF"/>
      </a:lt1>
      <a:dk2>
        <a:srgbClr val="240058"/>
      </a:dk2>
      <a:lt2>
        <a:srgbClr val="737373"/>
      </a:lt2>
      <a:accent1>
        <a:srgbClr val="59CBE8"/>
      </a:accent1>
      <a:accent2>
        <a:srgbClr val="005541"/>
      </a:accent2>
      <a:accent3>
        <a:srgbClr val="C0EB00"/>
      </a:accent3>
      <a:accent4>
        <a:srgbClr val="FFD100"/>
      </a:accent4>
      <a:accent5>
        <a:srgbClr val="FF671F"/>
      </a:accent5>
      <a:accent6>
        <a:srgbClr val="C3004B"/>
      </a:accent6>
      <a:hlink>
        <a:srgbClr val="9B9B9B"/>
      </a:hlink>
      <a:folHlink>
        <a:srgbClr val="EEEC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helpdesk.intra.jouve.com/front/computer.form.php?id=11109" TargetMode="External"/><Relationship Id="rId7" Type="http://schemas.openxmlformats.org/officeDocument/2006/relationships/hyperlink" Target="http://helpdesk.intra.jouve.com/front/computer.form.php?id=11042" TargetMode="External"/><Relationship Id="rId2" Type="http://schemas.openxmlformats.org/officeDocument/2006/relationships/hyperlink" Target="http://helpdesk.intra.jouve.com/front/computer.form.php?id=11108" TargetMode="External"/><Relationship Id="rId1" Type="http://schemas.openxmlformats.org/officeDocument/2006/relationships/hyperlink" Target="http://helpdesk.intra.jouve.com/front/computer.form.php?id=11107" TargetMode="External"/><Relationship Id="rId6" Type="http://schemas.openxmlformats.org/officeDocument/2006/relationships/hyperlink" Target="http://helpdesk.intra.jouve.com/front/computer.form.php?id=11076" TargetMode="External"/><Relationship Id="rId5" Type="http://schemas.openxmlformats.org/officeDocument/2006/relationships/hyperlink" Target="http://helpdesk.intra.jouve.com/front/computer.form.php?id=11011" TargetMode="External"/><Relationship Id="rId4" Type="http://schemas.openxmlformats.org/officeDocument/2006/relationships/hyperlink" Target="http://helpdesk.intra.jouve.com/front/computer.form.php?id=1101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helpdesk.intra.jouve.com/front/computer.form.php?id=11109" TargetMode="External"/><Relationship Id="rId7" Type="http://schemas.openxmlformats.org/officeDocument/2006/relationships/hyperlink" Target="http://helpdesk.intra.jouve.com/front/computer.form.php?id=11042" TargetMode="External"/><Relationship Id="rId2" Type="http://schemas.openxmlformats.org/officeDocument/2006/relationships/hyperlink" Target="http://helpdesk.intra.jouve.com/front/computer.form.php?id=11108" TargetMode="External"/><Relationship Id="rId1" Type="http://schemas.openxmlformats.org/officeDocument/2006/relationships/hyperlink" Target="http://helpdesk.intra.jouve.com/front/computer.form.php?id=11107" TargetMode="External"/><Relationship Id="rId6" Type="http://schemas.openxmlformats.org/officeDocument/2006/relationships/hyperlink" Target="http://helpdesk.intra.jouve.com/front/computer.form.php?id=11076" TargetMode="External"/><Relationship Id="rId5" Type="http://schemas.openxmlformats.org/officeDocument/2006/relationships/hyperlink" Target="http://helpdesk.intra.jouve.com/front/computer.form.php?id=11011" TargetMode="External"/><Relationship Id="rId4" Type="http://schemas.openxmlformats.org/officeDocument/2006/relationships/hyperlink" Target="http://helpdesk.intra.jouve.com/front/computer.form.php?id=110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43"/>
  <sheetViews>
    <sheetView tabSelected="1" topLeftCell="A1626" workbookViewId="0">
      <selection activeCell="C155" sqref="C155"/>
    </sheetView>
  </sheetViews>
  <sheetFormatPr baseColWidth="10" defaultRowHeight="15.6" x14ac:dyDescent="0.3"/>
  <cols>
    <col min="4" max="4" width="23.09765625" bestFit="1" customWidth="1"/>
    <col min="5" max="5" width="22.59765625" bestFit="1" customWidth="1"/>
  </cols>
  <sheetData>
    <row r="1" spans="1:32" x14ac:dyDescent="0.3">
      <c r="A1" s="32" t="s">
        <v>1007</v>
      </c>
      <c r="B1" s="32"/>
      <c r="C1" s="33">
        <v>42632</v>
      </c>
      <c r="D1" s="51"/>
      <c r="E1" s="51"/>
      <c r="F1" s="32"/>
      <c r="G1" s="55"/>
      <c r="H1" s="57"/>
      <c r="I1" s="55"/>
      <c r="J1" s="55"/>
      <c r="K1" s="290"/>
      <c r="L1" s="55"/>
      <c r="M1" s="55"/>
      <c r="N1" s="55"/>
      <c r="O1" s="151"/>
      <c r="P1" s="55"/>
      <c r="Q1" s="55"/>
      <c r="R1" s="55"/>
      <c r="S1" s="294"/>
      <c r="T1" s="55"/>
      <c r="U1" s="55"/>
      <c r="V1" s="55"/>
      <c r="W1" s="294"/>
      <c r="X1" s="55"/>
      <c r="Y1" s="55"/>
      <c r="Z1" s="55"/>
      <c r="AA1" s="294"/>
      <c r="AB1" s="55"/>
      <c r="AC1" s="55"/>
      <c r="AD1" s="55"/>
      <c r="AE1" s="294"/>
      <c r="AF1" s="151"/>
    </row>
    <row r="2" spans="1:32" x14ac:dyDescent="0.3">
      <c r="A2" s="32" t="s">
        <v>1008</v>
      </c>
      <c r="B2" s="32"/>
      <c r="C2" s="34" t="s">
        <v>756</v>
      </c>
      <c r="D2" s="51"/>
      <c r="E2" s="51"/>
      <c r="F2" s="32"/>
      <c r="G2" s="55"/>
      <c r="H2" s="58"/>
      <c r="I2" s="55"/>
      <c r="J2" s="55"/>
      <c r="K2" s="290"/>
      <c r="L2" s="55"/>
      <c r="M2" s="55"/>
      <c r="N2" s="55"/>
      <c r="O2" s="151"/>
      <c r="P2" s="55"/>
      <c r="Q2" s="55"/>
      <c r="R2" s="55"/>
      <c r="S2" s="294"/>
      <c r="T2" s="55"/>
      <c r="U2" s="55"/>
      <c r="V2" s="55"/>
      <c r="W2" s="294"/>
      <c r="X2" s="55"/>
      <c r="Y2" s="55"/>
      <c r="Z2" s="55"/>
      <c r="AA2" s="294"/>
      <c r="AB2" s="55"/>
      <c r="AC2" s="55"/>
      <c r="AD2" s="55"/>
      <c r="AE2" s="294"/>
      <c r="AF2" s="151"/>
    </row>
    <row r="3" spans="1:32" x14ac:dyDescent="0.3">
      <c r="A3" s="32" t="s">
        <v>1009</v>
      </c>
      <c r="B3" s="32"/>
      <c r="C3" s="33">
        <v>41944</v>
      </c>
      <c r="D3" s="51"/>
      <c r="E3" s="51"/>
      <c r="F3" s="32"/>
      <c r="G3" s="55"/>
      <c r="H3" s="57"/>
      <c r="I3" s="55"/>
      <c r="J3" s="55"/>
      <c r="K3" s="290"/>
      <c r="L3" s="55"/>
      <c r="M3" s="55"/>
      <c r="N3" s="55"/>
      <c r="O3" s="151"/>
      <c r="P3" s="55"/>
      <c r="Q3" s="55"/>
      <c r="R3" s="55"/>
      <c r="S3" s="294"/>
      <c r="T3" s="55"/>
      <c r="U3" s="55"/>
      <c r="V3" s="55"/>
      <c r="W3" s="294"/>
      <c r="X3" s="55"/>
      <c r="Y3" s="55"/>
      <c r="Z3" s="55"/>
      <c r="AA3" s="294"/>
      <c r="AB3" s="55"/>
      <c r="AC3" s="55"/>
      <c r="AD3" s="55"/>
      <c r="AE3" s="294"/>
      <c r="AF3" s="151"/>
    </row>
    <row r="4" spans="1:32" x14ac:dyDescent="0.3">
      <c r="A4" s="32" t="s">
        <v>1010</v>
      </c>
      <c r="B4" s="32"/>
      <c r="C4" s="34" t="s">
        <v>1011</v>
      </c>
      <c r="D4" s="51"/>
      <c r="E4" s="51"/>
      <c r="F4" s="32"/>
      <c r="G4" s="65" t="s">
        <v>2610</v>
      </c>
      <c r="H4" s="58"/>
      <c r="I4" s="55"/>
      <c r="J4" s="65" t="s">
        <v>2610</v>
      </c>
      <c r="K4" s="291" t="s">
        <v>2610</v>
      </c>
      <c r="L4" s="65" t="s">
        <v>2610</v>
      </c>
      <c r="M4" s="65" t="s">
        <v>2610</v>
      </c>
      <c r="N4" s="65" t="s">
        <v>2610</v>
      </c>
      <c r="O4" s="151" t="s">
        <v>2610</v>
      </c>
      <c r="P4" s="65" t="s">
        <v>2610</v>
      </c>
      <c r="Q4" s="65" t="s">
        <v>2610</v>
      </c>
      <c r="R4" s="65" t="s">
        <v>2610</v>
      </c>
      <c r="S4" s="294"/>
      <c r="T4" s="65" t="s">
        <v>2610</v>
      </c>
      <c r="U4" s="65" t="s">
        <v>2610</v>
      </c>
      <c r="V4" s="65" t="s">
        <v>2610</v>
      </c>
      <c r="W4" s="294"/>
      <c r="X4" s="65" t="s">
        <v>2610</v>
      </c>
      <c r="Y4" s="65" t="s">
        <v>2610</v>
      </c>
      <c r="Z4" s="65" t="s">
        <v>2610</v>
      </c>
      <c r="AA4" s="294"/>
      <c r="AB4" s="65" t="s">
        <v>2610</v>
      </c>
      <c r="AC4" s="65" t="s">
        <v>2610</v>
      </c>
      <c r="AD4" s="65" t="s">
        <v>2610</v>
      </c>
      <c r="AE4" s="294"/>
      <c r="AF4" s="151" t="s">
        <v>2610</v>
      </c>
    </row>
    <row r="5" spans="1:32" x14ac:dyDescent="0.3">
      <c r="A5" s="32" t="s">
        <v>1012</v>
      </c>
      <c r="B5" s="32"/>
      <c r="C5" s="34" t="s">
        <v>3720</v>
      </c>
      <c r="D5" s="51"/>
      <c r="E5" s="51"/>
      <c r="F5" s="32"/>
      <c r="G5" s="55"/>
      <c r="H5" s="58"/>
      <c r="I5" s="55"/>
      <c r="J5" s="55"/>
      <c r="K5" s="290"/>
      <c r="L5" s="55"/>
      <c r="M5" s="55"/>
      <c r="N5" s="55"/>
      <c r="O5" s="151"/>
      <c r="P5" s="55"/>
      <c r="Q5" s="55"/>
      <c r="R5" s="55"/>
      <c r="S5" s="294"/>
      <c r="T5" s="55"/>
      <c r="U5" s="55"/>
      <c r="V5" s="55"/>
      <c r="W5" s="294"/>
      <c r="X5" s="55"/>
      <c r="Y5" s="55"/>
      <c r="Z5" s="55"/>
      <c r="AA5" s="294"/>
      <c r="AB5" s="55"/>
      <c r="AC5" s="55"/>
      <c r="AD5" s="55"/>
      <c r="AE5" s="294"/>
      <c r="AF5" s="151"/>
    </row>
    <row r="6" spans="1:32" x14ac:dyDescent="0.3">
      <c r="A6" s="32" t="s">
        <v>1013</v>
      </c>
      <c r="B6" s="32"/>
      <c r="C6" s="35" t="s">
        <v>1014</v>
      </c>
      <c r="D6" s="51"/>
      <c r="E6" s="51"/>
      <c r="F6" s="32"/>
      <c r="G6" s="55"/>
      <c r="H6" s="58"/>
      <c r="I6" s="55"/>
      <c r="J6" s="55"/>
      <c r="K6" s="290"/>
      <c r="L6" s="55"/>
      <c r="M6" s="55"/>
      <c r="N6" s="55"/>
      <c r="O6" s="151"/>
      <c r="P6" s="55"/>
      <c r="Q6" s="55"/>
      <c r="R6" s="55"/>
      <c r="S6" s="294"/>
      <c r="T6" s="55"/>
      <c r="U6" s="55"/>
      <c r="V6" s="55"/>
      <c r="W6" s="294"/>
      <c r="X6" s="55"/>
      <c r="Y6" s="55"/>
      <c r="Z6" s="55"/>
      <c r="AA6" s="294"/>
      <c r="AB6" s="55"/>
      <c r="AC6" s="55"/>
      <c r="AD6" s="55"/>
      <c r="AE6" s="294"/>
      <c r="AF6" s="151"/>
    </row>
    <row r="7" spans="1:32" ht="16.2" thickBot="1" x14ac:dyDescent="0.35">
      <c r="A7" s="36" t="s">
        <v>1015</v>
      </c>
      <c r="B7" s="36"/>
      <c r="C7" s="456" t="s">
        <v>3686</v>
      </c>
      <c r="D7" s="52"/>
      <c r="E7" s="52"/>
      <c r="F7" s="36"/>
      <c r="G7" s="55"/>
      <c r="H7" s="59"/>
      <c r="I7" s="55"/>
      <c r="J7" s="55"/>
      <c r="K7" s="290"/>
      <c r="L7" s="55"/>
      <c r="M7" s="55"/>
      <c r="N7" s="55"/>
      <c r="O7" s="151"/>
      <c r="P7" s="55"/>
      <c r="Q7" s="55"/>
      <c r="R7" s="55"/>
      <c r="S7" s="294"/>
      <c r="T7" s="55"/>
      <c r="U7" s="55"/>
      <c r="V7" s="55"/>
      <c r="W7" s="294"/>
      <c r="X7" s="55"/>
      <c r="Y7" s="55"/>
      <c r="Z7" s="55"/>
      <c r="AA7" s="294"/>
      <c r="AB7" s="55"/>
      <c r="AC7" s="55"/>
      <c r="AD7" s="55"/>
      <c r="AE7" s="294"/>
      <c r="AF7" s="151"/>
    </row>
    <row r="8" spans="1:32" ht="16.2" thickBot="1" x14ac:dyDescent="0.35">
      <c r="A8" s="50"/>
      <c r="B8" s="50"/>
      <c r="C8" s="28"/>
      <c r="D8" s="28"/>
      <c r="E8" s="28"/>
      <c r="F8" s="27"/>
      <c r="G8" s="56"/>
      <c r="H8" s="56"/>
      <c r="I8" s="56"/>
      <c r="J8" s="56"/>
      <c r="K8" s="292"/>
      <c r="L8" s="56"/>
      <c r="M8" s="56"/>
      <c r="N8" s="56"/>
      <c r="O8" s="86"/>
      <c r="P8" s="69">
        <f>SUM(P10:P1598)</f>
        <v>6970.1081666666332</v>
      </c>
      <c r="Q8" s="69">
        <f>SUM(Q10:Q1598)</f>
        <v>6962.2081666666327</v>
      </c>
      <c r="R8" s="69">
        <f>SUM(R10:R1598)</f>
        <v>6888.0853333332989</v>
      </c>
      <c r="S8" s="296">
        <f>SUM(P8:R8)</f>
        <v>20820.401666666567</v>
      </c>
      <c r="T8" s="69">
        <f>SUM(T10:T1598)</f>
        <v>6893.2253333332983</v>
      </c>
      <c r="U8" s="69">
        <f>SUM(U10:U1598)</f>
        <v>6927.9808333332912</v>
      </c>
      <c r="V8" s="69">
        <f>SUM(V10:V1598)</f>
        <v>6921.4508333332897</v>
      </c>
      <c r="W8" s="296">
        <f>SUM(T8:V8)</f>
        <v>20742.656999999879</v>
      </c>
      <c r="X8" s="69">
        <f>SUM(X10:X1598)</f>
        <v>6925.6908333332876</v>
      </c>
      <c r="Y8" s="69">
        <f>SUM(Y10:Y1598)</f>
        <v>6930.7408333332796</v>
      </c>
      <c r="Z8" s="69">
        <f>SUM(Z10:Z1598)</f>
        <v>6948.760833333271</v>
      </c>
      <c r="AA8" s="296">
        <f>SUM(X8:Z8)</f>
        <v>20805.192499999837</v>
      </c>
      <c r="AB8" s="69">
        <f>SUM(AB10:AB1598)</f>
        <v>6706.0908333332836</v>
      </c>
      <c r="AC8" s="69">
        <f>SUM(AC10:AC1598)</f>
        <v>6712.4508333332806</v>
      </c>
      <c r="AD8" s="69">
        <f>SUM(AD10:AD1598)</f>
        <v>6717.750833333278</v>
      </c>
      <c r="AE8" s="296">
        <f>SUM(AB8:AD8)</f>
        <v>20136.292499999843</v>
      </c>
      <c r="AF8" s="88">
        <f>SUM(AE8,AA8,W8,S8)</f>
        <v>82504.543666666126</v>
      </c>
    </row>
    <row r="9" spans="1:32" ht="86.4" x14ac:dyDescent="0.3">
      <c r="A9" s="49" t="s">
        <v>3079</v>
      </c>
      <c r="B9" s="49" t="s">
        <v>3683</v>
      </c>
      <c r="C9" s="29" t="s">
        <v>2593</v>
      </c>
      <c r="D9" s="29" t="s">
        <v>2595</v>
      </c>
      <c r="E9" s="29" t="s">
        <v>906</v>
      </c>
      <c r="F9" s="29" t="s">
        <v>1025</v>
      </c>
      <c r="G9" s="30" t="s">
        <v>1271</v>
      </c>
      <c r="H9" s="30" t="s">
        <v>907</v>
      </c>
      <c r="I9" s="30" t="s">
        <v>908</v>
      </c>
      <c r="J9" s="29" t="s">
        <v>1016</v>
      </c>
      <c r="K9" s="293" t="s">
        <v>910</v>
      </c>
      <c r="L9" s="29" t="s">
        <v>909</v>
      </c>
      <c r="M9" s="29" t="s">
        <v>988</v>
      </c>
      <c r="N9" s="29" t="s">
        <v>994</v>
      </c>
      <c r="O9" s="150" t="s">
        <v>2611</v>
      </c>
      <c r="P9" s="67">
        <v>42370</v>
      </c>
      <c r="Q9" s="67">
        <v>42401</v>
      </c>
      <c r="R9" s="67">
        <v>42430</v>
      </c>
      <c r="S9" s="295" t="s">
        <v>3376</v>
      </c>
      <c r="T9" s="67">
        <v>42461</v>
      </c>
      <c r="U9" s="67">
        <v>42491</v>
      </c>
      <c r="V9" s="67">
        <v>42522</v>
      </c>
      <c r="W9" s="295" t="s">
        <v>3377</v>
      </c>
      <c r="X9" s="67">
        <v>42552</v>
      </c>
      <c r="Y9" s="67">
        <v>42583</v>
      </c>
      <c r="Z9" s="67">
        <v>42614</v>
      </c>
      <c r="AA9" s="295" t="s">
        <v>3378</v>
      </c>
      <c r="AB9" s="67">
        <v>42644</v>
      </c>
      <c r="AC9" s="67">
        <v>42675</v>
      </c>
      <c r="AD9" s="67">
        <v>42705</v>
      </c>
      <c r="AE9" s="295" t="s">
        <v>3379</v>
      </c>
      <c r="AF9" s="89" t="s">
        <v>3633</v>
      </c>
    </row>
    <row r="10" spans="1:32" x14ac:dyDescent="0.3">
      <c r="A10" s="328"/>
      <c r="B10" s="328" t="s">
        <v>3632</v>
      </c>
      <c r="C10" s="318" t="s">
        <v>3285</v>
      </c>
      <c r="D10" s="318" t="s">
        <v>3332</v>
      </c>
      <c r="E10" s="317" t="s">
        <v>943</v>
      </c>
      <c r="F10" s="318" t="s">
        <v>1698</v>
      </c>
      <c r="G10" s="318" t="s">
        <v>1272</v>
      </c>
      <c r="H10" s="317" t="s">
        <v>912</v>
      </c>
      <c r="I10" s="317">
        <v>53100</v>
      </c>
      <c r="J10" s="318" t="s">
        <v>1002</v>
      </c>
      <c r="K10" s="316">
        <v>41580</v>
      </c>
      <c r="L10" s="317" t="s">
        <v>2608</v>
      </c>
      <c r="M10" s="315" t="s">
        <v>984</v>
      </c>
      <c r="N10" s="318" t="s">
        <v>991</v>
      </c>
      <c r="O10" s="347">
        <v>46.08</v>
      </c>
      <c r="P10" s="400"/>
      <c r="Q10" s="400"/>
      <c r="R10" s="400"/>
      <c r="S10" s="404">
        <f>SUM(P10:R10)</f>
        <v>0</v>
      </c>
      <c r="T10" s="400"/>
      <c r="U10" s="400"/>
      <c r="V10" s="400"/>
      <c r="W10" s="404">
        <f>SUM(T10:V10)</f>
        <v>0</v>
      </c>
      <c r="X10" s="400"/>
      <c r="Y10" s="400"/>
      <c r="Z10" s="400"/>
      <c r="AA10" s="404">
        <f>SUM(X10:Z10)</f>
        <v>0</v>
      </c>
      <c r="AB10" s="400"/>
      <c r="AC10" s="400"/>
      <c r="AD10" s="400"/>
      <c r="AE10" s="404">
        <f>SUM(AB10:AD10)</f>
        <v>0</v>
      </c>
      <c r="AF10" s="401">
        <f>SUBTOTAL(9,S10,W10,AA10,AE10)</f>
        <v>0</v>
      </c>
    </row>
    <row r="11" spans="1:32" x14ac:dyDescent="0.3">
      <c r="A11" s="286"/>
      <c r="B11" s="328" t="s">
        <v>3632</v>
      </c>
      <c r="C11" s="318" t="s">
        <v>2594</v>
      </c>
      <c r="D11" s="318" t="s">
        <v>2767</v>
      </c>
      <c r="E11" s="317" t="s">
        <v>917</v>
      </c>
      <c r="F11" s="318" t="s">
        <v>1104</v>
      </c>
      <c r="G11" s="318" t="s">
        <v>1272</v>
      </c>
      <c r="H11" s="317" t="s">
        <v>912</v>
      </c>
      <c r="I11" s="317">
        <v>53100</v>
      </c>
      <c r="J11" s="318" t="s">
        <v>1001</v>
      </c>
      <c r="K11" s="315">
        <v>39556</v>
      </c>
      <c r="L11" s="317" t="s">
        <v>2608</v>
      </c>
      <c r="M11" s="315" t="s">
        <v>983</v>
      </c>
      <c r="N11" s="318" t="s">
        <v>991</v>
      </c>
      <c r="O11" s="347">
        <v>50.76</v>
      </c>
      <c r="P11" s="400"/>
      <c r="Q11" s="400"/>
      <c r="R11" s="400"/>
      <c r="S11" s="404">
        <f>SUM(P11:R11)</f>
        <v>0</v>
      </c>
      <c r="T11" s="400"/>
      <c r="U11" s="400"/>
      <c r="V11" s="400"/>
      <c r="W11" s="404">
        <f>SUM(T11:V11)</f>
        <v>0</v>
      </c>
      <c r="X11" s="400"/>
      <c r="Y11" s="400"/>
      <c r="Z11" s="400"/>
      <c r="AA11" s="404">
        <f>SUM(X11:Z11)</f>
        <v>0</v>
      </c>
      <c r="AB11" s="400"/>
      <c r="AC11" s="400"/>
      <c r="AD11" s="400"/>
      <c r="AE11" s="404">
        <f>SUM(AB11:AD11)</f>
        <v>0</v>
      </c>
      <c r="AF11" s="401">
        <f>SUBTOTAL(9,S11,W11,AA11,AE11)</f>
        <v>0</v>
      </c>
    </row>
    <row r="12" spans="1:32" x14ac:dyDescent="0.3">
      <c r="A12" s="286"/>
      <c r="B12" s="328" t="s">
        <v>3632</v>
      </c>
      <c r="C12" s="317" t="s">
        <v>2594</v>
      </c>
      <c r="D12" s="318" t="s">
        <v>2635</v>
      </c>
      <c r="E12" s="317" t="s">
        <v>917</v>
      </c>
      <c r="F12" s="318" t="s">
        <v>1070</v>
      </c>
      <c r="G12" s="318" t="s">
        <v>1272</v>
      </c>
      <c r="H12" s="317" t="s">
        <v>912</v>
      </c>
      <c r="I12" s="317">
        <v>53100</v>
      </c>
      <c r="J12" s="318" t="s">
        <v>1001</v>
      </c>
      <c r="K12" s="315">
        <v>39739</v>
      </c>
      <c r="L12" s="317" t="s">
        <v>2608</v>
      </c>
      <c r="M12" s="315" t="s">
        <v>983</v>
      </c>
      <c r="N12" s="318" t="s">
        <v>991</v>
      </c>
      <c r="O12" s="347">
        <v>50.76</v>
      </c>
      <c r="P12" s="400"/>
      <c r="Q12" s="400"/>
      <c r="R12" s="400"/>
      <c r="S12" s="404">
        <f>SUM(P12:R12)</f>
        <v>0</v>
      </c>
      <c r="T12" s="400"/>
      <c r="U12" s="400"/>
      <c r="V12" s="400"/>
      <c r="W12" s="404">
        <f>SUM(T12:V12)</f>
        <v>0</v>
      </c>
      <c r="X12" s="400"/>
      <c r="Y12" s="400"/>
      <c r="Z12" s="400"/>
      <c r="AA12" s="404">
        <f>SUM(X12:Z12)</f>
        <v>0</v>
      </c>
      <c r="AB12" s="400"/>
      <c r="AC12" s="400"/>
      <c r="AD12" s="400"/>
      <c r="AE12" s="404">
        <f>SUM(AB12:AD12)</f>
        <v>0</v>
      </c>
      <c r="AF12" s="401">
        <f>SUBTOTAL(9,S12,W12,AA12,AE12)</f>
        <v>0</v>
      </c>
    </row>
    <row r="13" spans="1:32" x14ac:dyDescent="0.3">
      <c r="A13" s="286"/>
      <c r="B13" s="328" t="s">
        <v>3632</v>
      </c>
      <c r="C13" s="317" t="s">
        <v>2594</v>
      </c>
      <c r="D13" s="318" t="s">
        <v>1054</v>
      </c>
      <c r="E13" s="317" t="s">
        <v>919</v>
      </c>
      <c r="F13" s="318" t="s">
        <v>1054</v>
      </c>
      <c r="G13" s="318" t="s">
        <v>1272</v>
      </c>
      <c r="H13" s="317" t="s">
        <v>912</v>
      </c>
      <c r="I13" s="317">
        <v>53100</v>
      </c>
      <c r="J13" s="318" t="s">
        <v>1001</v>
      </c>
      <c r="K13" s="315">
        <v>36526</v>
      </c>
      <c r="L13" s="317" t="s">
        <v>2608</v>
      </c>
      <c r="M13" s="315" t="s">
        <v>983</v>
      </c>
      <c r="N13" s="318" t="s">
        <v>991</v>
      </c>
      <c r="O13" s="347">
        <v>50.76</v>
      </c>
      <c r="P13" s="400"/>
      <c r="Q13" s="400"/>
      <c r="R13" s="400"/>
      <c r="S13" s="404">
        <f>SUM(P13:R13)</f>
        <v>0</v>
      </c>
      <c r="T13" s="400"/>
      <c r="U13" s="400"/>
      <c r="V13" s="400"/>
      <c r="W13" s="404">
        <f>SUM(T13:V13)</f>
        <v>0</v>
      </c>
      <c r="X13" s="400"/>
      <c r="Y13" s="400"/>
      <c r="Z13" s="400"/>
      <c r="AA13" s="404">
        <f>SUM(X13:Z13)</f>
        <v>0</v>
      </c>
      <c r="AB13" s="400"/>
      <c r="AC13" s="400"/>
      <c r="AD13" s="400"/>
      <c r="AE13" s="404">
        <f>SUM(AB13:AD13)</f>
        <v>0</v>
      </c>
      <c r="AF13" s="401">
        <f>SUBTOTAL(9,S13,W13,AA13,AE13)</f>
        <v>0</v>
      </c>
    </row>
    <row r="14" spans="1:32" x14ac:dyDescent="0.3">
      <c r="A14" s="286"/>
      <c r="B14" s="328" t="s">
        <v>3632</v>
      </c>
      <c r="C14" s="318" t="s">
        <v>2594</v>
      </c>
      <c r="D14" s="318" t="s">
        <v>2820</v>
      </c>
      <c r="E14" s="317" t="s">
        <v>911</v>
      </c>
      <c r="F14" s="318" t="s">
        <v>1160</v>
      </c>
      <c r="G14" s="318" t="s">
        <v>1272</v>
      </c>
      <c r="H14" s="317" t="s">
        <v>912</v>
      </c>
      <c r="I14" s="317">
        <v>53100</v>
      </c>
      <c r="J14" s="318" t="s">
        <v>1001</v>
      </c>
      <c r="K14" s="315">
        <v>39915</v>
      </c>
      <c r="L14" s="317" t="s">
        <v>2608</v>
      </c>
      <c r="M14" s="315" t="s">
        <v>983</v>
      </c>
      <c r="N14" s="318" t="s">
        <v>991</v>
      </c>
      <c r="O14" s="347">
        <v>50.76</v>
      </c>
      <c r="P14" s="400"/>
      <c r="Q14" s="400"/>
      <c r="R14" s="400"/>
      <c r="S14" s="404">
        <f>SUM(P14:R14)</f>
        <v>0</v>
      </c>
      <c r="T14" s="400"/>
      <c r="U14" s="400"/>
      <c r="V14" s="400"/>
      <c r="W14" s="404">
        <f>SUM(T14:V14)</f>
        <v>0</v>
      </c>
      <c r="X14" s="400"/>
      <c r="Y14" s="400"/>
      <c r="Z14" s="400"/>
      <c r="AA14" s="404">
        <f>SUM(X14:Z14)</f>
        <v>0</v>
      </c>
      <c r="AB14" s="400"/>
      <c r="AC14" s="400"/>
      <c r="AD14" s="400"/>
      <c r="AE14" s="404">
        <f>SUM(AB14:AD14)</f>
        <v>0</v>
      </c>
      <c r="AF14" s="401">
        <f>SUBTOTAL(9,S14,W14,AA14,AE14)</f>
        <v>0</v>
      </c>
    </row>
    <row r="15" spans="1:32" x14ac:dyDescent="0.3">
      <c r="A15" s="286"/>
      <c r="B15" s="328" t="s">
        <v>3632</v>
      </c>
      <c r="C15" s="317" t="s">
        <v>2594</v>
      </c>
      <c r="D15" s="318" t="s">
        <v>1052</v>
      </c>
      <c r="E15" s="317" t="s">
        <v>914</v>
      </c>
      <c r="F15" s="318" t="s">
        <v>1052</v>
      </c>
      <c r="G15" s="318" t="s">
        <v>1272</v>
      </c>
      <c r="H15" s="317" t="s">
        <v>912</v>
      </c>
      <c r="I15" s="317">
        <v>53100</v>
      </c>
      <c r="J15" s="318" t="s">
        <v>1005</v>
      </c>
      <c r="K15" s="315">
        <v>36526</v>
      </c>
      <c r="L15" s="317" t="s">
        <v>2608</v>
      </c>
      <c r="M15" s="315" t="s">
        <v>983</v>
      </c>
      <c r="N15" s="318" t="s">
        <v>993</v>
      </c>
      <c r="O15" s="347">
        <v>109.56</v>
      </c>
      <c r="P15" s="400"/>
      <c r="Q15" s="400"/>
      <c r="R15" s="400"/>
      <c r="S15" s="404">
        <f>SUM(P15:R15)</f>
        <v>0</v>
      </c>
      <c r="T15" s="400"/>
      <c r="U15" s="400"/>
      <c r="V15" s="400"/>
      <c r="W15" s="404">
        <f>SUM(T15:V15)</f>
        <v>0</v>
      </c>
      <c r="X15" s="400"/>
      <c r="Y15" s="400"/>
      <c r="Z15" s="400"/>
      <c r="AA15" s="404">
        <f>SUM(X15:Z15)</f>
        <v>0</v>
      </c>
      <c r="AB15" s="400"/>
      <c r="AC15" s="400"/>
      <c r="AD15" s="400"/>
      <c r="AE15" s="404">
        <f>SUM(AB15:AD15)</f>
        <v>0</v>
      </c>
      <c r="AF15" s="401">
        <f>SUBTOTAL(9,S15,W15,AA15,AE15)</f>
        <v>0</v>
      </c>
    </row>
    <row r="16" spans="1:32" x14ac:dyDescent="0.3">
      <c r="A16" s="286"/>
      <c r="B16" s="328" t="s">
        <v>3632</v>
      </c>
      <c r="C16" s="318" t="s">
        <v>2594</v>
      </c>
      <c r="D16" s="318" t="s">
        <v>2753</v>
      </c>
      <c r="E16" s="317" t="s">
        <v>917</v>
      </c>
      <c r="F16" s="318" t="s">
        <v>1089</v>
      </c>
      <c r="G16" s="318" t="s">
        <v>1272</v>
      </c>
      <c r="H16" s="317" t="s">
        <v>912</v>
      </c>
      <c r="I16" s="317">
        <v>53100</v>
      </c>
      <c r="J16" s="318" t="s">
        <v>1001</v>
      </c>
      <c r="K16" s="315">
        <v>39462</v>
      </c>
      <c r="L16" s="317" t="s">
        <v>2608</v>
      </c>
      <c r="M16" s="315" t="s">
        <v>983</v>
      </c>
      <c r="N16" s="318" t="s">
        <v>991</v>
      </c>
      <c r="O16" s="347">
        <v>50.76</v>
      </c>
      <c r="P16" s="400"/>
      <c r="Q16" s="400"/>
      <c r="R16" s="400"/>
      <c r="S16" s="404">
        <f>SUM(P16:R16)</f>
        <v>0</v>
      </c>
      <c r="T16" s="400"/>
      <c r="U16" s="400"/>
      <c r="V16" s="400"/>
      <c r="W16" s="404">
        <f>SUM(T16:V16)</f>
        <v>0</v>
      </c>
      <c r="X16" s="400"/>
      <c r="Y16" s="400"/>
      <c r="Z16" s="400"/>
      <c r="AA16" s="404">
        <f>SUM(X16:Z16)</f>
        <v>0</v>
      </c>
      <c r="AB16" s="400"/>
      <c r="AC16" s="400"/>
      <c r="AD16" s="400"/>
      <c r="AE16" s="404">
        <f>SUM(AB16:AD16)</f>
        <v>0</v>
      </c>
      <c r="AF16" s="401">
        <f>SUBTOTAL(9,S16,W16,AA16,AE16)</f>
        <v>0</v>
      </c>
    </row>
    <row r="17" spans="1:32" x14ac:dyDescent="0.3">
      <c r="A17" s="286"/>
      <c r="B17" s="328" t="s">
        <v>3632</v>
      </c>
      <c r="C17" s="318" t="s">
        <v>2913</v>
      </c>
      <c r="D17" s="318" t="s">
        <v>2921</v>
      </c>
      <c r="E17" s="317" t="s">
        <v>918</v>
      </c>
      <c r="F17" s="318" t="s">
        <v>1270</v>
      </c>
      <c r="G17" s="318" t="s">
        <v>1272</v>
      </c>
      <c r="H17" s="317" t="s">
        <v>912</v>
      </c>
      <c r="I17" s="317">
        <v>53100</v>
      </c>
      <c r="J17" s="318" t="s">
        <v>1002</v>
      </c>
      <c r="K17" s="315">
        <v>36526</v>
      </c>
      <c r="L17" s="317" t="s">
        <v>2608</v>
      </c>
      <c r="M17" s="315" t="s">
        <v>984</v>
      </c>
      <c r="N17" s="318" t="s">
        <v>991</v>
      </c>
      <c r="O17" s="347">
        <v>46.08</v>
      </c>
      <c r="P17" s="400"/>
      <c r="Q17" s="400"/>
      <c r="R17" s="400"/>
      <c r="S17" s="404">
        <f>SUM(P17:R17)</f>
        <v>0</v>
      </c>
      <c r="T17" s="400"/>
      <c r="U17" s="400"/>
      <c r="V17" s="400"/>
      <c r="W17" s="404">
        <f>SUM(T17:V17)</f>
        <v>0</v>
      </c>
      <c r="X17" s="400"/>
      <c r="Y17" s="400"/>
      <c r="Z17" s="400"/>
      <c r="AA17" s="404">
        <f>SUM(X17:Z17)</f>
        <v>0</v>
      </c>
      <c r="AB17" s="400"/>
      <c r="AC17" s="400"/>
      <c r="AD17" s="400"/>
      <c r="AE17" s="404">
        <f>SUM(AB17:AD17)</f>
        <v>0</v>
      </c>
      <c r="AF17" s="401">
        <f>SUBTOTAL(9,S17,W17,AA17,AE17)</f>
        <v>0</v>
      </c>
    </row>
    <row r="18" spans="1:32" x14ac:dyDescent="0.3">
      <c r="A18" s="286"/>
      <c r="B18" s="328" t="s">
        <v>3632</v>
      </c>
      <c r="C18" s="318" t="s">
        <v>2729</v>
      </c>
      <c r="D18" s="318" t="s">
        <v>3218</v>
      </c>
      <c r="E18" s="317" t="s">
        <v>911</v>
      </c>
      <c r="F18" s="318" t="s">
        <v>1582</v>
      </c>
      <c r="G18" s="318" t="s">
        <v>1272</v>
      </c>
      <c r="H18" s="317" t="s">
        <v>912</v>
      </c>
      <c r="I18" s="317">
        <v>53100</v>
      </c>
      <c r="J18" s="318" t="s">
        <v>1002</v>
      </c>
      <c r="K18" s="316">
        <v>38309</v>
      </c>
      <c r="L18" s="317" t="s">
        <v>2608</v>
      </c>
      <c r="M18" s="315" t="s">
        <v>984</v>
      </c>
      <c r="N18" s="318" t="s">
        <v>991</v>
      </c>
      <c r="O18" s="347">
        <v>46.08</v>
      </c>
      <c r="P18" s="400"/>
      <c r="Q18" s="400"/>
      <c r="R18" s="400"/>
      <c r="S18" s="404">
        <f>SUM(P18:R18)</f>
        <v>0</v>
      </c>
      <c r="T18" s="400"/>
      <c r="U18" s="400"/>
      <c r="V18" s="400"/>
      <c r="W18" s="404">
        <f>SUM(T18:V18)</f>
        <v>0</v>
      </c>
      <c r="X18" s="400"/>
      <c r="Y18" s="400"/>
      <c r="Z18" s="400"/>
      <c r="AA18" s="404">
        <f>SUM(X18:Z18)</f>
        <v>0</v>
      </c>
      <c r="AB18" s="400"/>
      <c r="AC18" s="400"/>
      <c r="AD18" s="400"/>
      <c r="AE18" s="404">
        <f>SUM(AB18:AD18)</f>
        <v>0</v>
      </c>
      <c r="AF18" s="401">
        <f>SUBTOTAL(9,S18,W18,AA18,AE18)</f>
        <v>0</v>
      </c>
    </row>
    <row r="19" spans="1:32" x14ac:dyDescent="0.3">
      <c r="A19" s="286"/>
      <c r="B19" s="328" t="s">
        <v>3632</v>
      </c>
      <c r="C19" s="318" t="s">
        <v>2729</v>
      </c>
      <c r="D19" s="318" t="s">
        <v>409</v>
      </c>
      <c r="E19" s="317" t="s">
        <v>927</v>
      </c>
      <c r="F19" s="318" t="s">
        <v>2133</v>
      </c>
      <c r="G19" s="318" t="s">
        <v>1272</v>
      </c>
      <c r="H19" s="317" t="s">
        <v>912</v>
      </c>
      <c r="I19" s="317">
        <v>53100</v>
      </c>
      <c r="J19" s="318" t="s">
        <v>1002</v>
      </c>
      <c r="K19" s="316">
        <v>39651</v>
      </c>
      <c r="L19" s="317" t="s">
        <v>2608</v>
      </c>
      <c r="M19" s="315" t="s">
        <v>984</v>
      </c>
      <c r="N19" s="318" t="s">
        <v>991</v>
      </c>
      <c r="O19" s="347">
        <v>46.08</v>
      </c>
      <c r="P19" s="400"/>
      <c r="Q19" s="400"/>
      <c r="R19" s="400"/>
      <c r="S19" s="404">
        <f>SUM(P19:R19)</f>
        <v>0</v>
      </c>
      <c r="T19" s="400"/>
      <c r="U19" s="400"/>
      <c r="V19" s="400"/>
      <c r="W19" s="404">
        <f>SUM(T19:V19)</f>
        <v>0</v>
      </c>
      <c r="X19" s="400"/>
      <c r="Y19" s="400"/>
      <c r="Z19" s="400"/>
      <c r="AA19" s="404">
        <f>SUM(X19:Z19)</f>
        <v>0</v>
      </c>
      <c r="AB19" s="400"/>
      <c r="AC19" s="400"/>
      <c r="AD19" s="400"/>
      <c r="AE19" s="404">
        <f>SUM(AB19:AD19)</f>
        <v>0</v>
      </c>
      <c r="AF19" s="401">
        <f>SUBTOTAL(9,S19,W19,AA19,AE19)</f>
        <v>0</v>
      </c>
    </row>
    <row r="20" spans="1:32" x14ac:dyDescent="0.3">
      <c r="A20" s="286"/>
      <c r="B20" s="328" t="s">
        <v>3632</v>
      </c>
      <c r="C20" s="318" t="s">
        <v>2663</v>
      </c>
      <c r="D20" s="318" t="s">
        <v>2994</v>
      </c>
      <c r="E20" s="317" t="s">
        <v>911</v>
      </c>
      <c r="F20" s="318" t="s">
        <v>1345</v>
      </c>
      <c r="G20" s="318" t="s">
        <v>1274</v>
      </c>
      <c r="H20" s="317" t="s">
        <v>929</v>
      </c>
      <c r="I20" s="317">
        <v>35510</v>
      </c>
      <c r="J20" s="318" t="s">
        <v>1002</v>
      </c>
      <c r="K20" s="315">
        <v>39170</v>
      </c>
      <c r="L20" s="317" t="s">
        <v>2608</v>
      </c>
      <c r="M20" s="315" t="s">
        <v>984</v>
      </c>
      <c r="N20" s="318" t="s">
        <v>991</v>
      </c>
      <c r="O20" s="347">
        <v>46.08</v>
      </c>
      <c r="P20" s="400"/>
      <c r="Q20" s="400"/>
      <c r="R20" s="400"/>
      <c r="S20" s="404">
        <f>SUM(P20:R20)</f>
        <v>0</v>
      </c>
      <c r="T20" s="400"/>
      <c r="U20" s="400"/>
      <c r="V20" s="400"/>
      <c r="W20" s="404">
        <f>SUM(T20:V20)</f>
        <v>0</v>
      </c>
      <c r="X20" s="400"/>
      <c r="Y20" s="400"/>
      <c r="Z20" s="400"/>
      <c r="AA20" s="404">
        <f>SUM(X20:Z20)</f>
        <v>0</v>
      </c>
      <c r="AB20" s="400"/>
      <c r="AC20" s="400"/>
      <c r="AD20" s="400"/>
      <c r="AE20" s="404">
        <f>SUM(AB20:AD20)</f>
        <v>0</v>
      </c>
      <c r="AF20" s="401">
        <f>SUBTOTAL(9,S20,W20,AA20,AE20)</f>
        <v>0</v>
      </c>
    </row>
    <row r="21" spans="1:32" x14ac:dyDescent="0.3">
      <c r="A21" s="286"/>
      <c r="B21" s="328" t="s">
        <v>3632</v>
      </c>
      <c r="C21" s="318" t="s">
        <v>2663</v>
      </c>
      <c r="D21" s="318" t="s">
        <v>2998</v>
      </c>
      <c r="E21" s="317" t="s">
        <v>917</v>
      </c>
      <c r="F21" s="318" t="s">
        <v>1349</v>
      </c>
      <c r="G21" s="318" t="s">
        <v>1274</v>
      </c>
      <c r="H21" s="317" t="s">
        <v>929</v>
      </c>
      <c r="I21" s="317">
        <v>35510</v>
      </c>
      <c r="J21" s="318" t="s">
        <v>1002</v>
      </c>
      <c r="K21" s="315">
        <v>36526</v>
      </c>
      <c r="L21" s="317" t="s">
        <v>2608</v>
      </c>
      <c r="M21" s="315" t="s">
        <v>984</v>
      </c>
      <c r="N21" s="318" t="s">
        <v>991</v>
      </c>
      <c r="O21" s="347">
        <v>46.08</v>
      </c>
      <c r="P21" s="400"/>
      <c r="Q21" s="400"/>
      <c r="R21" s="400"/>
      <c r="S21" s="404">
        <f>SUM(P21:R21)</f>
        <v>0</v>
      </c>
      <c r="T21" s="400"/>
      <c r="U21" s="400"/>
      <c r="V21" s="400"/>
      <c r="W21" s="404">
        <f>SUM(T21:V21)</f>
        <v>0</v>
      </c>
      <c r="X21" s="400"/>
      <c r="Y21" s="400"/>
      <c r="Z21" s="400"/>
      <c r="AA21" s="404">
        <f>SUM(X21:Z21)</f>
        <v>0</v>
      </c>
      <c r="AB21" s="400"/>
      <c r="AC21" s="400"/>
      <c r="AD21" s="400"/>
      <c r="AE21" s="404">
        <f>SUM(AB21:AD21)</f>
        <v>0</v>
      </c>
      <c r="AF21" s="401">
        <f>SUBTOTAL(9,S21,W21,AA21,AE21)</f>
        <v>0</v>
      </c>
    </row>
    <row r="22" spans="1:32" x14ac:dyDescent="0.3">
      <c r="A22" s="286"/>
      <c r="B22" s="328" t="s">
        <v>3632</v>
      </c>
      <c r="C22" s="318" t="s">
        <v>2663</v>
      </c>
      <c r="D22" s="318" t="s">
        <v>2988</v>
      </c>
      <c r="E22" s="317" t="s">
        <v>919</v>
      </c>
      <c r="F22" s="318" t="s">
        <v>1339</v>
      </c>
      <c r="G22" s="318" t="s">
        <v>1274</v>
      </c>
      <c r="H22" s="317" t="s">
        <v>929</v>
      </c>
      <c r="I22" s="317">
        <v>35510</v>
      </c>
      <c r="J22" s="318" t="s">
        <v>1001</v>
      </c>
      <c r="K22" s="315">
        <v>36526</v>
      </c>
      <c r="L22" s="317" t="s">
        <v>2608</v>
      </c>
      <c r="M22" s="315" t="s">
        <v>983</v>
      </c>
      <c r="N22" s="318" t="s">
        <v>991</v>
      </c>
      <c r="O22" s="347">
        <v>50.76</v>
      </c>
      <c r="P22" s="400"/>
      <c r="Q22" s="400"/>
      <c r="R22" s="400"/>
      <c r="S22" s="404">
        <f>SUM(P22:R22)</f>
        <v>0</v>
      </c>
      <c r="T22" s="400"/>
      <c r="U22" s="400"/>
      <c r="V22" s="400"/>
      <c r="W22" s="404">
        <f>SUM(T22:V22)</f>
        <v>0</v>
      </c>
      <c r="X22" s="400"/>
      <c r="Y22" s="400"/>
      <c r="Z22" s="400"/>
      <c r="AA22" s="404">
        <f>SUM(X22:Z22)</f>
        <v>0</v>
      </c>
      <c r="AB22" s="400"/>
      <c r="AC22" s="400"/>
      <c r="AD22" s="400"/>
      <c r="AE22" s="404">
        <f>SUM(AB22:AD22)</f>
        <v>0</v>
      </c>
      <c r="AF22" s="401">
        <f>SUBTOTAL(9,S22,W22,AA22,AE22)</f>
        <v>0</v>
      </c>
    </row>
    <row r="23" spans="1:32" x14ac:dyDescent="0.3">
      <c r="A23" s="286"/>
      <c r="B23" s="328" t="s">
        <v>3632</v>
      </c>
      <c r="C23" s="318" t="s">
        <v>2663</v>
      </c>
      <c r="D23" s="318" t="s">
        <v>2990</v>
      </c>
      <c r="E23" s="317" t="s">
        <v>931</v>
      </c>
      <c r="F23" s="318" t="s">
        <v>1341</v>
      </c>
      <c r="G23" s="318" t="s">
        <v>1274</v>
      </c>
      <c r="H23" s="317" t="s">
        <v>929</v>
      </c>
      <c r="I23" s="317">
        <v>35510</v>
      </c>
      <c r="J23" s="318" t="s">
        <v>1005</v>
      </c>
      <c r="K23" s="315">
        <v>36526</v>
      </c>
      <c r="L23" s="317" t="s">
        <v>2608</v>
      </c>
      <c r="M23" s="315" t="s">
        <v>983</v>
      </c>
      <c r="N23" s="318" t="s">
        <v>993</v>
      </c>
      <c r="O23" s="347">
        <v>109.56</v>
      </c>
      <c r="P23" s="400"/>
      <c r="Q23" s="400"/>
      <c r="R23" s="400"/>
      <c r="S23" s="404">
        <f>SUM(P23:R23)</f>
        <v>0</v>
      </c>
      <c r="T23" s="400"/>
      <c r="U23" s="400"/>
      <c r="V23" s="400"/>
      <c r="W23" s="404">
        <f>SUM(T23:V23)</f>
        <v>0</v>
      </c>
      <c r="X23" s="400"/>
      <c r="Y23" s="400"/>
      <c r="Z23" s="400"/>
      <c r="AA23" s="404">
        <f>SUM(X23:Z23)</f>
        <v>0</v>
      </c>
      <c r="AB23" s="400"/>
      <c r="AC23" s="400"/>
      <c r="AD23" s="400"/>
      <c r="AE23" s="404">
        <f>SUM(AB23:AD23)</f>
        <v>0</v>
      </c>
      <c r="AF23" s="401">
        <f>SUBTOTAL(9,S23,W23,AA23,AE23)</f>
        <v>0</v>
      </c>
    </row>
    <row r="24" spans="1:32" x14ac:dyDescent="0.3">
      <c r="A24" s="286"/>
      <c r="B24" s="328" t="s">
        <v>3632</v>
      </c>
      <c r="C24" s="318" t="s">
        <v>2690</v>
      </c>
      <c r="D24" s="318" t="s">
        <v>68</v>
      </c>
      <c r="E24" s="317" t="s">
        <v>960</v>
      </c>
      <c r="F24" s="318" t="s">
        <v>1788</v>
      </c>
      <c r="G24" s="318" t="s">
        <v>1272</v>
      </c>
      <c r="H24" s="317" t="s">
        <v>912</v>
      </c>
      <c r="I24" s="317">
        <v>53100</v>
      </c>
      <c r="J24" s="318" t="s">
        <v>1001</v>
      </c>
      <c r="K24" s="316">
        <v>41091</v>
      </c>
      <c r="L24" s="317" t="s">
        <v>2608</v>
      </c>
      <c r="M24" s="315" t="s">
        <v>983</v>
      </c>
      <c r="N24" s="318" t="s">
        <v>991</v>
      </c>
      <c r="O24" s="347">
        <v>50.76</v>
      </c>
      <c r="P24" s="400"/>
      <c r="Q24" s="400"/>
      <c r="R24" s="400"/>
      <c r="S24" s="404">
        <f>SUM(P24:R24)</f>
        <v>0</v>
      </c>
      <c r="T24" s="400"/>
      <c r="U24" s="400"/>
      <c r="V24" s="400"/>
      <c r="W24" s="404">
        <f>SUM(T24:V24)</f>
        <v>0</v>
      </c>
      <c r="X24" s="400"/>
      <c r="Y24" s="400"/>
      <c r="Z24" s="400"/>
      <c r="AA24" s="404">
        <f>SUM(X24:Z24)</f>
        <v>0</v>
      </c>
      <c r="AB24" s="400"/>
      <c r="AC24" s="400"/>
      <c r="AD24" s="400"/>
      <c r="AE24" s="404">
        <f>SUM(AB24:AD24)</f>
        <v>0</v>
      </c>
      <c r="AF24" s="401">
        <f>SUBTOTAL(9,S24,W24,AA24,AE24)</f>
        <v>0</v>
      </c>
    </row>
    <row r="25" spans="1:32" x14ac:dyDescent="0.3">
      <c r="A25" s="286"/>
      <c r="B25" s="328" t="s">
        <v>3632</v>
      </c>
      <c r="C25" s="318" t="s">
        <v>2665</v>
      </c>
      <c r="D25" s="318" t="s">
        <v>2963</v>
      </c>
      <c r="E25" s="317" t="s">
        <v>936</v>
      </c>
      <c r="F25" s="318" t="s">
        <v>1313</v>
      </c>
      <c r="G25" s="318" t="s">
        <v>1272</v>
      </c>
      <c r="H25" s="317" t="s">
        <v>912</v>
      </c>
      <c r="I25" s="317">
        <v>53100</v>
      </c>
      <c r="J25" s="318" t="s">
        <v>1001</v>
      </c>
      <c r="K25" s="315" t="s">
        <v>930</v>
      </c>
      <c r="L25" s="317" t="s">
        <v>2608</v>
      </c>
      <c r="M25" s="315" t="s">
        <v>983</v>
      </c>
      <c r="N25" s="318" t="s">
        <v>991</v>
      </c>
      <c r="O25" s="347">
        <v>50.76</v>
      </c>
      <c r="P25" s="400"/>
      <c r="Q25" s="400"/>
      <c r="R25" s="400"/>
      <c r="S25" s="404">
        <f>SUM(P25:R25)</f>
        <v>0</v>
      </c>
      <c r="T25" s="400"/>
      <c r="U25" s="400"/>
      <c r="V25" s="400"/>
      <c r="W25" s="404">
        <f>SUM(T25:V25)</f>
        <v>0</v>
      </c>
      <c r="X25" s="400"/>
      <c r="Y25" s="400"/>
      <c r="Z25" s="400"/>
      <c r="AA25" s="404">
        <f>SUM(X25:Z25)</f>
        <v>0</v>
      </c>
      <c r="AB25" s="400"/>
      <c r="AC25" s="400"/>
      <c r="AD25" s="400"/>
      <c r="AE25" s="404">
        <f>SUM(AB25:AD25)</f>
        <v>0</v>
      </c>
      <c r="AF25" s="401">
        <f>SUBTOTAL(9,S25,W25,AA25,AE25)</f>
        <v>0</v>
      </c>
    </row>
    <row r="26" spans="1:32" x14ac:dyDescent="0.3">
      <c r="A26" s="286"/>
      <c r="B26" s="328" t="s">
        <v>3632</v>
      </c>
      <c r="C26" s="318" t="s">
        <v>2665</v>
      </c>
      <c r="D26" s="318" t="s">
        <v>2960</v>
      </c>
      <c r="E26" s="317" t="s">
        <v>936</v>
      </c>
      <c r="F26" s="318" t="s">
        <v>1310</v>
      </c>
      <c r="G26" s="318" t="s">
        <v>1272</v>
      </c>
      <c r="H26" s="317" t="s">
        <v>912</v>
      </c>
      <c r="I26" s="317">
        <v>53100</v>
      </c>
      <c r="J26" s="318" t="s">
        <v>1001</v>
      </c>
      <c r="K26" s="315" t="s">
        <v>930</v>
      </c>
      <c r="L26" s="317" t="s">
        <v>2608</v>
      </c>
      <c r="M26" s="315" t="s">
        <v>983</v>
      </c>
      <c r="N26" s="318" t="s">
        <v>991</v>
      </c>
      <c r="O26" s="347">
        <v>50.76</v>
      </c>
      <c r="P26" s="400"/>
      <c r="Q26" s="400"/>
      <c r="R26" s="400"/>
      <c r="S26" s="404">
        <f>SUM(P26:R26)</f>
        <v>0</v>
      </c>
      <c r="T26" s="400"/>
      <c r="U26" s="400"/>
      <c r="V26" s="400"/>
      <c r="W26" s="404">
        <f>SUM(T26:V26)</f>
        <v>0</v>
      </c>
      <c r="X26" s="400"/>
      <c r="Y26" s="400"/>
      <c r="Z26" s="400"/>
      <c r="AA26" s="404">
        <f>SUM(X26:Z26)</f>
        <v>0</v>
      </c>
      <c r="AB26" s="400"/>
      <c r="AC26" s="400"/>
      <c r="AD26" s="400"/>
      <c r="AE26" s="404">
        <f>SUM(AB26:AD26)</f>
        <v>0</v>
      </c>
      <c r="AF26" s="401">
        <f>SUBTOTAL(9,S26,W26,AA26,AE26)</f>
        <v>0</v>
      </c>
    </row>
    <row r="27" spans="1:32" x14ac:dyDescent="0.3">
      <c r="A27" s="286"/>
      <c r="B27" s="328" t="s">
        <v>3632</v>
      </c>
      <c r="C27" s="318" t="s">
        <v>2665</v>
      </c>
      <c r="D27" s="318" t="s">
        <v>2961</v>
      </c>
      <c r="E27" s="317" t="s">
        <v>936</v>
      </c>
      <c r="F27" s="318" t="s">
        <v>1311</v>
      </c>
      <c r="G27" s="318" t="s">
        <v>1272</v>
      </c>
      <c r="H27" s="317" t="s">
        <v>912</v>
      </c>
      <c r="I27" s="317">
        <v>53100</v>
      </c>
      <c r="J27" s="318" t="s">
        <v>1001</v>
      </c>
      <c r="K27" s="315" t="s">
        <v>930</v>
      </c>
      <c r="L27" s="317" t="s">
        <v>2608</v>
      </c>
      <c r="M27" s="315" t="s">
        <v>983</v>
      </c>
      <c r="N27" s="318" t="s">
        <v>991</v>
      </c>
      <c r="O27" s="347">
        <v>50.76</v>
      </c>
      <c r="P27" s="400"/>
      <c r="Q27" s="400"/>
      <c r="R27" s="400"/>
      <c r="S27" s="404">
        <f>SUM(P27:R27)</f>
        <v>0</v>
      </c>
      <c r="T27" s="400"/>
      <c r="U27" s="400"/>
      <c r="V27" s="400"/>
      <c r="W27" s="404">
        <f>SUM(T27:V27)</f>
        <v>0</v>
      </c>
      <c r="X27" s="400"/>
      <c r="Y27" s="400"/>
      <c r="Z27" s="400"/>
      <c r="AA27" s="404">
        <f>SUM(X27:Z27)</f>
        <v>0</v>
      </c>
      <c r="AB27" s="400"/>
      <c r="AC27" s="400"/>
      <c r="AD27" s="400"/>
      <c r="AE27" s="404">
        <f>SUM(AB27:AD27)</f>
        <v>0</v>
      </c>
      <c r="AF27" s="401">
        <f>SUBTOTAL(9,S27,W27,AA27,AE27)</f>
        <v>0</v>
      </c>
    </row>
    <row r="28" spans="1:32" x14ac:dyDescent="0.3">
      <c r="A28" s="286"/>
      <c r="B28" s="328" t="s">
        <v>3632</v>
      </c>
      <c r="C28" s="318" t="s">
        <v>2665</v>
      </c>
      <c r="D28" s="318" t="s">
        <v>2959</v>
      </c>
      <c r="E28" s="317" t="s">
        <v>936</v>
      </c>
      <c r="F28" s="318" t="s">
        <v>1309</v>
      </c>
      <c r="G28" s="318" t="s">
        <v>1272</v>
      </c>
      <c r="H28" s="317" t="s">
        <v>912</v>
      </c>
      <c r="I28" s="317">
        <v>53100</v>
      </c>
      <c r="J28" s="318" t="s">
        <v>1001</v>
      </c>
      <c r="K28" s="315" t="s">
        <v>930</v>
      </c>
      <c r="L28" s="317" t="s">
        <v>2608</v>
      </c>
      <c r="M28" s="315" t="s">
        <v>983</v>
      </c>
      <c r="N28" s="318" t="s">
        <v>991</v>
      </c>
      <c r="O28" s="347">
        <v>50.76</v>
      </c>
      <c r="P28" s="400"/>
      <c r="Q28" s="400"/>
      <c r="R28" s="400"/>
      <c r="S28" s="404">
        <f>SUM(P28:R28)</f>
        <v>0</v>
      </c>
      <c r="T28" s="400"/>
      <c r="U28" s="400"/>
      <c r="V28" s="400"/>
      <c r="W28" s="404">
        <f>SUM(T28:V28)</f>
        <v>0</v>
      </c>
      <c r="X28" s="400"/>
      <c r="Y28" s="400"/>
      <c r="Z28" s="400"/>
      <c r="AA28" s="404">
        <f>SUM(X28:Z28)</f>
        <v>0</v>
      </c>
      <c r="AB28" s="400"/>
      <c r="AC28" s="400"/>
      <c r="AD28" s="400"/>
      <c r="AE28" s="404">
        <f>SUM(AB28:AD28)</f>
        <v>0</v>
      </c>
      <c r="AF28" s="401">
        <f>SUBTOTAL(9,S28,W28,AA28,AE28)</f>
        <v>0</v>
      </c>
    </row>
    <row r="29" spans="1:32" x14ac:dyDescent="0.3">
      <c r="A29" s="286"/>
      <c r="B29" s="328" t="s">
        <v>3632</v>
      </c>
      <c r="C29" s="318" t="s">
        <v>2665</v>
      </c>
      <c r="D29" s="318" t="s">
        <v>2958</v>
      </c>
      <c r="E29" s="317" t="s">
        <v>936</v>
      </c>
      <c r="F29" s="318" t="s">
        <v>1308</v>
      </c>
      <c r="G29" s="318" t="s">
        <v>1272</v>
      </c>
      <c r="H29" s="317" t="s">
        <v>912</v>
      </c>
      <c r="I29" s="317">
        <v>53100</v>
      </c>
      <c r="J29" s="318" t="s">
        <v>1001</v>
      </c>
      <c r="K29" s="315" t="s">
        <v>930</v>
      </c>
      <c r="L29" s="317" t="s">
        <v>2608</v>
      </c>
      <c r="M29" s="315" t="s">
        <v>983</v>
      </c>
      <c r="N29" s="318" t="s">
        <v>991</v>
      </c>
      <c r="O29" s="347">
        <v>50.76</v>
      </c>
      <c r="P29" s="400"/>
      <c r="Q29" s="400"/>
      <c r="R29" s="400"/>
      <c r="S29" s="404">
        <f>SUM(P29:R29)</f>
        <v>0</v>
      </c>
      <c r="T29" s="400"/>
      <c r="U29" s="400"/>
      <c r="V29" s="400"/>
      <c r="W29" s="404">
        <f>SUM(T29:V29)</f>
        <v>0</v>
      </c>
      <c r="X29" s="400"/>
      <c r="Y29" s="400"/>
      <c r="Z29" s="400"/>
      <c r="AA29" s="404">
        <f>SUM(X29:Z29)</f>
        <v>0</v>
      </c>
      <c r="AB29" s="400"/>
      <c r="AC29" s="400"/>
      <c r="AD29" s="400"/>
      <c r="AE29" s="404">
        <f>SUM(AB29:AD29)</f>
        <v>0</v>
      </c>
      <c r="AF29" s="401">
        <f>SUBTOTAL(9,S29,W29,AA29,AE29)</f>
        <v>0</v>
      </c>
    </row>
    <row r="30" spans="1:32" x14ac:dyDescent="0.3">
      <c r="A30" s="286"/>
      <c r="B30" s="328" t="s">
        <v>3632</v>
      </c>
      <c r="C30" s="318" t="s">
        <v>2913</v>
      </c>
      <c r="D30" s="318" t="s">
        <v>2922</v>
      </c>
      <c r="E30" s="317" t="s">
        <v>911</v>
      </c>
      <c r="F30" s="318" t="s">
        <v>1275</v>
      </c>
      <c r="G30" s="318" t="s">
        <v>1272</v>
      </c>
      <c r="H30" s="317" t="s">
        <v>912</v>
      </c>
      <c r="I30" s="317">
        <v>53100</v>
      </c>
      <c r="J30" s="318" t="s">
        <v>1001</v>
      </c>
      <c r="K30" s="315">
        <v>36526</v>
      </c>
      <c r="L30" s="317" t="s">
        <v>2608</v>
      </c>
      <c r="M30" s="315" t="s">
        <v>983</v>
      </c>
      <c r="N30" s="318" t="s">
        <v>991</v>
      </c>
      <c r="O30" s="347">
        <v>50.76</v>
      </c>
      <c r="P30" s="400"/>
      <c r="Q30" s="400"/>
      <c r="R30" s="400"/>
      <c r="S30" s="404">
        <f>SUM(P30:R30)</f>
        <v>0</v>
      </c>
      <c r="T30" s="400"/>
      <c r="U30" s="400"/>
      <c r="V30" s="400"/>
      <c r="W30" s="404">
        <f>SUM(T30:V30)</f>
        <v>0</v>
      </c>
      <c r="X30" s="400"/>
      <c r="Y30" s="400"/>
      <c r="Z30" s="400"/>
      <c r="AA30" s="404">
        <f>SUM(X30:Z30)</f>
        <v>0</v>
      </c>
      <c r="AB30" s="400"/>
      <c r="AC30" s="400"/>
      <c r="AD30" s="400"/>
      <c r="AE30" s="404">
        <f>SUM(AB30:AD30)</f>
        <v>0</v>
      </c>
      <c r="AF30" s="401">
        <f>SUBTOTAL(9,S30,W30,AA30,AE30)</f>
        <v>0</v>
      </c>
    </row>
    <row r="31" spans="1:32" x14ac:dyDescent="0.3">
      <c r="A31" s="286"/>
      <c r="B31" s="328" t="s">
        <v>3632</v>
      </c>
      <c r="C31" s="318" t="s">
        <v>2704</v>
      </c>
      <c r="D31" s="318" t="s">
        <v>2949</v>
      </c>
      <c r="E31" s="317" t="s">
        <v>934</v>
      </c>
      <c r="F31" s="318" t="s">
        <v>1299</v>
      </c>
      <c r="G31" s="318" t="s">
        <v>1272</v>
      </c>
      <c r="H31" s="317" t="s">
        <v>912</v>
      </c>
      <c r="I31" s="317">
        <v>53100</v>
      </c>
      <c r="J31" s="318" t="s">
        <v>1002</v>
      </c>
      <c r="K31" s="315">
        <v>40056</v>
      </c>
      <c r="L31" s="317" t="s">
        <v>2608</v>
      </c>
      <c r="M31" s="315" t="s">
        <v>984</v>
      </c>
      <c r="N31" s="318" t="s">
        <v>991</v>
      </c>
      <c r="O31" s="347">
        <v>46.08</v>
      </c>
      <c r="P31" s="400"/>
      <c r="Q31" s="400"/>
      <c r="R31" s="400"/>
      <c r="S31" s="404">
        <f>SUM(P31:R31)</f>
        <v>0</v>
      </c>
      <c r="T31" s="400"/>
      <c r="U31" s="400"/>
      <c r="V31" s="400"/>
      <c r="W31" s="404">
        <f>SUM(T31:V31)</f>
        <v>0</v>
      </c>
      <c r="X31" s="400"/>
      <c r="Y31" s="400"/>
      <c r="Z31" s="400"/>
      <c r="AA31" s="404">
        <f>SUM(X31:Z31)</f>
        <v>0</v>
      </c>
      <c r="AB31" s="400"/>
      <c r="AC31" s="400"/>
      <c r="AD31" s="400"/>
      <c r="AE31" s="404">
        <f>SUM(AB31:AD31)</f>
        <v>0</v>
      </c>
      <c r="AF31" s="401">
        <f>SUBTOTAL(9,S31,W31,AA31,AE31)</f>
        <v>0</v>
      </c>
    </row>
    <row r="32" spans="1:32" x14ac:dyDescent="0.3">
      <c r="A32" s="286"/>
      <c r="B32" s="328" t="s">
        <v>3632</v>
      </c>
      <c r="C32" s="318" t="s">
        <v>2663</v>
      </c>
      <c r="D32" s="318" t="s">
        <v>300</v>
      </c>
      <c r="E32" s="317" t="s">
        <v>887</v>
      </c>
      <c r="F32" s="318" t="s">
        <v>2020</v>
      </c>
      <c r="G32" s="318" t="s">
        <v>1272</v>
      </c>
      <c r="H32" s="317" t="s">
        <v>912</v>
      </c>
      <c r="I32" s="317">
        <v>53100</v>
      </c>
      <c r="J32" s="318" t="s">
        <v>1002</v>
      </c>
      <c r="K32" s="316">
        <v>37526</v>
      </c>
      <c r="L32" s="317" t="s">
        <v>2608</v>
      </c>
      <c r="M32" s="315" t="s">
        <v>984</v>
      </c>
      <c r="N32" s="318" t="s">
        <v>991</v>
      </c>
      <c r="O32" s="347">
        <v>46.08</v>
      </c>
      <c r="P32" s="400"/>
      <c r="Q32" s="400"/>
      <c r="R32" s="400"/>
      <c r="S32" s="404">
        <f>SUM(P32:R32)</f>
        <v>0</v>
      </c>
      <c r="T32" s="400"/>
      <c r="U32" s="400"/>
      <c r="V32" s="400"/>
      <c r="W32" s="404">
        <f>SUM(T32:V32)</f>
        <v>0</v>
      </c>
      <c r="X32" s="400"/>
      <c r="Y32" s="400"/>
      <c r="Z32" s="400"/>
      <c r="AA32" s="404">
        <f>SUM(X32:Z32)</f>
        <v>0</v>
      </c>
      <c r="AB32" s="400"/>
      <c r="AC32" s="400"/>
      <c r="AD32" s="400"/>
      <c r="AE32" s="404">
        <f>SUM(AB32:AD32)</f>
        <v>0</v>
      </c>
      <c r="AF32" s="401">
        <f>SUBTOTAL(9,S32,W32,AA32,AE32)</f>
        <v>0</v>
      </c>
    </row>
    <row r="33" spans="1:32" x14ac:dyDescent="0.3">
      <c r="A33" s="286"/>
      <c r="B33" s="328" t="s">
        <v>3632</v>
      </c>
      <c r="C33" s="318" t="s">
        <v>2686</v>
      </c>
      <c r="D33" s="318" t="s">
        <v>6</v>
      </c>
      <c r="E33" s="317" t="s">
        <v>927</v>
      </c>
      <c r="F33" s="318" t="s">
        <v>1714</v>
      </c>
      <c r="G33" s="318" t="s">
        <v>1272</v>
      </c>
      <c r="H33" s="317" t="s">
        <v>912</v>
      </c>
      <c r="I33" s="317">
        <v>53100</v>
      </c>
      <c r="J33" s="318" t="s">
        <v>1002</v>
      </c>
      <c r="K33" s="316">
        <v>39555</v>
      </c>
      <c r="L33" s="317" t="s">
        <v>2608</v>
      </c>
      <c r="M33" s="315" t="s">
        <v>984</v>
      </c>
      <c r="N33" s="318" t="s">
        <v>991</v>
      </c>
      <c r="O33" s="347">
        <v>46.08</v>
      </c>
      <c r="P33" s="400"/>
      <c r="Q33" s="400"/>
      <c r="R33" s="400"/>
      <c r="S33" s="404">
        <f>SUM(P33:R33)</f>
        <v>0</v>
      </c>
      <c r="T33" s="400"/>
      <c r="U33" s="400"/>
      <c r="V33" s="400"/>
      <c r="W33" s="404">
        <f>SUM(T33:V33)</f>
        <v>0</v>
      </c>
      <c r="X33" s="400"/>
      <c r="Y33" s="400"/>
      <c r="Z33" s="400"/>
      <c r="AA33" s="404">
        <f>SUM(X33:Z33)</f>
        <v>0</v>
      </c>
      <c r="AB33" s="400"/>
      <c r="AC33" s="400"/>
      <c r="AD33" s="400"/>
      <c r="AE33" s="404">
        <f>SUM(AB33:AD33)</f>
        <v>0</v>
      </c>
      <c r="AF33" s="401">
        <f>SUBTOTAL(9,S33,W33,AA33,AE33)</f>
        <v>0</v>
      </c>
    </row>
    <row r="34" spans="1:32" x14ac:dyDescent="0.3">
      <c r="A34" s="286"/>
      <c r="B34" s="328" t="s">
        <v>3632</v>
      </c>
      <c r="C34" s="318" t="s">
        <v>2663</v>
      </c>
      <c r="D34" s="318" t="s">
        <v>2995</v>
      </c>
      <c r="E34" s="317" t="s">
        <v>916</v>
      </c>
      <c r="F34" s="318" t="s">
        <v>1346</v>
      </c>
      <c r="G34" s="318" t="s">
        <v>1274</v>
      </c>
      <c r="H34" s="317" t="s">
        <v>929</v>
      </c>
      <c r="I34" s="317">
        <v>35510</v>
      </c>
      <c r="J34" s="318" t="s">
        <v>1002</v>
      </c>
      <c r="K34" s="315">
        <v>38836</v>
      </c>
      <c r="L34" s="317" t="s">
        <v>2608</v>
      </c>
      <c r="M34" s="315" t="s">
        <v>984</v>
      </c>
      <c r="N34" s="318" t="s">
        <v>991</v>
      </c>
      <c r="O34" s="347">
        <v>46.08</v>
      </c>
      <c r="P34" s="400"/>
      <c r="Q34" s="400"/>
      <c r="R34" s="400"/>
      <c r="S34" s="404">
        <f>SUM(P34:R34)</f>
        <v>0</v>
      </c>
      <c r="T34" s="400"/>
      <c r="U34" s="400"/>
      <c r="V34" s="400"/>
      <c r="W34" s="404">
        <f>SUM(T34:V34)</f>
        <v>0</v>
      </c>
      <c r="X34" s="400"/>
      <c r="Y34" s="400"/>
      <c r="Z34" s="400"/>
      <c r="AA34" s="404">
        <f>SUM(X34:Z34)</f>
        <v>0</v>
      </c>
      <c r="AB34" s="400"/>
      <c r="AC34" s="400"/>
      <c r="AD34" s="400"/>
      <c r="AE34" s="404">
        <f>SUM(AB34:AD34)</f>
        <v>0</v>
      </c>
      <c r="AF34" s="401">
        <f>SUBTOTAL(9,S34,W34,AA34,AE34)</f>
        <v>0</v>
      </c>
    </row>
    <row r="35" spans="1:32" x14ac:dyDescent="0.3">
      <c r="A35" s="286"/>
      <c r="B35" s="328" t="s">
        <v>3632</v>
      </c>
      <c r="C35" s="317" t="s">
        <v>2594</v>
      </c>
      <c r="D35" s="318" t="s">
        <v>2633</v>
      </c>
      <c r="E35" s="317" t="s">
        <v>911</v>
      </c>
      <c r="F35" s="318" t="s">
        <v>1068</v>
      </c>
      <c r="G35" s="318" t="s">
        <v>1272</v>
      </c>
      <c r="H35" s="317" t="s">
        <v>912</v>
      </c>
      <c r="I35" s="317">
        <v>53100</v>
      </c>
      <c r="J35" s="318" t="s">
        <v>1001</v>
      </c>
      <c r="K35" s="315">
        <v>39083</v>
      </c>
      <c r="L35" s="317" t="s">
        <v>2608</v>
      </c>
      <c r="M35" s="315" t="s">
        <v>983</v>
      </c>
      <c r="N35" s="318" t="s">
        <v>991</v>
      </c>
      <c r="O35" s="347">
        <v>50.76</v>
      </c>
      <c r="P35" s="400"/>
      <c r="Q35" s="400"/>
      <c r="R35" s="400"/>
      <c r="S35" s="404">
        <f>SUM(P35:R35)</f>
        <v>0</v>
      </c>
      <c r="T35" s="400"/>
      <c r="U35" s="400"/>
      <c r="V35" s="400"/>
      <c r="W35" s="404">
        <f>SUM(T35:V35)</f>
        <v>0</v>
      </c>
      <c r="X35" s="400"/>
      <c r="Y35" s="400"/>
      <c r="Z35" s="400"/>
      <c r="AA35" s="404">
        <f>SUM(X35:Z35)</f>
        <v>0</v>
      </c>
      <c r="AB35" s="400"/>
      <c r="AC35" s="400"/>
      <c r="AD35" s="400"/>
      <c r="AE35" s="404">
        <f>SUM(AB35:AD35)</f>
        <v>0</v>
      </c>
      <c r="AF35" s="401">
        <f>SUBTOTAL(9,S35,W35,AA35,AE35)</f>
        <v>0</v>
      </c>
    </row>
    <row r="36" spans="1:32" x14ac:dyDescent="0.3">
      <c r="A36" s="286"/>
      <c r="B36" s="328" t="s">
        <v>3632</v>
      </c>
      <c r="C36" s="318" t="s">
        <v>2663</v>
      </c>
      <c r="D36" s="318" t="s">
        <v>2997</v>
      </c>
      <c r="E36" s="317" t="s">
        <v>917</v>
      </c>
      <c r="F36" s="318" t="s">
        <v>1348</v>
      </c>
      <c r="G36" s="318" t="s">
        <v>1274</v>
      </c>
      <c r="H36" s="317" t="s">
        <v>929</v>
      </c>
      <c r="I36" s="317">
        <v>35510</v>
      </c>
      <c r="J36" s="318" t="s">
        <v>1002</v>
      </c>
      <c r="K36" s="315">
        <v>39608</v>
      </c>
      <c r="L36" s="317" t="s">
        <v>2608</v>
      </c>
      <c r="M36" s="315" t="s">
        <v>984</v>
      </c>
      <c r="N36" s="318" t="s">
        <v>991</v>
      </c>
      <c r="O36" s="347">
        <v>46.08</v>
      </c>
      <c r="P36" s="400"/>
      <c r="Q36" s="400"/>
      <c r="R36" s="400"/>
      <c r="S36" s="404">
        <f>SUM(P36:R36)</f>
        <v>0</v>
      </c>
      <c r="T36" s="400"/>
      <c r="U36" s="400"/>
      <c r="V36" s="400"/>
      <c r="W36" s="404">
        <f>SUM(T36:V36)</f>
        <v>0</v>
      </c>
      <c r="X36" s="400"/>
      <c r="Y36" s="400"/>
      <c r="Z36" s="400"/>
      <c r="AA36" s="404">
        <f>SUM(X36:Z36)</f>
        <v>0</v>
      </c>
      <c r="AB36" s="400"/>
      <c r="AC36" s="400"/>
      <c r="AD36" s="400"/>
      <c r="AE36" s="404">
        <f>SUM(AB36:AD36)</f>
        <v>0</v>
      </c>
      <c r="AF36" s="401">
        <f>SUBTOTAL(9,S36,W36,AA36,AE36)</f>
        <v>0</v>
      </c>
    </row>
    <row r="37" spans="1:32" x14ac:dyDescent="0.3">
      <c r="A37" s="286"/>
      <c r="B37" s="328" t="s">
        <v>3632</v>
      </c>
      <c r="C37" s="318" t="s">
        <v>2665</v>
      </c>
      <c r="D37" s="318" t="s">
        <v>2777</v>
      </c>
      <c r="E37" s="317" t="s">
        <v>917</v>
      </c>
      <c r="F37" s="318" t="s">
        <v>1114</v>
      </c>
      <c r="G37" s="318" t="s">
        <v>1272</v>
      </c>
      <c r="H37" s="317" t="s">
        <v>912</v>
      </c>
      <c r="I37" s="317">
        <v>53100</v>
      </c>
      <c r="J37" s="318" t="s">
        <v>1001</v>
      </c>
      <c r="K37" s="315">
        <v>39785</v>
      </c>
      <c r="L37" s="317" t="s">
        <v>2608</v>
      </c>
      <c r="M37" s="315" t="s">
        <v>983</v>
      </c>
      <c r="N37" s="318" t="s">
        <v>991</v>
      </c>
      <c r="O37" s="347">
        <v>50.76</v>
      </c>
      <c r="P37" s="400"/>
      <c r="Q37" s="400"/>
      <c r="R37" s="400"/>
      <c r="S37" s="404">
        <f>SUM(P37:R37)</f>
        <v>0</v>
      </c>
      <c r="T37" s="400"/>
      <c r="U37" s="400"/>
      <c r="V37" s="400"/>
      <c r="W37" s="404">
        <f>SUM(T37:V37)</f>
        <v>0</v>
      </c>
      <c r="X37" s="400"/>
      <c r="Y37" s="400"/>
      <c r="Z37" s="400"/>
      <c r="AA37" s="404">
        <f>SUM(X37:Z37)</f>
        <v>0</v>
      </c>
      <c r="AB37" s="400"/>
      <c r="AC37" s="400"/>
      <c r="AD37" s="400"/>
      <c r="AE37" s="404">
        <f>SUM(AB37:AD37)</f>
        <v>0</v>
      </c>
      <c r="AF37" s="401">
        <f>SUBTOTAL(9,S37,W37,AA37,AE37)</f>
        <v>0</v>
      </c>
    </row>
    <row r="38" spans="1:32" x14ac:dyDescent="0.3">
      <c r="A38" s="286"/>
      <c r="B38" s="328" t="s">
        <v>3632</v>
      </c>
      <c r="C38" s="318" t="s">
        <v>2663</v>
      </c>
      <c r="D38" s="318" t="s">
        <v>3010</v>
      </c>
      <c r="E38" s="317" t="s">
        <v>938</v>
      </c>
      <c r="F38" s="318" t="s">
        <v>1363</v>
      </c>
      <c r="G38" s="318" t="s">
        <v>1274</v>
      </c>
      <c r="H38" s="317" t="s">
        <v>929</v>
      </c>
      <c r="I38" s="317">
        <v>35510</v>
      </c>
      <c r="J38" s="318" t="s">
        <v>1006</v>
      </c>
      <c r="K38" s="315">
        <v>40126</v>
      </c>
      <c r="L38" s="317" t="s">
        <v>2608</v>
      </c>
      <c r="M38" s="315" t="s">
        <v>984</v>
      </c>
      <c r="N38" s="318" t="s">
        <v>993</v>
      </c>
      <c r="O38" s="347">
        <v>99.6</v>
      </c>
      <c r="P38" s="400"/>
      <c r="Q38" s="400"/>
      <c r="R38" s="400"/>
      <c r="S38" s="404">
        <f>SUM(P38:R38)</f>
        <v>0</v>
      </c>
      <c r="T38" s="400"/>
      <c r="U38" s="400"/>
      <c r="V38" s="400"/>
      <c r="W38" s="404">
        <f>SUM(T38:V38)</f>
        <v>0</v>
      </c>
      <c r="X38" s="400"/>
      <c r="Y38" s="400"/>
      <c r="Z38" s="400"/>
      <c r="AA38" s="404">
        <f>SUM(X38:Z38)</f>
        <v>0</v>
      </c>
      <c r="AB38" s="400"/>
      <c r="AC38" s="400"/>
      <c r="AD38" s="400"/>
      <c r="AE38" s="404">
        <f>SUM(AB38:AD38)</f>
        <v>0</v>
      </c>
      <c r="AF38" s="401">
        <f>SUBTOTAL(9,S38,W38,AA38,AE38)</f>
        <v>0</v>
      </c>
    </row>
    <row r="39" spans="1:32" x14ac:dyDescent="0.3">
      <c r="A39" s="286"/>
      <c r="B39" s="328" t="s">
        <v>3632</v>
      </c>
      <c r="C39" s="318" t="s">
        <v>2663</v>
      </c>
      <c r="D39" s="318" t="s">
        <v>2991</v>
      </c>
      <c r="E39" s="317" t="s">
        <v>915</v>
      </c>
      <c r="F39" s="318" t="s">
        <v>1342</v>
      </c>
      <c r="G39" s="318" t="s">
        <v>1274</v>
      </c>
      <c r="H39" s="317" t="s">
        <v>929</v>
      </c>
      <c r="I39" s="317">
        <v>35510</v>
      </c>
      <c r="J39" s="318" t="s">
        <v>1006</v>
      </c>
      <c r="K39" s="315">
        <v>36526</v>
      </c>
      <c r="L39" s="317" t="s">
        <v>2608</v>
      </c>
      <c r="M39" s="315" t="s">
        <v>984</v>
      </c>
      <c r="N39" s="318" t="s">
        <v>993</v>
      </c>
      <c r="O39" s="347">
        <v>99.6</v>
      </c>
      <c r="P39" s="400"/>
      <c r="Q39" s="400"/>
      <c r="R39" s="400"/>
      <c r="S39" s="404">
        <f>SUM(P39:R39)</f>
        <v>0</v>
      </c>
      <c r="T39" s="400"/>
      <c r="U39" s="400"/>
      <c r="V39" s="400"/>
      <c r="W39" s="404">
        <f>SUM(T39:V39)</f>
        <v>0</v>
      </c>
      <c r="X39" s="400"/>
      <c r="Y39" s="400"/>
      <c r="Z39" s="400"/>
      <c r="AA39" s="404">
        <f>SUM(X39:Z39)</f>
        <v>0</v>
      </c>
      <c r="AB39" s="400"/>
      <c r="AC39" s="400"/>
      <c r="AD39" s="400"/>
      <c r="AE39" s="404">
        <f>SUM(AB39:AD39)</f>
        <v>0</v>
      </c>
      <c r="AF39" s="401">
        <f>SUBTOTAL(9,S39,W39,AA39,AE39)</f>
        <v>0</v>
      </c>
    </row>
    <row r="40" spans="1:32" x14ac:dyDescent="0.3">
      <c r="A40" s="286"/>
      <c r="B40" s="328" t="s">
        <v>3632</v>
      </c>
      <c r="C40" s="318" t="s">
        <v>2665</v>
      </c>
      <c r="D40" s="318" t="s">
        <v>107</v>
      </c>
      <c r="E40" s="317" t="s">
        <v>915</v>
      </c>
      <c r="F40" s="318" t="s">
        <v>1834</v>
      </c>
      <c r="G40" s="318" t="s">
        <v>1272</v>
      </c>
      <c r="H40" s="317" t="s">
        <v>912</v>
      </c>
      <c r="I40" s="317">
        <v>53100</v>
      </c>
      <c r="J40" s="318" t="s">
        <v>1005</v>
      </c>
      <c r="K40" s="316">
        <v>41227</v>
      </c>
      <c r="L40" s="317" t="s">
        <v>2608</v>
      </c>
      <c r="M40" s="315" t="s">
        <v>983</v>
      </c>
      <c r="N40" s="318" t="s">
        <v>993</v>
      </c>
      <c r="O40" s="347">
        <v>109.56</v>
      </c>
      <c r="P40" s="400"/>
      <c r="Q40" s="400"/>
      <c r="R40" s="400"/>
      <c r="S40" s="404">
        <f>SUM(P40:R40)</f>
        <v>0</v>
      </c>
      <c r="T40" s="400"/>
      <c r="U40" s="400"/>
      <c r="V40" s="400"/>
      <c r="W40" s="404">
        <f>SUM(T40:V40)</f>
        <v>0</v>
      </c>
      <c r="X40" s="400"/>
      <c r="Y40" s="400"/>
      <c r="Z40" s="400"/>
      <c r="AA40" s="404">
        <f>SUM(X40:Z40)</f>
        <v>0</v>
      </c>
      <c r="AB40" s="400"/>
      <c r="AC40" s="400"/>
      <c r="AD40" s="400"/>
      <c r="AE40" s="404">
        <f>SUM(AB40:AD40)</f>
        <v>0</v>
      </c>
      <c r="AF40" s="401">
        <f>SUBTOTAL(9,S40,W40,AA40,AE40)</f>
        <v>0</v>
      </c>
    </row>
    <row r="41" spans="1:32" x14ac:dyDescent="0.3">
      <c r="A41" s="286"/>
      <c r="B41" s="328" t="s">
        <v>3632</v>
      </c>
      <c r="C41" s="318" t="s">
        <v>2663</v>
      </c>
      <c r="D41" s="318" t="s">
        <v>3007</v>
      </c>
      <c r="E41" s="317" t="s">
        <v>938</v>
      </c>
      <c r="F41" s="318" t="s">
        <v>1360</v>
      </c>
      <c r="G41" s="318" t="s">
        <v>1274</v>
      </c>
      <c r="H41" s="317" t="s">
        <v>929</v>
      </c>
      <c r="I41" s="317">
        <v>35510</v>
      </c>
      <c r="J41" s="318" t="s">
        <v>1006</v>
      </c>
      <c r="K41" s="315">
        <v>40126</v>
      </c>
      <c r="L41" s="317" t="s">
        <v>2608</v>
      </c>
      <c r="M41" s="315" t="s">
        <v>984</v>
      </c>
      <c r="N41" s="318" t="s">
        <v>993</v>
      </c>
      <c r="O41" s="347">
        <v>99.6</v>
      </c>
      <c r="P41" s="400"/>
      <c r="Q41" s="400"/>
      <c r="R41" s="400"/>
      <c r="S41" s="404">
        <f>SUM(P41:R41)</f>
        <v>0</v>
      </c>
      <c r="T41" s="400"/>
      <c r="U41" s="400"/>
      <c r="V41" s="400"/>
      <c r="W41" s="404">
        <f>SUM(T41:V41)</f>
        <v>0</v>
      </c>
      <c r="X41" s="400"/>
      <c r="Y41" s="400"/>
      <c r="Z41" s="400"/>
      <c r="AA41" s="404">
        <f>SUM(X41:Z41)</f>
        <v>0</v>
      </c>
      <c r="AB41" s="400"/>
      <c r="AC41" s="400"/>
      <c r="AD41" s="400"/>
      <c r="AE41" s="404">
        <f>SUM(AB41:AD41)</f>
        <v>0</v>
      </c>
      <c r="AF41" s="401">
        <f>SUBTOTAL(9,S41,W41,AA41,AE41)</f>
        <v>0</v>
      </c>
    </row>
    <row r="42" spans="1:32" x14ac:dyDescent="0.3">
      <c r="A42" s="286"/>
      <c r="B42" s="328" t="s">
        <v>3632</v>
      </c>
      <c r="C42" s="317" t="s">
        <v>2594</v>
      </c>
      <c r="D42" s="318" t="s">
        <v>2649</v>
      </c>
      <c r="E42" s="317" t="s">
        <v>921</v>
      </c>
      <c r="F42" s="318" t="s">
        <v>1084</v>
      </c>
      <c r="G42" s="318" t="s">
        <v>1272</v>
      </c>
      <c r="H42" s="317" t="s">
        <v>912</v>
      </c>
      <c r="I42" s="317">
        <v>53100</v>
      </c>
      <c r="J42" s="318" t="s">
        <v>1005</v>
      </c>
      <c r="K42" s="315">
        <v>39462</v>
      </c>
      <c r="L42" s="317" t="s">
        <v>2608</v>
      </c>
      <c r="M42" s="315" t="s">
        <v>983</v>
      </c>
      <c r="N42" s="318" t="s">
        <v>993</v>
      </c>
      <c r="O42" s="347">
        <v>109.56</v>
      </c>
      <c r="P42" s="400"/>
      <c r="Q42" s="400"/>
      <c r="R42" s="400"/>
      <c r="S42" s="404">
        <f>SUM(P42:R42)</f>
        <v>0</v>
      </c>
      <c r="T42" s="400"/>
      <c r="U42" s="400"/>
      <c r="V42" s="400"/>
      <c r="W42" s="404">
        <f>SUM(T42:V42)</f>
        <v>0</v>
      </c>
      <c r="X42" s="400"/>
      <c r="Y42" s="400"/>
      <c r="Z42" s="400"/>
      <c r="AA42" s="404">
        <f>SUM(X42:Z42)</f>
        <v>0</v>
      </c>
      <c r="AB42" s="400"/>
      <c r="AC42" s="400"/>
      <c r="AD42" s="400"/>
      <c r="AE42" s="404">
        <f>SUM(AB42:AD42)</f>
        <v>0</v>
      </c>
      <c r="AF42" s="401">
        <f>SUBTOTAL(9,S42,W42,AA42,AE42)</f>
        <v>0</v>
      </c>
    </row>
    <row r="43" spans="1:32" x14ac:dyDescent="0.3">
      <c r="A43" s="286"/>
      <c r="B43" s="328" t="s">
        <v>3632</v>
      </c>
      <c r="C43" s="318" t="s">
        <v>2690</v>
      </c>
      <c r="D43" s="318" t="s">
        <v>125</v>
      </c>
      <c r="E43" s="317" t="s">
        <v>960</v>
      </c>
      <c r="F43" s="318" t="s">
        <v>1852</v>
      </c>
      <c r="G43" s="318" t="s">
        <v>1272</v>
      </c>
      <c r="H43" s="317" t="s">
        <v>912</v>
      </c>
      <c r="I43" s="317">
        <v>53100</v>
      </c>
      <c r="J43" s="318" t="s">
        <v>1001</v>
      </c>
      <c r="K43" s="316">
        <v>40963</v>
      </c>
      <c r="L43" s="317" t="s">
        <v>2608</v>
      </c>
      <c r="M43" s="315" t="s">
        <v>983</v>
      </c>
      <c r="N43" s="318" t="s">
        <v>991</v>
      </c>
      <c r="O43" s="347">
        <v>50.76</v>
      </c>
      <c r="P43" s="400"/>
      <c r="Q43" s="400"/>
      <c r="R43" s="400"/>
      <c r="S43" s="404">
        <f>SUM(P43:R43)</f>
        <v>0</v>
      </c>
      <c r="T43" s="400"/>
      <c r="U43" s="400"/>
      <c r="V43" s="400"/>
      <c r="W43" s="404">
        <f>SUM(T43:V43)</f>
        <v>0</v>
      </c>
      <c r="X43" s="400"/>
      <c r="Y43" s="400"/>
      <c r="Z43" s="400"/>
      <c r="AA43" s="404">
        <f>SUM(X43:Z43)</f>
        <v>0</v>
      </c>
      <c r="AB43" s="400"/>
      <c r="AC43" s="400"/>
      <c r="AD43" s="400"/>
      <c r="AE43" s="404">
        <f>SUM(AB43:AD43)</f>
        <v>0</v>
      </c>
      <c r="AF43" s="401">
        <f>SUBTOTAL(9,S43,W43,AA43,AE43)</f>
        <v>0</v>
      </c>
    </row>
    <row r="44" spans="1:32" x14ac:dyDescent="0.3">
      <c r="A44" s="286"/>
      <c r="B44" s="328" t="s">
        <v>3632</v>
      </c>
      <c r="C44" s="318" t="s">
        <v>2594</v>
      </c>
      <c r="D44" s="318" t="s">
        <v>2894</v>
      </c>
      <c r="E44" s="317" t="s">
        <v>926</v>
      </c>
      <c r="F44" s="318" t="s">
        <v>1244</v>
      </c>
      <c r="G44" s="318" t="s">
        <v>1272</v>
      </c>
      <c r="H44" s="317" t="s">
        <v>912</v>
      </c>
      <c r="I44" s="317">
        <v>53100</v>
      </c>
      <c r="J44" s="318" t="s">
        <v>1001</v>
      </c>
      <c r="K44" s="315">
        <v>40575</v>
      </c>
      <c r="L44" s="317" t="s">
        <v>2608</v>
      </c>
      <c r="M44" s="315" t="s">
        <v>983</v>
      </c>
      <c r="N44" s="318" t="s">
        <v>991</v>
      </c>
      <c r="O44" s="347">
        <v>50.76</v>
      </c>
      <c r="P44" s="400"/>
      <c r="Q44" s="400"/>
      <c r="R44" s="400"/>
      <c r="S44" s="404">
        <f>SUM(P44:R44)</f>
        <v>0</v>
      </c>
      <c r="T44" s="400"/>
      <c r="U44" s="400"/>
      <c r="V44" s="400"/>
      <c r="W44" s="404">
        <f>SUM(T44:V44)</f>
        <v>0</v>
      </c>
      <c r="X44" s="400"/>
      <c r="Y44" s="400"/>
      <c r="Z44" s="400"/>
      <c r="AA44" s="404">
        <f>SUM(X44:Z44)</f>
        <v>0</v>
      </c>
      <c r="AB44" s="400"/>
      <c r="AC44" s="400"/>
      <c r="AD44" s="400"/>
      <c r="AE44" s="404">
        <f>SUM(AB44:AD44)</f>
        <v>0</v>
      </c>
      <c r="AF44" s="401">
        <f>SUBTOTAL(9,S44,W44,AA44,AE44)</f>
        <v>0</v>
      </c>
    </row>
    <row r="45" spans="1:32" x14ac:dyDescent="0.3">
      <c r="A45" s="286"/>
      <c r="B45" s="328" t="s">
        <v>3632</v>
      </c>
      <c r="C45" s="318" t="s">
        <v>2690</v>
      </c>
      <c r="D45" s="318" t="s">
        <v>126</v>
      </c>
      <c r="E45" s="317" t="s">
        <v>960</v>
      </c>
      <c r="F45" s="318" t="s">
        <v>1853</v>
      </c>
      <c r="G45" s="318" t="s">
        <v>1272</v>
      </c>
      <c r="H45" s="317" t="s">
        <v>912</v>
      </c>
      <c r="I45" s="317">
        <v>53100</v>
      </c>
      <c r="J45" s="318" t="s">
        <v>1001</v>
      </c>
      <c r="K45" s="316">
        <v>41091</v>
      </c>
      <c r="L45" s="317" t="s">
        <v>2608</v>
      </c>
      <c r="M45" s="315" t="s">
        <v>983</v>
      </c>
      <c r="N45" s="318" t="s">
        <v>991</v>
      </c>
      <c r="O45" s="347">
        <v>50.76</v>
      </c>
      <c r="P45" s="400"/>
      <c r="Q45" s="400"/>
      <c r="R45" s="400"/>
      <c r="S45" s="404">
        <f>SUM(P45:R45)</f>
        <v>0</v>
      </c>
      <c r="T45" s="400"/>
      <c r="U45" s="400"/>
      <c r="V45" s="400"/>
      <c r="W45" s="404">
        <f>SUM(T45:V45)</f>
        <v>0</v>
      </c>
      <c r="X45" s="400"/>
      <c r="Y45" s="400"/>
      <c r="Z45" s="400"/>
      <c r="AA45" s="404">
        <f>SUM(X45:Z45)</f>
        <v>0</v>
      </c>
      <c r="AB45" s="400"/>
      <c r="AC45" s="400"/>
      <c r="AD45" s="400"/>
      <c r="AE45" s="404">
        <f>SUM(AB45:AD45)</f>
        <v>0</v>
      </c>
      <c r="AF45" s="401">
        <f>SUBTOTAL(9,S45,W45,AA45,AE45)</f>
        <v>0</v>
      </c>
    </row>
    <row r="46" spans="1:32" x14ac:dyDescent="0.3">
      <c r="A46" s="286"/>
      <c r="B46" s="328" t="s">
        <v>3632</v>
      </c>
      <c r="C46" s="318" t="s">
        <v>2690</v>
      </c>
      <c r="D46" s="318" t="s">
        <v>124</v>
      </c>
      <c r="E46" s="317" t="s">
        <v>960</v>
      </c>
      <c r="F46" s="318" t="s">
        <v>1851</v>
      </c>
      <c r="G46" s="318" t="s">
        <v>1272</v>
      </c>
      <c r="H46" s="317" t="s">
        <v>912</v>
      </c>
      <c r="I46" s="317">
        <v>53100</v>
      </c>
      <c r="J46" s="318" t="s">
        <v>1001</v>
      </c>
      <c r="K46" s="316">
        <v>41182</v>
      </c>
      <c r="L46" s="317" t="s">
        <v>2608</v>
      </c>
      <c r="M46" s="315" t="s">
        <v>983</v>
      </c>
      <c r="N46" s="318" t="s">
        <v>991</v>
      </c>
      <c r="O46" s="347">
        <v>50.76</v>
      </c>
      <c r="P46" s="400"/>
      <c r="Q46" s="400"/>
      <c r="R46" s="400"/>
      <c r="S46" s="404">
        <f>SUM(P46:R46)</f>
        <v>0</v>
      </c>
      <c r="T46" s="400"/>
      <c r="U46" s="400"/>
      <c r="V46" s="400"/>
      <c r="W46" s="404">
        <f>SUM(T46:V46)</f>
        <v>0</v>
      </c>
      <c r="X46" s="400"/>
      <c r="Y46" s="400"/>
      <c r="Z46" s="400"/>
      <c r="AA46" s="404">
        <f>SUM(X46:Z46)</f>
        <v>0</v>
      </c>
      <c r="AB46" s="400"/>
      <c r="AC46" s="400"/>
      <c r="AD46" s="400"/>
      <c r="AE46" s="404">
        <f>SUM(AB46:AD46)</f>
        <v>0</v>
      </c>
      <c r="AF46" s="401">
        <f>SUBTOTAL(9,S46,W46,AA46,AE46)</f>
        <v>0</v>
      </c>
    </row>
    <row r="47" spans="1:32" x14ac:dyDescent="0.3">
      <c r="A47" s="286"/>
      <c r="B47" s="328" t="s">
        <v>3632</v>
      </c>
      <c r="C47" s="318" t="s">
        <v>2594</v>
      </c>
      <c r="D47" s="318" t="s">
        <v>2776</v>
      </c>
      <c r="E47" s="317" t="s">
        <v>917</v>
      </c>
      <c r="F47" s="318" t="s">
        <v>1113</v>
      </c>
      <c r="G47" s="318" t="s">
        <v>1272</v>
      </c>
      <c r="H47" s="317" t="s">
        <v>912</v>
      </c>
      <c r="I47" s="317">
        <v>53100</v>
      </c>
      <c r="J47" s="318" t="s">
        <v>1001</v>
      </c>
      <c r="K47" s="315">
        <v>39778</v>
      </c>
      <c r="L47" s="317" t="s">
        <v>2608</v>
      </c>
      <c r="M47" s="315" t="s">
        <v>983</v>
      </c>
      <c r="N47" s="318" t="s">
        <v>991</v>
      </c>
      <c r="O47" s="347">
        <v>50.76</v>
      </c>
      <c r="P47" s="400"/>
      <c r="Q47" s="400"/>
      <c r="R47" s="400"/>
      <c r="S47" s="404">
        <f>SUM(P47:R47)</f>
        <v>0</v>
      </c>
      <c r="T47" s="400"/>
      <c r="U47" s="400"/>
      <c r="V47" s="400"/>
      <c r="W47" s="404">
        <f>SUM(T47:V47)</f>
        <v>0</v>
      </c>
      <c r="X47" s="400"/>
      <c r="Y47" s="400"/>
      <c r="Z47" s="400"/>
      <c r="AA47" s="404">
        <f>SUM(X47:Z47)</f>
        <v>0</v>
      </c>
      <c r="AB47" s="400"/>
      <c r="AC47" s="400"/>
      <c r="AD47" s="400"/>
      <c r="AE47" s="404">
        <f>SUM(AB47:AD47)</f>
        <v>0</v>
      </c>
      <c r="AF47" s="401">
        <f>SUBTOTAL(9,S47,W47,AA47,AE47)</f>
        <v>0</v>
      </c>
    </row>
    <row r="48" spans="1:32" x14ac:dyDescent="0.3">
      <c r="A48" s="286"/>
      <c r="B48" s="328" t="s">
        <v>3632</v>
      </c>
      <c r="C48" s="318" t="s">
        <v>2594</v>
      </c>
      <c r="D48" s="318" t="s">
        <v>2778</v>
      </c>
      <c r="E48" s="317" t="s">
        <v>917</v>
      </c>
      <c r="F48" s="318" t="s">
        <v>1115</v>
      </c>
      <c r="G48" s="318" t="s">
        <v>1272</v>
      </c>
      <c r="H48" s="317" t="s">
        <v>912</v>
      </c>
      <c r="I48" s="317">
        <v>53100</v>
      </c>
      <c r="J48" s="318" t="s">
        <v>1001</v>
      </c>
      <c r="K48" s="315">
        <v>39778</v>
      </c>
      <c r="L48" s="317" t="s">
        <v>2608</v>
      </c>
      <c r="M48" s="315" t="s">
        <v>983</v>
      </c>
      <c r="N48" s="318" t="s">
        <v>991</v>
      </c>
      <c r="O48" s="347">
        <v>50.76</v>
      </c>
      <c r="P48" s="400"/>
      <c r="Q48" s="400"/>
      <c r="R48" s="400"/>
      <c r="S48" s="404">
        <f>SUM(P48:R48)</f>
        <v>0</v>
      </c>
      <c r="T48" s="400"/>
      <c r="U48" s="400"/>
      <c r="V48" s="400"/>
      <c r="W48" s="404">
        <f>SUM(T48:V48)</f>
        <v>0</v>
      </c>
      <c r="X48" s="400"/>
      <c r="Y48" s="400"/>
      <c r="Z48" s="400"/>
      <c r="AA48" s="404">
        <f>SUM(X48:Z48)</f>
        <v>0</v>
      </c>
      <c r="AB48" s="400"/>
      <c r="AC48" s="400"/>
      <c r="AD48" s="400"/>
      <c r="AE48" s="404">
        <f>SUM(AB48:AD48)</f>
        <v>0</v>
      </c>
      <c r="AF48" s="401">
        <f>SUBTOTAL(9,S48,W48,AA48,AE48)</f>
        <v>0</v>
      </c>
    </row>
    <row r="49" spans="1:32" x14ac:dyDescent="0.3">
      <c r="A49" s="286"/>
      <c r="B49" s="328" t="s">
        <v>3632</v>
      </c>
      <c r="C49" s="318" t="s">
        <v>2682</v>
      </c>
      <c r="D49" s="318" t="s">
        <v>391</v>
      </c>
      <c r="E49" s="317" t="s">
        <v>926</v>
      </c>
      <c r="F49" s="318" t="s">
        <v>2116</v>
      </c>
      <c r="G49" s="318" t="s">
        <v>1272</v>
      </c>
      <c r="H49" s="317" t="s">
        <v>912</v>
      </c>
      <c r="I49" s="317">
        <v>53100</v>
      </c>
      <c r="J49" s="318" t="s">
        <v>1002</v>
      </c>
      <c r="K49" s="316">
        <v>40258</v>
      </c>
      <c r="L49" s="317" t="s">
        <v>2608</v>
      </c>
      <c r="M49" s="315" t="s">
        <v>984</v>
      </c>
      <c r="N49" s="318" t="s">
        <v>991</v>
      </c>
      <c r="O49" s="347">
        <v>46.08</v>
      </c>
      <c r="P49" s="400"/>
      <c r="Q49" s="400"/>
      <c r="R49" s="400"/>
      <c r="S49" s="404">
        <f>SUM(P49:R49)</f>
        <v>0</v>
      </c>
      <c r="T49" s="400"/>
      <c r="U49" s="400"/>
      <c r="V49" s="400"/>
      <c r="W49" s="404">
        <f>SUM(T49:V49)</f>
        <v>0</v>
      </c>
      <c r="X49" s="400"/>
      <c r="Y49" s="400"/>
      <c r="Z49" s="400"/>
      <c r="AA49" s="404">
        <f>SUM(X49:Z49)</f>
        <v>0</v>
      </c>
      <c r="AB49" s="400"/>
      <c r="AC49" s="400"/>
      <c r="AD49" s="400"/>
      <c r="AE49" s="404">
        <f>SUM(AB49:AD49)</f>
        <v>0</v>
      </c>
      <c r="AF49" s="401">
        <f>SUBTOTAL(9,S49,W49,AA49,AE49)</f>
        <v>0</v>
      </c>
    </row>
    <row r="50" spans="1:32" x14ac:dyDescent="0.3">
      <c r="A50" s="286"/>
      <c r="B50" s="328" t="s">
        <v>3632</v>
      </c>
      <c r="C50" s="318" t="s">
        <v>77</v>
      </c>
      <c r="D50" s="318" t="s">
        <v>78</v>
      </c>
      <c r="E50" s="317" t="s">
        <v>926</v>
      </c>
      <c r="F50" s="318" t="s">
        <v>1802</v>
      </c>
      <c r="G50" s="318" t="s">
        <v>1272</v>
      </c>
      <c r="H50" s="317" t="s">
        <v>912</v>
      </c>
      <c r="I50" s="317">
        <v>53100</v>
      </c>
      <c r="J50" s="318" t="s">
        <v>1001</v>
      </c>
      <c r="K50" s="316">
        <v>40788</v>
      </c>
      <c r="L50" s="317" t="s">
        <v>2608</v>
      </c>
      <c r="M50" s="315" t="s">
        <v>983</v>
      </c>
      <c r="N50" s="318" t="s">
        <v>991</v>
      </c>
      <c r="O50" s="347">
        <v>50.76</v>
      </c>
      <c r="P50" s="400"/>
      <c r="Q50" s="400"/>
      <c r="R50" s="400"/>
      <c r="S50" s="404">
        <f>SUM(P50:R50)</f>
        <v>0</v>
      </c>
      <c r="T50" s="400"/>
      <c r="U50" s="400"/>
      <c r="V50" s="400"/>
      <c r="W50" s="404">
        <f>SUM(T50:V50)</f>
        <v>0</v>
      </c>
      <c r="X50" s="400"/>
      <c r="Y50" s="400"/>
      <c r="Z50" s="400"/>
      <c r="AA50" s="404">
        <f>SUM(X50:Z50)</f>
        <v>0</v>
      </c>
      <c r="AB50" s="400"/>
      <c r="AC50" s="400"/>
      <c r="AD50" s="400"/>
      <c r="AE50" s="404">
        <f>SUM(AB50:AD50)</f>
        <v>0</v>
      </c>
      <c r="AF50" s="401">
        <f>SUBTOTAL(9,S50,W50,AA50,AE50)</f>
        <v>0</v>
      </c>
    </row>
    <row r="51" spans="1:32" x14ac:dyDescent="0.3">
      <c r="A51" s="286"/>
      <c r="B51" s="328" t="s">
        <v>3632</v>
      </c>
      <c r="C51" s="317" t="s">
        <v>2594</v>
      </c>
      <c r="D51" s="318" t="s">
        <v>2596</v>
      </c>
      <c r="E51" s="317" t="s">
        <v>911</v>
      </c>
      <c r="F51" s="318" t="s">
        <v>1026</v>
      </c>
      <c r="G51" s="318" t="s">
        <v>1272</v>
      </c>
      <c r="H51" s="317" t="s">
        <v>912</v>
      </c>
      <c r="I51" s="317">
        <v>53100</v>
      </c>
      <c r="J51" s="318" t="s">
        <v>1001</v>
      </c>
      <c r="K51" s="315">
        <v>39276</v>
      </c>
      <c r="L51" s="317" t="s">
        <v>2608</v>
      </c>
      <c r="M51" s="315" t="s">
        <v>983</v>
      </c>
      <c r="N51" s="318" t="s">
        <v>991</v>
      </c>
      <c r="O51" s="347">
        <v>50.76</v>
      </c>
      <c r="P51" s="400"/>
      <c r="Q51" s="400"/>
      <c r="R51" s="400"/>
      <c r="S51" s="404">
        <f>SUM(P51:R51)</f>
        <v>0</v>
      </c>
      <c r="T51" s="400"/>
      <c r="U51" s="400"/>
      <c r="V51" s="400"/>
      <c r="W51" s="404">
        <f>SUM(T51:V51)</f>
        <v>0</v>
      </c>
      <c r="X51" s="400"/>
      <c r="Y51" s="400"/>
      <c r="Z51" s="400"/>
      <c r="AA51" s="404">
        <f>SUM(X51:Z51)</f>
        <v>0</v>
      </c>
      <c r="AB51" s="400"/>
      <c r="AC51" s="400"/>
      <c r="AD51" s="400"/>
      <c r="AE51" s="404">
        <f>SUM(AB51:AD51)</f>
        <v>0</v>
      </c>
      <c r="AF51" s="401">
        <f>SUBTOTAL(9,S51,W51,AA51,AE51)</f>
        <v>0</v>
      </c>
    </row>
    <row r="52" spans="1:32" x14ac:dyDescent="0.3">
      <c r="A52" s="286"/>
      <c r="B52" s="328" t="s">
        <v>3632</v>
      </c>
      <c r="C52" s="317" t="s">
        <v>2594</v>
      </c>
      <c r="D52" s="318" t="s">
        <v>2627</v>
      </c>
      <c r="E52" s="317" t="s">
        <v>911</v>
      </c>
      <c r="F52" s="318" t="s">
        <v>1062</v>
      </c>
      <c r="G52" s="318" t="s">
        <v>1272</v>
      </c>
      <c r="H52" s="317" t="s">
        <v>912</v>
      </c>
      <c r="I52" s="317">
        <v>53100</v>
      </c>
      <c r="J52" s="318" t="s">
        <v>1001</v>
      </c>
      <c r="K52" s="315">
        <v>39083</v>
      </c>
      <c r="L52" s="317" t="s">
        <v>2608</v>
      </c>
      <c r="M52" s="315" t="s">
        <v>983</v>
      </c>
      <c r="N52" s="318" t="s">
        <v>991</v>
      </c>
      <c r="O52" s="347">
        <v>50.76</v>
      </c>
      <c r="P52" s="400"/>
      <c r="Q52" s="400"/>
      <c r="R52" s="400"/>
      <c r="S52" s="404">
        <f>SUM(P52:R52)</f>
        <v>0</v>
      </c>
      <c r="T52" s="400"/>
      <c r="U52" s="400"/>
      <c r="V52" s="400"/>
      <c r="W52" s="404">
        <f>SUM(T52:V52)</f>
        <v>0</v>
      </c>
      <c r="X52" s="400"/>
      <c r="Y52" s="400"/>
      <c r="Z52" s="400"/>
      <c r="AA52" s="404">
        <f>SUM(X52:Z52)</f>
        <v>0</v>
      </c>
      <c r="AB52" s="400"/>
      <c r="AC52" s="400"/>
      <c r="AD52" s="400"/>
      <c r="AE52" s="404">
        <f>SUM(AB52:AD52)</f>
        <v>0</v>
      </c>
      <c r="AF52" s="401">
        <f>SUBTOTAL(9,S52,W52,AA52,AE52)</f>
        <v>0</v>
      </c>
    </row>
    <row r="53" spans="1:32" x14ac:dyDescent="0.3">
      <c r="A53" s="286"/>
      <c r="B53" s="328" t="s">
        <v>3632</v>
      </c>
      <c r="C53" s="317" t="s">
        <v>2594</v>
      </c>
      <c r="D53" s="318" t="s">
        <v>2599</v>
      </c>
      <c r="E53" s="317" t="s">
        <v>911</v>
      </c>
      <c r="F53" s="318" t="s">
        <v>1029</v>
      </c>
      <c r="G53" s="318" t="s">
        <v>1273</v>
      </c>
      <c r="H53" s="317" t="s">
        <v>913</v>
      </c>
      <c r="I53" s="317">
        <v>53000</v>
      </c>
      <c r="J53" s="318" t="s">
        <v>1001</v>
      </c>
      <c r="K53" s="315">
        <v>39276</v>
      </c>
      <c r="L53" s="317" t="s">
        <v>2608</v>
      </c>
      <c r="M53" s="315" t="s">
        <v>983</v>
      </c>
      <c r="N53" s="318" t="s">
        <v>991</v>
      </c>
      <c r="O53" s="347">
        <v>50.76</v>
      </c>
      <c r="P53" s="400"/>
      <c r="Q53" s="400"/>
      <c r="R53" s="400"/>
      <c r="S53" s="404">
        <f>SUM(P53:R53)</f>
        <v>0</v>
      </c>
      <c r="T53" s="400"/>
      <c r="U53" s="400"/>
      <c r="V53" s="400"/>
      <c r="W53" s="404">
        <f>SUM(T53:V53)</f>
        <v>0</v>
      </c>
      <c r="X53" s="400"/>
      <c r="Y53" s="400"/>
      <c r="Z53" s="400"/>
      <c r="AA53" s="404">
        <f>SUM(X53:Z53)</f>
        <v>0</v>
      </c>
      <c r="AB53" s="400"/>
      <c r="AC53" s="400"/>
      <c r="AD53" s="400"/>
      <c r="AE53" s="404">
        <f>SUM(AB53:AD53)</f>
        <v>0</v>
      </c>
      <c r="AF53" s="401">
        <f>SUBTOTAL(9,S53,W53,AA53,AE53)</f>
        <v>0</v>
      </c>
    </row>
    <row r="54" spans="1:32" x14ac:dyDescent="0.3">
      <c r="A54" s="286"/>
      <c r="B54" s="328" t="s">
        <v>3632</v>
      </c>
      <c r="C54" s="318" t="s">
        <v>2594</v>
      </c>
      <c r="D54" s="318" t="s">
        <v>3011</v>
      </c>
      <c r="E54" s="317" t="s">
        <v>926</v>
      </c>
      <c r="F54" s="318" t="s">
        <v>1365</v>
      </c>
      <c r="G54" s="318" t="s">
        <v>1272</v>
      </c>
      <c r="H54" s="317" t="s">
        <v>912</v>
      </c>
      <c r="I54" s="317">
        <v>53100</v>
      </c>
      <c r="J54" s="318" t="s">
        <v>1001</v>
      </c>
      <c r="K54" s="315">
        <v>40691</v>
      </c>
      <c r="L54" s="317" t="s">
        <v>2608</v>
      </c>
      <c r="M54" s="315" t="s">
        <v>983</v>
      </c>
      <c r="N54" s="318" t="s">
        <v>991</v>
      </c>
      <c r="O54" s="347">
        <v>50.76</v>
      </c>
      <c r="P54" s="400"/>
      <c r="Q54" s="400"/>
      <c r="R54" s="400"/>
      <c r="S54" s="404">
        <f>SUM(P54:R54)</f>
        <v>0</v>
      </c>
      <c r="T54" s="400"/>
      <c r="U54" s="400"/>
      <c r="V54" s="400"/>
      <c r="W54" s="404">
        <f>SUM(T54:V54)</f>
        <v>0</v>
      </c>
      <c r="X54" s="400"/>
      <c r="Y54" s="400"/>
      <c r="Z54" s="400"/>
      <c r="AA54" s="404">
        <f>SUM(X54:Z54)</f>
        <v>0</v>
      </c>
      <c r="AB54" s="400"/>
      <c r="AC54" s="400"/>
      <c r="AD54" s="400"/>
      <c r="AE54" s="404">
        <f>SUM(AB54:AD54)</f>
        <v>0</v>
      </c>
      <c r="AF54" s="401">
        <f>SUBTOTAL(9,S54,W54,AA54,AE54)</f>
        <v>0</v>
      </c>
    </row>
    <row r="55" spans="1:32" x14ac:dyDescent="0.3">
      <c r="A55" s="286"/>
      <c r="B55" s="328" t="s">
        <v>3632</v>
      </c>
      <c r="C55" s="318" t="s">
        <v>2594</v>
      </c>
      <c r="D55" s="318" t="s">
        <v>2868</v>
      </c>
      <c r="E55" s="317" t="s">
        <v>926</v>
      </c>
      <c r="F55" s="318" t="s">
        <v>1215</v>
      </c>
      <c r="G55" s="318" t="s">
        <v>1272</v>
      </c>
      <c r="H55" s="317" t="s">
        <v>912</v>
      </c>
      <c r="I55" s="317">
        <v>53100</v>
      </c>
      <c r="J55" s="318" t="s">
        <v>1001</v>
      </c>
      <c r="K55" s="315">
        <v>40506</v>
      </c>
      <c r="L55" s="317" t="s">
        <v>2608</v>
      </c>
      <c r="M55" s="315" t="s">
        <v>983</v>
      </c>
      <c r="N55" s="318" t="s">
        <v>991</v>
      </c>
      <c r="O55" s="347">
        <v>50.76</v>
      </c>
      <c r="P55" s="400"/>
      <c r="Q55" s="400"/>
      <c r="R55" s="400"/>
      <c r="S55" s="404">
        <f>SUM(P55:R55)</f>
        <v>0</v>
      </c>
      <c r="T55" s="400"/>
      <c r="U55" s="400"/>
      <c r="V55" s="400"/>
      <c r="W55" s="404">
        <f>SUM(T55:V55)</f>
        <v>0</v>
      </c>
      <c r="X55" s="400"/>
      <c r="Y55" s="400"/>
      <c r="Z55" s="400"/>
      <c r="AA55" s="404">
        <f>SUM(X55:Z55)</f>
        <v>0</v>
      </c>
      <c r="AB55" s="400"/>
      <c r="AC55" s="400"/>
      <c r="AD55" s="400"/>
      <c r="AE55" s="404">
        <f>SUM(AB55:AD55)</f>
        <v>0</v>
      </c>
      <c r="AF55" s="401">
        <f>SUBTOTAL(9,S55,W55,AA55,AE55)</f>
        <v>0</v>
      </c>
    </row>
    <row r="56" spans="1:32" x14ac:dyDescent="0.3">
      <c r="A56" s="286"/>
      <c r="B56" s="328" t="s">
        <v>3632</v>
      </c>
      <c r="C56" s="318" t="s">
        <v>2913</v>
      </c>
      <c r="D56" s="318" t="s">
        <v>2914</v>
      </c>
      <c r="E56" s="317" t="s">
        <v>911</v>
      </c>
      <c r="F56" s="318" t="s">
        <v>1264</v>
      </c>
      <c r="G56" s="318" t="s">
        <v>1272</v>
      </c>
      <c r="H56" s="317" t="s">
        <v>912</v>
      </c>
      <c r="I56" s="317">
        <v>53100</v>
      </c>
      <c r="J56" s="318" t="s">
        <v>1002</v>
      </c>
      <c r="K56" s="315">
        <v>36526</v>
      </c>
      <c r="L56" s="317" t="s">
        <v>2608</v>
      </c>
      <c r="M56" s="315" t="s">
        <v>984</v>
      </c>
      <c r="N56" s="318" t="s">
        <v>991</v>
      </c>
      <c r="O56" s="347">
        <v>46.08</v>
      </c>
      <c r="P56" s="400"/>
      <c r="Q56" s="400"/>
      <c r="R56" s="400"/>
      <c r="S56" s="404">
        <f>SUM(P56:R56)</f>
        <v>0</v>
      </c>
      <c r="T56" s="400"/>
      <c r="U56" s="400"/>
      <c r="V56" s="400"/>
      <c r="W56" s="404">
        <f>SUM(T56:V56)</f>
        <v>0</v>
      </c>
      <c r="X56" s="400"/>
      <c r="Y56" s="400"/>
      <c r="Z56" s="400"/>
      <c r="AA56" s="404">
        <f>SUM(X56:Z56)</f>
        <v>0</v>
      </c>
      <c r="AB56" s="400"/>
      <c r="AC56" s="400"/>
      <c r="AD56" s="400"/>
      <c r="AE56" s="404">
        <f>SUM(AB56:AD56)</f>
        <v>0</v>
      </c>
      <c r="AF56" s="401">
        <f>SUBTOTAL(9,S56,W56,AA56,AE56)</f>
        <v>0</v>
      </c>
    </row>
    <row r="57" spans="1:32" x14ac:dyDescent="0.3">
      <c r="A57" s="286"/>
      <c r="B57" s="328" t="s">
        <v>3632</v>
      </c>
      <c r="C57" s="318" t="s">
        <v>2913</v>
      </c>
      <c r="D57" s="318" t="s">
        <v>2926</v>
      </c>
      <c r="E57" s="317" t="s">
        <v>911</v>
      </c>
      <c r="F57" s="318" t="s">
        <v>1278</v>
      </c>
      <c r="G57" s="318" t="s">
        <v>1272</v>
      </c>
      <c r="H57" s="317" t="s">
        <v>912</v>
      </c>
      <c r="I57" s="317">
        <v>53100</v>
      </c>
      <c r="J57" s="318" t="s">
        <v>1001</v>
      </c>
      <c r="K57" s="315">
        <v>36526</v>
      </c>
      <c r="L57" s="317" t="s">
        <v>2608</v>
      </c>
      <c r="M57" s="315" t="s">
        <v>983</v>
      </c>
      <c r="N57" s="318" t="s">
        <v>991</v>
      </c>
      <c r="O57" s="347">
        <v>50.76</v>
      </c>
      <c r="P57" s="400"/>
      <c r="Q57" s="400"/>
      <c r="R57" s="400"/>
      <c r="S57" s="404">
        <f>SUM(P57:R57)</f>
        <v>0</v>
      </c>
      <c r="T57" s="400"/>
      <c r="U57" s="400"/>
      <c r="V57" s="400"/>
      <c r="W57" s="404">
        <f>SUM(T57:V57)</f>
        <v>0</v>
      </c>
      <c r="X57" s="400"/>
      <c r="Y57" s="400"/>
      <c r="Z57" s="400"/>
      <c r="AA57" s="404">
        <f>SUM(X57:Z57)</f>
        <v>0</v>
      </c>
      <c r="AB57" s="400"/>
      <c r="AC57" s="400"/>
      <c r="AD57" s="400"/>
      <c r="AE57" s="404">
        <f>SUM(AB57:AD57)</f>
        <v>0</v>
      </c>
      <c r="AF57" s="401">
        <f>SUBTOTAL(9,S57,W57,AA57,AE57)</f>
        <v>0</v>
      </c>
    </row>
    <row r="58" spans="1:32" x14ac:dyDescent="0.3">
      <c r="A58" s="286"/>
      <c r="B58" s="328" t="s">
        <v>3632</v>
      </c>
      <c r="C58" s="318" t="s">
        <v>2913</v>
      </c>
      <c r="D58" s="318" t="s">
        <v>2946</v>
      </c>
      <c r="E58" s="317" t="s">
        <v>921</v>
      </c>
      <c r="F58" s="318" t="s">
        <v>1296</v>
      </c>
      <c r="G58" s="318" t="s">
        <v>1272</v>
      </c>
      <c r="H58" s="317" t="s">
        <v>912</v>
      </c>
      <c r="I58" s="317">
        <v>53100</v>
      </c>
      <c r="J58" s="318" t="s">
        <v>1006</v>
      </c>
      <c r="K58" s="315">
        <v>36526</v>
      </c>
      <c r="L58" s="317" t="s">
        <v>2608</v>
      </c>
      <c r="M58" s="315" t="s">
        <v>984</v>
      </c>
      <c r="N58" s="318" t="s">
        <v>993</v>
      </c>
      <c r="O58" s="347">
        <v>99.6</v>
      </c>
      <c r="P58" s="400"/>
      <c r="Q58" s="400"/>
      <c r="R58" s="400"/>
      <c r="S58" s="404">
        <f>SUM(P58:R58)</f>
        <v>0</v>
      </c>
      <c r="T58" s="400"/>
      <c r="U58" s="400"/>
      <c r="V58" s="400"/>
      <c r="W58" s="404">
        <f>SUM(T58:V58)</f>
        <v>0</v>
      </c>
      <c r="X58" s="400"/>
      <c r="Y58" s="400"/>
      <c r="Z58" s="400"/>
      <c r="AA58" s="404">
        <f>SUM(X58:Z58)</f>
        <v>0</v>
      </c>
      <c r="AB58" s="400"/>
      <c r="AC58" s="400"/>
      <c r="AD58" s="400"/>
      <c r="AE58" s="404">
        <f>SUM(AB58:AD58)</f>
        <v>0</v>
      </c>
      <c r="AF58" s="401">
        <f>SUBTOTAL(9,S58,W58,AA58,AE58)</f>
        <v>0</v>
      </c>
    </row>
    <row r="59" spans="1:32" x14ac:dyDescent="0.3">
      <c r="A59" s="286"/>
      <c r="B59" s="328" t="s">
        <v>3632</v>
      </c>
      <c r="C59" s="318" t="s">
        <v>2694</v>
      </c>
      <c r="D59" s="318" t="s">
        <v>456</v>
      </c>
      <c r="E59" s="317" t="s">
        <v>3727</v>
      </c>
      <c r="F59" s="318" t="s">
        <v>2199</v>
      </c>
      <c r="G59" s="318" t="s">
        <v>2195</v>
      </c>
      <c r="H59" s="317" t="s">
        <v>974</v>
      </c>
      <c r="I59" s="317">
        <v>33700</v>
      </c>
      <c r="J59" s="318" t="s">
        <v>1001</v>
      </c>
      <c r="K59" s="81">
        <v>40907</v>
      </c>
      <c r="L59" s="317" t="s">
        <v>2608</v>
      </c>
      <c r="M59" s="315" t="s">
        <v>983</v>
      </c>
      <c r="N59" s="318" t="s">
        <v>991</v>
      </c>
      <c r="O59" s="347">
        <v>50.76</v>
      </c>
      <c r="P59" s="400"/>
      <c r="Q59" s="400"/>
      <c r="R59" s="400"/>
      <c r="S59" s="404">
        <f>SUM(P59:R59)</f>
        <v>0</v>
      </c>
      <c r="T59" s="400"/>
      <c r="U59" s="400"/>
      <c r="V59" s="400"/>
      <c r="W59" s="404">
        <f>SUM(T59:V59)</f>
        <v>0</v>
      </c>
      <c r="X59" s="400"/>
      <c r="Y59" s="400"/>
      <c r="Z59" s="400"/>
      <c r="AA59" s="404">
        <f>SUM(X59:Z59)</f>
        <v>0</v>
      </c>
      <c r="AB59" s="400"/>
      <c r="AC59" s="400"/>
      <c r="AD59" s="400"/>
      <c r="AE59" s="404">
        <f>SUM(AB59:AD59)</f>
        <v>0</v>
      </c>
      <c r="AF59" s="401">
        <f>SUBTOTAL(9,S59,W59,AA59,AE59)</f>
        <v>0</v>
      </c>
    </row>
    <row r="60" spans="1:32" x14ac:dyDescent="0.3">
      <c r="A60" s="286"/>
      <c r="B60" s="328" t="s">
        <v>3632</v>
      </c>
      <c r="C60" s="318" t="s">
        <v>2913</v>
      </c>
      <c r="D60" s="318" t="s">
        <v>2916</v>
      </c>
      <c r="E60" s="317" t="s">
        <v>911</v>
      </c>
      <c r="F60" s="318" t="s">
        <v>1266</v>
      </c>
      <c r="G60" s="318" t="s">
        <v>1272</v>
      </c>
      <c r="H60" s="317" t="s">
        <v>912</v>
      </c>
      <c r="I60" s="317">
        <v>53100</v>
      </c>
      <c r="J60" s="318" t="s">
        <v>1001</v>
      </c>
      <c r="K60" s="315">
        <v>36526</v>
      </c>
      <c r="L60" s="317" t="s">
        <v>2608</v>
      </c>
      <c r="M60" s="315" t="s">
        <v>983</v>
      </c>
      <c r="N60" s="318" t="s">
        <v>991</v>
      </c>
      <c r="O60" s="347">
        <v>50.76</v>
      </c>
      <c r="P60" s="400"/>
      <c r="Q60" s="400"/>
      <c r="R60" s="400"/>
      <c r="S60" s="404">
        <f>SUM(P60:R60)</f>
        <v>0</v>
      </c>
      <c r="T60" s="400"/>
      <c r="U60" s="400"/>
      <c r="V60" s="400"/>
      <c r="W60" s="404">
        <f>SUM(T60:V60)</f>
        <v>0</v>
      </c>
      <c r="X60" s="400"/>
      <c r="Y60" s="400"/>
      <c r="Z60" s="400"/>
      <c r="AA60" s="404">
        <f>SUM(X60:Z60)</f>
        <v>0</v>
      </c>
      <c r="AB60" s="400"/>
      <c r="AC60" s="400"/>
      <c r="AD60" s="400"/>
      <c r="AE60" s="404">
        <f>SUM(AB60:AD60)</f>
        <v>0</v>
      </c>
      <c r="AF60" s="401">
        <f>SUBTOTAL(9,S60,W60,AA60,AE60)</f>
        <v>0</v>
      </c>
    </row>
    <row r="61" spans="1:32" x14ac:dyDescent="0.3">
      <c r="A61" s="286"/>
      <c r="B61" s="328" t="s">
        <v>3632</v>
      </c>
      <c r="C61" s="318" t="s">
        <v>2665</v>
      </c>
      <c r="D61" s="318" t="s">
        <v>504</v>
      </c>
      <c r="E61" s="317" t="s">
        <v>953</v>
      </c>
      <c r="F61" s="318" t="s">
        <v>2252</v>
      </c>
      <c r="G61" s="318" t="s">
        <v>1272</v>
      </c>
      <c r="H61" s="317" t="s">
        <v>912</v>
      </c>
      <c r="I61" s="317">
        <v>53100</v>
      </c>
      <c r="J61" s="318" t="s">
        <v>1002</v>
      </c>
      <c r="K61" s="316">
        <v>41358</v>
      </c>
      <c r="L61" s="317" t="s">
        <v>2608</v>
      </c>
      <c r="M61" s="315" t="s">
        <v>984</v>
      </c>
      <c r="N61" s="318" t="s">
        <v>991</v>
      </c>
      <c r="O61" s="347">
        <v>46.08</v>
      </c>
      <c r="P61" s="400"/>
      <c r="Q61" s="400"/>
      <c r="R61" s="400"/>
      <c r="S61" s="404">
        <f>SUM(P61:R61)</f>
        <v>0</v>
      </c>
      <c r="T61" s="400"/>
      <c r="U61" s="400"/>
      <c r="V61" s="400"/>
      <c r="W61" s="404">
        <f>SUM(T61:V61)</f>
        <v>0</v>
      </c>
      <c r="X61" s="400"/>
      <c r="Y61" s="400"/>
      <c r="Z61" s="400"/>
      <c r="AA61" s="404">
        <f>SUM(X61:Z61)</f>
        <v>0</v>
      </c>
      <c r="AB61" s="400"/>
      <c r="AC61" s="400"/>
      <c r="AD61" s="400"/>
      <c r="AE61" s="404">
        <f>SUM(AB61:AD61)</f>
        <v>0</v>
      </c>
      <c r="AF61" s="401">
        <f>SUBTOTAL(9,S61,W61,AA61,AE61)</f>
        <v>0</v>
      </c>
    </row>
    <row r="62" spans="1:32" x14ac:dyDescent="0.3">
      <c r="A62" s="286"/>
      <c r="B62" s="328" t="s">
        <v>3632</v>
      </c>
      <c r="C62" s="318" t="s">
        <v>2594</v>
      </c>
      <c r="D62" s="318" t="s">
        <v>2867</v>
      </c>
      <c r="E62" s="317" t="s">
        <v>927</v>
      </c>
      <c r="F62" s="318" t="s">
        <v>1214</v>
      </c>
      <c r="G62" s="318" t="s">
        <v>1272</v>
      </c>
      <c r="H62" s="317" t="s">
        <v>912</v>
      </c>
      <c r="I62" s="317">
        <v>53100</v>
      </c>
      <c r="J62" s="318" t="s">
        <v>1001</v>
      </c>
      <c r="K62" s="315">
        <v>39789</v>
      </c>
      <c r="L62" s="317" t="s">
        <v>2608</v>
      </c>
      <c r="M62" s="315" t="s">
        <v>983</v>
      </c>
      <c r="N62" s="318" t="s">
        <v>991</v>
      </c>
      <c r="O62" s="347">
        <v>50.76</v>
      </c>
      <c r="P62" s="400"/>
      <c r="Q62" s="400"/>
      <c r="R62" s="400"/>
      <c r="S62" s="404">
        <f>SUM(P62:R62)</f>
        <v>0</v>
      </c>
      <c r="T62" s="400"/>
      <c r="U62" s="400"/>
      <c r="V62" s="400"/>
      <c r="W62" s="404">
        <f>SUM(T62:V62)</f>
        <v>0</v>
      </c>
      <c r="X62" s="400"/>
      <c r="Y62" s="400"/>
      <c r="Z62" s="400"/>
      <c r="AA62" s="404">
        <f>SUM(X62:Z62)</f>
        <v>0</v>
      </c>
      <c r="AB62" s="400"/>
      <c r="AC62" s="400"/>
      <c r="AD62" s="400"/>
      <c r="AE62" s="404">
        <f>SUM(AB62:AD62)</f>
        <v>0</v>
      </c>
      <c r="AF62" s="401">
        <f>SUBTOTAL(9,S62,W62,AA62,AE62)</f>
        <v>0</v>
      </c>
    </row>
    <row r="63" spans="1:32" x14ac:dyDescent="0.3">
      <c r="A63" s="286"/>
      <c r="B63" s="328" t="s">
        <v>3632</v>
      </c>
      <c r="C63" s="318" t="s">
        <v>2665</v>
      </c>
      <c r="D63" s="318" t="s">
        <v>116</v>
      </c>
      <c r="E63" s="317" t="s">
        <v>938</v>
      </c>
      <c r="F63" s="318" t="s">
        <v>1843</v>
      </c>
      <c r="G63" s="318" t="s">
        <v>1272</v>
      </c>
      <c r="H63" s="317" t="s">
        <v>912</v>
      </c>
      <c r="I63" s="317">
        <v>53100</v>
      </c>
      <c r="J63" s="318" t="s">
        <v>1005</v>
      </c>
      <c r="K63" s="316">
        <v>40733</v>
      </c>
      <c r="L63" s="317" t="s">
        <v>2608</v>
      </c>
      <c r="M63" s="315" t="s">
        <v>983</v>
      </c>
      <c r="N63" s="318" t="s">
        <v>993</v>
      </c>
      <c r="O63" s="347">
        <v>109.56</v>
      </c>
      <c r="P63" s="400"/>
      <c r="Q63" s="400"/>
      <c r="R63" s="400"/>
      <c r="S63" s="404">
        <f>SUM(P63:R63)</f>
        <v>0</v>
      </c>
      <c r="T63" s="400"/>
      <c r="U63" s="400"/>
      <c r="V63" s="400"/>
      <c r="W63" s="404">
        <f>SUM(T63:V63)</f>
        <v>0</v>
      </c>
      <c r="X63" s="400"/>
      <c r="Y63" s="400"/>
      <c r="Z63" s="400"/>
      <c r="AA63" s="404">
        <f>SUM(X63:Z63)</f>
        <v>0</v>
      </c>
      <c r="AB63" s="400"/>
      <c r="AC63" s="400"/>
      <c r="AD63" s="400"/>
      <c r="AE63" s="404">
        <f>SUM(AB63:AD63)</f>
        <v>0</v>
      </c>
      <c r="AF63" s="401">
        <f>SUBTOTAL(9,S63,W63,AA63,AE63)</f>
        <v>0</v>
      </c>
    </row>
    <row r="64" spans="1:32" x14ac:dyDescent="0.3">
      <c r="A64" s="286"/>
      <c r="B64" s="328" t="s">
        <v>3632</v>
      </c>
      <c r="C64" s="318" t="s">
        <v>2665</v>
      </c>
      <c r="D64" s="318" t="s">
        <v>3290</v>
      </c>
      <c r="E64" s="317" t="s">
        <v>926</v>
      </c>
      <c r="F64" s="318" t="s">
        <v>1656</v>
      </c>
      <c r="G64" s="318" t="s">
        <v>1272</v>
      </c>
      <c r="H64" s="317" t="s">
        <v>912</v>
      </c>
      <c r="I64" s="317">
        <v>53100</v>
      </c>
      <c r="J64" s="318" t="s">
        <v>1002</v>
      </c>
      <c r="K64" s="316">
        <v>39374</v>
      </c>
      <c r="L64" s="317" t="s">
        <v>2608</v>
      </c>
      <c r="M64" s="315" t="s">
        <v>984</v>
      </c>
      <c r="N64" s="318" t="s">
        <v>991</v>
      </c>
      <c r="O64" s="347">
        <v>46.08</v>
      </c>
      <c r="P64" s="400"/>
      <c r="Q64" s="400"/>
      <c r="R64" s="400"/>
      <c r="S64" s="404">
        <f>SUM(P64:R64)</f>
        <v>0</v>
      </c>
      <c r="T64" s="400"/>
      <c r="U64" s="400"/>
      <c r="V64" s="400"/>
      <c r="W64" s="404">
        <f>SUM(T64:V64)</f>
        <v>0</v>
      </c>
      <c r="X64" s="400"/>
      <c r="Y64" s="400"/>
      <c r="Z64" s="400"/>
      <c r="AA64" s="404">
        <f>SUM(X64:Z64)</f>
        <v>0</v>
      </c>
      <c r="AB64" s="400"/>
      <c r="AC64" s="400"/>
      <c r="AD64" s="400"/>
      <c r="AE64" s="404">
        <f>SUM(AB64:AD64)</f>
        <v>0</v>
      </c>
      <c r="AF64" s="401">
        <f>SUBTOTAL(9,S64,W64,AA64,AE64)</f>
        <v>0</v>
      </c>
    </row>
    <row r="65" spans="1:32" x14ac:dyDescent="0.3">
      <c r="A65" s="286"/>
      <c r="B65" s="328" t="s">
        <v>3632</v>
      </c>
      <c r="C65" s="318" t="s">
        <v>2594</v>
      </c>
      <c r="D65" s="318" t="s">
        <v>2876</v>
      </c>
      <c r="E65" s="317" t="s">
        <v>926</v>
      </c>
      <c r="F65" s="318" t="s">
        <v>1224</v>
      </c>
      <c r="G65" s="318" t="s">
        <v>1272</v>
      </c>
      <c r="H65" s="317" t="s">
        <v>912</v>
      </c>
      <c r="I65" s="317">
        <v>53100</v>
      </c>
      <c r="J65" s="318" t="s">
        <v>1001</v>
      </c>
      <c r="K65" s="315">
        <v>40575</v>
      </c>
      <c r="L65" s="317" t="s">
        <v>2608</v>
      </c>
      <c r="M65" s="315" t="s">
        <v>983</v>
      </c>
      <c r="N65" s="318" t="s">
        <v>991</v>
      </c>
      <c r="O65" s="347">
        <v>50.76</v>
      </c>
      <c r="P65" s="400"/>
      <c r="Q65" s="400"/>
      <c r="R65" s="400"/>
      <c r="S65" s="404">
        <f>SUM(P65:R65)</f>
        <v>0</v>
      </c>
      <c r="T65" s="400"/>
      <c r="U65" s="400"/>
      <c r="V65" s="400"/>
      <c r="W65" s="404">
        <f>SUM(T65:V65)</f>
        <v>0</v>
      </c>
      <c r="X65" s="400"/>
      <c r="Y65" s="400"/>
      <c r="Z65" s="400"/>
      <c r="AA65" s="404">
        <f>SUM(X65:Z65)</f>
        <v>0</v>
      </c>
      <c r="AB65" s="400"/>
      <c r="AC65" s="400"/>
      <c r="AD65" s="400"/>
      <c r="AE65" s="404">
        <f>SUM(AB65:AD65)</f>
        <v>0</v>
      </c>
      <c r="AF65" s="401">
        <f>SUBTOTAL(9,S65,W65,AA65,AE65)</f>
        <v>0</v>
      </c>
    </row>
    <row r="66" spans="1:32" x14ac:dyDescent="0.3">
      <c r="A66" s="286"/>
      <c r="B66" s="328" t="s">
        <v>3632</v>
      </c>
      <c r="C66" s="318" t="s">
        <v>2944</v>
      </c>
      <c r="D66" s="318" t="s">
        <v>2945</v>
      </c>
      <c r="E66" s="317" t="s">
        <v>931</v>
      </c>
      <c r="F66" s="318" t="s">
        <v>1294</v>
      </c>
      <c r="G66" s="318" t="s">
        <v>1272</v>
      </c>
      <c r="H66" s="317" t="s">
        <v>912</v>
      </c>
      <c r="I66" s="317">
        <v>53100</v>
      </c>
      <c r="J66" s="318" t="s">
        <v>1005</v>
      </c>
      <c r="K66" s="315">
        <v>36526</v>
      </c>
      <c r="L66" s="317" t="s">
        <v>2608</v>
      </c>
      <c r="M66" s="315" t="s">
        <v>983</v>
      </c>
      <c r="N66" s="318" t="s">
        <v>993</v>
      </c>
      <c r="O66" s="347">
        <v>109.56</v>
      </c>
      <c r="P66" s="400"/>
      <c r="Q66" s="400"/>
      <c r="R66" s="400"/>
      <c r="S66" s="404">
        <f>SUM(P66:R66)</f>
        <v>0</v>
      </c>
      <c r="T66" s="400"/>
      <c r="U66" s="400"/>
      <c r="V66" s="400"/>
      <c r="W66" s="404">
        <f>SUM(T66:V66)</f>
        <v>0</v>
      </c>
      <c r="X66" s="400"/>
      <c r="Y66" s="400"/>
      <c r="Z66" s="400"/>
      <c r="AA66" s="404">
        <f>SUM(X66:Z66)</f>
        <v>0</v>
      </c>
      <c r="AB66" s="400"/>
      <c r="AC66" s="400"/>
      <c r="AD66" s="400"/>
      <c r="AE66" s="404">
        <f>SUM(AB66:AD66)</f>
        <v>0</v>
      </c>
      <c r="AF66" s="401">
        <f>SUBTOTAL(9,S66,W66,AA66,AE66)</f>
        <v>0</v>
      </c>
    </row>
    <row r="67" spans="1:32" x14ac:dyDescent="0.3">
      <c r="A67" s="286"/>
      <c r="B67" s="328" t="s">
        <v>3632</v>
      </c>
      <c r="C67" s="317" t="s">
        <v>2665</v>
      </c>
      <c r="D67" s="318" t="s">
        <v>2886</v>
      </c>
      <c r="E67" s="317" t="s">
        <v>925</v>
      </c>
      <c r="F67" s="318" t="s">
        <v>1236</v>
      </c>
      <c r="G67" s="318" t="s">
        <v>1272</v>
      </c>
      <c r="H67" s="317" t="s">
        <v>912</v>
      </c>
      <c r="I67" s="317">
        <v>53100</v>
      </c>
      <c r="J67" s="318" t="s">
        <v>1001</v>
      </c>
      <c r="K67" s="315">
        <v>36526</v>
      </c>
      <c r="L67" s="317" t="s">
        <v>2608</v>
      </c>
      <c r="M67" s="315" t="s">
        <v>983</v>
      </c>
      <c r="N67" s="318" t="s">
        <v>991</v>
      </c>
      <c r="O67" s="347">
        <v>50.76</v>
      </c>
      <c r="P67" s="400"/>
      <c r="Q67" s="400"/>
      <c r="R67" s="400"/>
      <c r="S67" s="404">
        <f>SUM(P67:R67)</f>
        <v>0</v>
      </c>
      <c r="T67" s="400"/>
      <c r="U67" s="400"/>
      <c r="V67" s="400"/>
      <c r="W67" s="404">
        <f>SUM(T67:V67)</f>
        <v>0</v>
      </c>
      <c r="X67" s="400"/>
      <c r="Y67" s="400"/>
      <c r="Z67" s="400"/>
      <c r="AA67" s="404">
        <f>SUM(X67:Z67)</f>
        <v>0</v>
      </c>
      <c r="AB67" s="400"/>
      <c r="AC67" s="400"/>
      <c r="AD67" s="400"/>
      <c r="AE67" s="404">
        <f>SUM(AB67:AD67)</f>
        <v>0</v>
      </c>
      <c r="AF67" s="401">
        <f>SUBTOTAL(9,S67,W67,AA67,AE67)</f>
        <v>0</v>
      </c>
    </row>
    <row r="68" spans="1:32" x14ac:dyDescent="0.3">
      <c r="A68" s="286"/>
      <c r="B68" s="328" t="s">
        <v>3632</v>
      </c>
      <c r="C68" s="318" t="s">
        <v>2913</v>
      </c>
      <c r="D68" s="318" t="s">
        <v>2925</v>
      </c>
      <c r="E68" s="317" t="s">
        <v>911</v>
      </c>
      <c r="F68" s="318" t="s">
        <v>1277</v>
      </c>
      <c r="G68" s="318" t="s">
        <v>1272</v>
      </c>
      <c r="H68" s="317" t="s">
        <v>912</v>
      </c>
      <c r="I68" s="317">
        <v>53100</v>
      </c>
      <c r="J68" s="318" t="s">
        <v>1002</v>
      </c>
      <c r="K68" s="315">
        <v>36526</v>
      </c>
      <c r="L68" s="317" t="s">
        <v>2608</v>
      </c>
      <c r="M68" s="315" t="s">
        <v>984</v>
      </c>
      <c r="N68" s="318" t="s">
        <v>991</v>
      </c>
      <c r="O68" s="347">
        <v>46.08</v>
      </c>
      <c r="P68" s="400"/>
      <c r="Q68" s="400"/>
      <c r="R68" s="400"/>
      <c r="S68" s="404">
        <f>SUM(P68:R68)</f>
        <v>0</v>
      </c>
      <c r="T68" s="400"/>
      <c r="U68" s="400"/>
      <c r="V68" s="400"/>
      <c r="W68" s="404">
        <f>SUM(T68:V68)</f>
        <v>0</v>
      </c>
      <c r="X68" s="400"/>
      <c r="Y68" s="400"/>
      <c r="Z68" s="400"/>
      <c r="AA68" s="404">
        <f>SUM(X68:Z68)</f>
        <v>0</v>
      </c>
      <c r="AB68" s="400"/>
      <c r="AC68" s="400"/>
      <c r="AD68" s="400"/>
      <c r="AE68" s="404">
        <f>SUM(AB68:AD68)</f>
        <v>0</v>
      </c>
      <c r="AF68" s="401">
        <f>SUBTOTAL(9,S68,W68,AA68,AE68)</f>
        <v>0</v>
      </c>
    </row>
    <row r="69" spans="1:32" x14ac:dyDescent="0.3">
      <c r="A69" s="286"/>
      <c r="B69" s="328" t="s">
        <v>3632</v>
      </c>
      <c r="C69" s="317" t="s">
        <v>2594</v>
      </c>
      <c r="D69" s="318" t="s">
        <v>1055</v>
      </c>
      <c r="E69" s="317" t="s">
        <v>918</v>
      </c>
      <c r="F69" s="318" t="s">
        <v>1055</v>
      </c>
      <c r="G69" s="318" t="s">
        <v>1272</v>
      </c>
      <c r="H69" s="317" t="s">
        <v>912</v>
      </c>
      <c r="I69" s="317">
        <v>53100</v>
      </c>
      <c r="J69" s="318" t="s">
        <v>1001</v>
      </c>
      <c r="K69" s="315">
        <v>36526</v>
      </c>
      <c r="L69" s="317" t="s">
        <v>2608</v>
      </c>
      <c r="M69" s="315" t="s">
        <v>983</v>
      </c>
      <c r="N69" s="318" t="s">
        <v>991</v>
      </c>
      <c r="O69" s="347">
        <v>50.76</v>
      </c>
      <c r="P69" s="400"/>
      <c r="Q69" s="400"/>
      <c r="R69" s="400"/>
      <c r="S69" s="404">
        <f>SUM(P69:R69)</f>
        <v>0</v>
      </c>
      <c r="T69" s="400"/>
      <c r="U69" s="400"/>
      <c r="V69" s="400"/>
      <c r="W69" s="404">
        <f>SUM(T69:V69)</f>
        <v>0</v>
      </c>
      <c r="X69" s="400"/>
      <c r="Y69" s="400"/>
      <c r="Z69" s="400"/>
      <c r="AA69" s="404">
        <f>SUM(X69:Z69)</f>
        <v>0</v>
      </c>
      <c r="AB69" s="400"/>
      <c r="AC69" s="400"/>
      <c r="AD69" s="400"/>
      <c r="AE69" s="404">
        <f>SUM(AB69:AD69)</f>
        <v>0</v>
      </c>
      <c r="AF69" s="401">
        <f>SUBTOTAL(9,S69,W69,AA69,AE69)</f>
        <v>0</v>
      </c>
    </row>
    <row r="70" spans="1:32" x14ac:dyDescent="0.3">
      <c r="A70" s="286"/>
      <c r="B70" s="328" t="s">
        <v>3632</v>
      </c>
      <c r="C70" s="318" t="s">
        <v>2652</v>
      </c>
      <c r="D70" s="318" t="s">
        <v>3233</v>
      </c>
      <c r="E70" s="317" t="s">
        <v>948</v>
      </c>
      <c r="F70" s="318" t="s">
        <v>1598</v>
      </c>
      <c r="G70" s="318" t="s">
        <v>1591</v>
      </c>
      <c r="H70" s="317" t="s">
        <v>947</v>
      </c>
      <c r="I70" s="317">
        <v>45774</v>
      </c>
      <c r="J70" s="318" t="s">
        <v>1001</v>
      </c>
      <c r="K70" s="316">
        <v>40133</v>
      </c>
      <c r="L70" s="317" t="s">
        <v>2608</v>
      </c>
      <c r="M70" s="315" t="s">
        <v>983</v>
      </c>
      <c r="N70" s="318" t="s">
        <v>991</v>
      </c>
      <c r="O70" s="347">
        <v>50.76</v>
      </c>
      <c r="P70" s="400"/>
      <c r="Q70" s="400"/>
      <c r="R70" s="400"/>
      <c r="S70" s="404">
        <f>SUM(P70:R70)</f>
        <v>0</v>
      </c>
      <c r="T70" s="400"/>
      <c r="U70" s="400"/>
      <c r="V70" s="400"/>
      <c r="W70" s="404">
        <f>SUM(T70:V70)</f>
        <v>0</v>
      </c>
      <c r="X70" s="400"/>
      <c r="Y70" s="400"/>
      <c r="Z70" s="400"/>
      <c r="AA70" s="404">
        <f>SUM(X70:Z70)</f>
        <v>0</v>
      </c>
      <c r="AB70" s="400"/>
      <c r="AC70" s="400"/>
      <c r="AD70" s="400"/>
      <c r="AE70" s="404">
        <f>SUM(AB70:AD70)</f>
        <v>0</v>
      </c>
      <c r="AF70" s="401">
        <f>SUBTOTAL(9,S70,W70,AA70,AE70)</f>
        <v>0</v>
      </c>
    </row>
    <row r="71" spans="1:32" x14ac:dyDescent="0.3">
      <c r="A71" s="286"/>
      <c r="B71" s="328" t="s">
        <v>3632</v>
      </c>
      <c r="C71" s="318" t="s">
        <v>2652</v>
      </c>
      <c r="D71" s="318" t="s">
        <v>3229</v>
      </c>
      <c r="E71" s="317" t="s">
        <v>917</v>
      </c>
      <c r="F71" s="318" t="s">
        <v>1594</v>
      </c>
      <c r="G71" s="318" t="s">
        <v>1591</v>
      </c>
      <c r="H71" s="317" t="s">
        <v>947</v>
      </c>
      <c r="I71" s="317">
        <v>45774</v>
      </c>
      <c r="J71" s="318" t="s">
        <v>1001</v>
      </c>
      <c r="K71" s="316">
        <v>39910</v>
      </c>
      <c r="L71" s="317" t="s">
        <v>2608</v>
      </c>
      <c r="M71" s="315" t="s">
        <v>983</v>
      </c>
      <c r="N71" s="318" t="s">
        <v>991</v>
      </c>
      <c r="O71" s="347">
        <v>50.76</v>
      </c>
      <c r="P71" s="400"/>
      <c r="Q71" s="400"/>
      <c r="R71" s="400"/>
      <c r="S71" s="404">
        <f>SUM(P71:R71)</f>
        <v>0</v>
      </c>
      <c r="T71" s="400"/>
      <c r="U71" s="400"/>
      <c r="V71" s="400"/>
      <c r="W71" s="404">
        <f>SUM(T71:V71)</f>
        <v>0</v>
      </c>
      <c r="X71" s="400"/>
      <c r="Y71" s="400"/>
      <c r="Z71" s="400"/>
      <c r="AA71" s="404">
        <f>SUM(X71:Z71)</f>
        <v>0</v>
      </c>
      <c r="AB71" s="400"/>
      <c r="AC71" s="400"/>
      <c r="AD71" s="400"/>
      <c r="AE71" s="404">
        <f>SUM(AB71:AD71)</f>
        <v>0</v>
      </c>
      <c r="AF71" s="401">
        <f>SUBTOTAL(9,S71,W71,AA71,AE71)</f>
        <v>0</v>
      </c>
    </row>
    <row r="72" spans="1:32" x14ac:dyDescent="0.3">
      <c r="A72" s="289"/>
      <c r="B72" s="328" t="s">
        <v>3632</v>
      </c>
      <c r="C72" s="318" t="s">
        <v>3285</v>
      </c>
      <c r="D72" s="318" t="s">
        <v>3286</v>
      </c>
      <c r="E72" s="317" t="s">
        <v>926</v>
      </c>
      <c r="F72" s="318" t="s">
        <v>1652</v>
      </c>
      <c r="G72" s="318" t="s">
        <v>1272</v>
      </c>
      <c r="H72" s="317" t="s">
        <v>912</v>
      </c>
      <c r="I72" s="317">
        <v>53100</v>
      </c>
      <c r="J72" s="318" t="s">
        <v>1002</v>
      </c>
      <c r="K72" s="316">
        <v>39374</v>
      </c>
      <c r="L72" s="317" t="s">
        <v>2608</v>
      </c>
      <c r="M72" s="315" t="s">
        <v>984</v>
      </c>
      <c r="N72" s="318" t="s">
        <v>991</v>
      </c>
      <c r="O72" s="347">
        <v>46.08</v>
      </c>
      <c r="P72" s="400"/>
      <c r="Q72" s="400"/>
      <c r="R72" s="400"/>
      <c r="S72" s="404">
        <f>SUM(P72:R72)</f>
        <v>0</v>
      </c>
      <c r="T72" s="400"/>
      <c r="U72" s="400"/>
      <c r="V72" s="400"/>
      <c r="W72" s="404">
        <f>SUM(T72:V72)</f>
        <v>0</v>
      </c>
      <c r="X72" s="400"/>
      <c r="Y72" s="400"/>
      <c r="Z72" s="400"/>
      <c r="AA72" s="404">
        <f>SUM(X72:Z72)</f>
        <v>0</v>
      </c>
      <c r="AB72" s="400"/>
      <c r="AC72" s="400"/>
      <c r="AD72" s="400"/>
      <c r="AE72" s="404">
        <f>SUM(AB72:AD72)</f>
        <v>0</v>
      </c>
      <c r="AF72" s="401">
        <f>SUBTOTAL(9,S72,W72,AA72,AE72)</f>
        <v>0</v>
      </c>
    </row>
    <row r="73" spans="1:32" x14ac:dyDescent="0.3">
      <c r="A73" s="289"/>
      <c r="B73" s="328" t="s">
        <v>3632</v>
      </c>
      <c r="C73" s="318" t="s">
        <v>3285</v>
      </c>
      <c r="D73" s="318" t="s">
        <v>3287</v>
      </c>
      <c r="E73" s="317" t="s">
        <v>926</v>
      </c>
      <c r="F73" s="318" t="s">
        <v>1653</v>
      </c>
      <c r="G73" s="318" t="s">
        <v>1272</v>
      </c>
      <c r="H73" s="317" t="s">
        <v>912</v>
      </c>
      <c r="I73" s="317">
        <v>53100</v>
      </c>
      <c r="J73" s="318" t="s">
        <v>1002</v>
      </c>
      <c r="K73" s="316">
        <v>39396</v>
      </c>
      <c r="L73" s="317" t="s">
        <v>2608</v>
      </c>
      <c r="M73" s="315" t="s">
        <v>984</v>
      </c>
      <c r="N73" s="318" t="s">
        <v>991</v>
      </c>
      <c r="O73" s="347">
        <v>46.08</v>
      </c>
      <c r="P73" s="400"/>
      <c r="Q73" s="400"/>
      <c r="R73" s="400"/>
      <c r="S73" s="404">
        <f>SUM(P73:R73)</f>
        <v>0</v>
      </c>
      <c r="T73" s="400"/>
      <c r="U73" s="400"/>
      <c r="V73" s="400"/>
      <c r="W73" s="404">
        <f>SUM(T73:V73)</f>
        <v>0</v>
      </c>
      <c r="X73" s="400"/>
      <c r="Y73" s="400"/>
      <c r="Z73" s="400"/>
      <c r="AA73" s="404">
        <f>SUM(X73:Z73)</f>
        <v>0</v>
      </c>
      <c r="AB73" s="400"/>
      <c r="AC73" s="400"/>
      <c r="AD73" s="400"/>
      <c r="AE73" s="404">
        <f>SUM(AB73:AD73)</f>
        <v>0</v>
      </c>
      <c r="AF73" s="401">
        <f>SUBTOTAL(9,S73,W73,AA73,AE73)</f>
        <v>0</v>
      </c>
    </row>
    <row r="74" spans="1:32" x14ac:dyDescent="0.3">
      <c r="A74" s="289"/>
      <c r="B74" s="328" t="s">
        <v>3632</v>
      </c>
      <c r="C74" s="318" t="s">
        <v>3285</v>
      </c>
      <c r="D74" s="318" t="s">
        <v>3288</v>
      </c>
      <c r="E74" s="317" t="s">
        <v>926</v>
      </c>
      <c r="F74" s="318" t="s">
        <v>1654</v>
      </c>
      <c r="G74" s="318" t="s">
        <v>1272</v>
      </c>
      <c r="H74" s="317" t="s">
        <v>912</v>
      </c>
      <c r="I74" s="317">
        <v>53100</v>
      </c>
      <c r="J74" s="318" t="s">
        <v>1002</v>
      </c>
      <c r="K74" s="316">
        <v>39374</v>
      </c>
      <c r="L74" s="317" t="s">
        <v>2608</v>
      </c>
      <c r="M74" s="315" t="s">
        <v>984</v>
      </c>
      <c r="N74" s="318" t="s">
        <v>991</v>
      </c>
      <c r="O74" s="347">
        <v>46.08</v>
      </c>
      <c r="P74" s="400"/>
      <c r="Q74" s="400"/>
      <c r="R74" s="400"/>
      <c r="S74" s="404">
        <f>SUM(P74:R74)</f>
        <v>0</v>
      </c>
      <c r="T74" s="400"/>
      <c r="U74" s="400"/>
      <c r="V74" s="400"/>
      <c r="W74" s="404">
        <f>SUM(T74:V74)</f>
        <v>0</v>
      </c>
      <c r="X74" s="400"/>
      <c r="Y74" s="400"/>
      <c r="Z74" s="400"/>
      <c r="AA74" s="404">
        <f>SUM(X74:Z74)</f>
        <v>0</v>
      </c>
      <c r="AB74" s="400"/>
      <c r="AC74" s="400"/>
      <c r="AD74" s="400"/>
      <c r="AE74" s="404">
        <f>SUM(AB74:AD74)</f>
        <v>0</v>
      </c>
      <c r="AF74" s="401">
        <f>SUBTOTAL(9,S74,W74,AA74,AE74)</f>
        <v>0</v>
      </c>
    </row>
    <row r="75" spans="1:32" x14ac:dyDescent="0.3">
      <c r="A75" s="289"/>
      <c r="B75" s="328" t="s">
        <v>3632</v>
      </c>
      <c r="C75" s="318" t="s">
        <v>3285</v>
      </c>
      <c r="D75" s="318" t="s">
        <v>3289</v>
      </c>
      <c r="E75" s="317" t="s">
        <v>926</v>
      </c>
      <c r="F75" s="318" t="s">
        <v>1655</v>
      </c>
      <c r="G75" s="318" t="s">
        <v>1272</v>
      </c>
      <c r="H75" s="317" t="s">
        <v>912</v>
      </c>
      <c r="I75" s="317">
        <v>53100</v>
      </c>
      <c r="J75" s="318" t="s">
        <v>1002</v>
      </c>
      <c r="K75" s="316">
        <v>39374</v>
      </c>
      <c r="L75" s="317" t="s">
        <v>2608</v>
      </c>
      <c r="M75" s="315" t="s">
        <v>984</v>
      </c>
      <c r="N75" s="318" t="s">
        <v>991</v>
      </c>
      <c r="O75" s="347">
        <v>46.08</v>
      </c>
      <c r="P75" s="400"/>
      <c r="Q75" s="400"/>
      <c r="R75" s="400"/>
      <c r="S75" s="404">
        <f>SUM(P75:R75)</f>
        <v>0</v>
      </c>
      <c r="T75" s="400"/>
      <c r="U75" s="400"/>
      <c r="V75" s="400"/>
      <c r="W75" s="404">
        <f>SUM(T75:V75)</f>
        <v>0</v>
      </c>
      <c r="X75" s="400"/>
      <c r="Y75" s="400"/>
      <c r="Z75" s="400"/>
      <c r="AA75" s="404">
        <f>SUM(X75:Z75)</f>
        <v>0</v>
      </c>
      <c r="AB75" s="400"/>
      <c r="AC75" s="400"/>
      <c r="AD75" s="400"/>
      <c r="AE75" s="404">
        <f>SUM(AB75:AD75)</f>
        <v>0</v>
      </c>
      <c r="AF75" s="401">
        <f>SUBTOTAL(9,S75,W75,AA75,AE75)</f>
        <v>0</v>
      </c>
    </row>
    <row r="76" spans="1:32" x14ac:dyDescent="0.3">
      <c r="A76" s="289"/>
      <c r="B76" s="328" t="s">
        <v>3632</v>
      </c>
      <c r="C76" s="318" t="s">
        <v>3285</v>
      </c>
      <c r="D76" s="318" t="s">
        <v>3291</v>
      </c>
      <c r="E76" s="317" t="s">
        <v>926</v>
      </c>
      <c r="F76" s="318" t="s">
        <v>1657</v>
      </c>
      <c r="G76" s="318" t="s">
        <v>1272</v>
      </c>
      <c r="H76" s="317" t="s">
        <v>912</v>
      </c>
      <c r="I76" s="317">
        <v>53100</v>
      </c>
      <c r="J76" s="318" t="s">
        <v>1002</v>
      </c>
      <c r="K76" s="316">
        <v>39374</v>
      </c>
      <c r="L76" s="317" t="s">
        <v>2608</v>
      </c>
      <c r="M76" s="315" t="s">
        <v>984</v>
      </c>
      <c r="N76" s="318" t="s">
        <v>991</v>
      </c>
      <c r="O76" s="347">
        <v>46.08</v>
      </c>
      <c r="P76" s="400"/>
      <c r="Q76" s="400"/>
      <c r="R76" s="400"/>
      <c r="S76" s="404">
        <f>SUM(P76:R76)</f>
        <v>0</v>
      </c>
      <c r="T76" s="400"/>
      <c r="U76" s="400"/>
      <c r="V76" s="400"/>
      <c r="W76" s="404">
        <f>SUM(T76:V76)</f>
        <v>0</v>
      </c>
      <c r="X76" s="400"/>
      <c r="Y76" s="400"/>
      <c r="Z76" s="400"/>
      <c r="AA76" s="404">
        <f>SUM(X76:Z76)</f>
        <v>0</v>
      </c>
      <c r="AB76" s="400"/>
      <c r="AC76" s="400"/>
      <c r="AD76" s="400"/>
      <c r="AE76" s="404">
        <f>SUM(AB76:AD76)</f>
        <v>0</v>
      </c>
      <c r="AF76" s="401">
        <f>SUBTOTAL(9,S76,W76,AA76,AE76)</f>
        <v>0</v>
      </c>
    </row>
    <row r="77" spans="1:32" x14ac:dyDescent="0.3">
      <c r="A77" s="289"/>
      <c r="B77" s="328" t="s">
        <v>3632</v>
      </c>
      <c r="C77" s="318" t="s">
        <v>3285</v>
      </c>
      <c r="D77" s="318" t="s">
        <v>3292</v>
      </c>
      <c r="E77" s="317" t="s">
        <v>926</v>
      </c>
      <c r="F77" s="318" t="s">
        <v>1658</v>
      </c>
      <c r="G77" s="318" t="s">
        <v>1272</v>
      </c>
      <c r="H77" s="317" t="s">
        <v>912</v>
      </c>
      <c r="I77" s="317">
        <v>53100</v>
      </c>
      <c r="J77" s="318" t="s">
        <v>1002</v>
      </c>
      <c r="K77" s="316">
        <v>39374</v>
      </c>
      <c r="L77" s="317" t="s">
        <v>2608</v>
      </c>
      <c r="M77" s="315" t="s">
        <v>984</v>
      </c>
      <c r="N77" s="318" t="s">
        <v>991</v>
      </c>
      <c r="O77" s="347">
        <v>46.08</v>
      </c>
      <c r="P77" s="400"/>
      <c r="Q77" s="400"/>
      <c r="R77" s="400"/>
      <c r="S77" s="404">
        <f>SUM(P77:R77)</f>
        <v>0</v>
      </c>
      <c r="T77" s="400"/>
      <c r="U77" s="400"/>
      <c r="V77" s="400"/>
      <c r="W77" s="404">
        <f>SUM(T77:V77)</f>
        <v>0</v>
      </c>
      <c r="X77" s="400"/>
      <c r="Y77" s="400"/>
      <c r="Z77" s="400"/>
      <c r="AA77" s="404">
        <f>SUM(X77:Z77)</f>
        <v>0</v>
      </c>
      <c r="AB77" s="400"/>
      <c r="AC77" s="400"/>
      <c r="AD77" s="400"/>
      <c r="AE77" s="404">
        <f>SUM(AB77:AD77)</f>
        <v>0</v>
      </c>
      <c r="AF77" s="401">
        <f>SUBTOTAL(9,S77,W77,AA77,AE77)</f>
        <v>0</v>
      </c>
    </row>
    <row r="78" spans="1:32" x14ac:dyDescent="0.3">
      <c r="A78" s="289"/>
      <c r="B78" s="328" t="s">
        <v>3632</v>
      </c>
      <c r="C78" s="318" t="s">
        <v>3285</v>
      </c>
      <c r="D78" s="318" t="s">
        <v>3293</v>
      </c>
      <c r="E78" s="317" t="s">
        <v>926</v>
      </c>
      <c r="F78" s="318" t="s">
        <v>1659</v>
      </c>
      <c r="G78" s="318" t="s">
        <v>1272</v>
      </c>
      <c r="H78" s="317" t="s">
        <v>912</v>
      </c>
      <c r="I78" s="317">
        <v>53100</v>
      </c>
      <c r="J78" s="318" t="s">
        <v>1002</v>
      </c>
      <c r="K78" s="316">
        <v>39374</v>
      </c>
      <c r="L78" s="317" t="s">
        <v>2608</v>
      </c>
      <c r="M78" s="315" t="s">
        <v>984</v>
      </c>
      <c r="N78" s="318" t="s">
        <v>991</v>
      </c>
      <c r="O78" s="347">
        <v>46.08</v>
      </c>
      <c r="P78" s="400"/>
      <c r="Q78" s="400"/>
      <c r="R78" s="400"/>
      <c r="S78" s="404">
        <f>SUM(P78:R78)</f>
        <v>0</v>
      </c>
      <c r="T78" s="400"/>
      <c r="U78" s="400"/>
      <c r="V78" s="400"/>
      <c r="W78" s="404">
        <f>SUM(T78:V78)</f>
        <v>0</v>
      </c>
      <c r="X78" s="400"/>
      <c r="Y78" s="400"/>
      <c r="Z78" s="400"/>
      <c r="AA78" s="404">
        <f>SUM(X78:Z78)</f>
        <v>0</v>
      </c>
      <c r="AB78" s="400"/>
      <c r="AC78" s="400"/>
      <c r="AD78" s="400"/>
      <c r="AE78" s="404">
        <f>SUM(AB78:AD78)</f>
        <v>0</v>
      </c>
      <c r="AF78" s="401">
        <f>SUBTOTAL(9,S78,W78,AA78,AE78)</f>
        <v>0</v>
      </c>
    </row>
    <row r="79" spans="1:32" x14ac:dyDescent="0.3">
      <c r="A79" s="289"/>
      <c r="B79" s="328" t="s">
        <v>3632</v>
      </c>
      <c r="C79" s="318" t="s">
        <v>3285</v>
      </c>
      <c r="D79" s="318" t="s">
        <v>3294</v>
      </c>
      <c r="E79" s="317" t="s">
        <v>927</v>
      </c>
      <c r="F79" s="318" t="s">
        <v>1660</v>
      </c>
      <c r="G79" s="318" t="s">
        <v>1272</v>
      </c>
      <c r="H79" s="317" t="s">
        <v>912</v>
      </c>
      <c r="I79" s="317">
        <v>53100</v>
      </c>
      <c r="J79" s="318" t="s">
        <v>1002</v>
      </c>
      <c r="K79" s="316">
        <v>40435</v>
      </c>
      <c r="L79" s="317" t="s">
        <v>2608</v>
      </c>
      <c r="M79" s="315" t="s">
        <v>984</v>
      </c>
      <c r="N79" s="318" t="s">
        <v>991</v>
      </c>
      <c r="O79" s="347">
        <v>46.08</v>
      </c>
      <c r="P79" s="400"/>
      <c r="Q79" s="400"/>
      <c r="R79" s="400"/>
      <c r="S79" s="404">
        <f>SUM(P79:R79)</f>
        <v>0</v>
      </c>
      <c r="T79" s="400"/>
      <c r="U79" s="400"/>
      <c r="V79" s="400"/>
      <c r="W79" s="404">
        <f>SUM(T79:V79)</f>
        <v>0</v>
      </c>
      <c r="X79" s="400"/>
      <c r="Y79" s="400"/>
      <c r="Z79" s="400"/>
      <c r="AA79" s="404">
        <f>SUM(X79:Z79)</f>
        <v>0</v>
      </c>
      <c r="AB79" s="400"/>
      <c r="AC79" s="400"/>
      <c r="AD79" s="400"/>
      <c r="AE79" s="404">
        <f>SUM(AB79:AD79)</f>
        <v>0</v>
      </c>
      <c r="AF79" s="401">
        <f>SUBTOTAL(9,S79,W79,AA79,AE79)</f>
        <v>0</v>
      </c>
    </row>
    <row r="80" spans="1:32" x14ac:dyDescent="0.3">
      <c r="A80" s="289"/>
      <c r="B80" s="328" t="s">
        <v>3632</v>
      </c>
      <c r="C80" s="318" t="s">
        <v>3285</v>
      </c>
      <c r="D80" s="318" t="s">
        <v>3295</v>
      </c>
      <c r="E80" s="317" t="s">
        <v>926</v>
      </c>
      <c r="F80" s="318" t="s">
        <v>1661</v>
      </c>
      <c r="G80" s="318" t="s">
        <v>1272</v>
      </c>
      <c r="H80" s="317" t="s">
        <v>912</v>
      </c>
      <c r="I80" s="317">
        <v>53100</v>
      </c>
      <c r="J80" s="318" t="s">
        <v>1002</v>
      </c>
      <c r="K80" s="316">
        <v>39703</v>
      </c>
      <c r="L80" s="317" t="s">
        <v>2608</v>
      </c>
      <c r="M80" s="315" t="s">
        <v>984</v>
      </c>
      <c r="N80" s="318" t="s">
        <v>991</v>
      </c>
      <c r="O80" s="347">
        <v>46.08</v>
      </c>
      <c r="P80" s="400"/>
      <c r="Q80" s="400"/>
      <c r="R80" s="400"/>
      <c r="S80" s="404">
        <f>SUM(P80:R80)</f>
        <v>0</v>
      </c>
      <c r="T80" s="400"/>
      <c r="U80" s="400"/>
      <c r="V80" s="400"/>
      <c r="W80" s="404">
        <f>SUM(T80:V80)</f>
        <v>0</v>
      </c>
      <c r="X80" s="400"/>
      <c r="Y80" s="400"/>
      <c r="Z80" s="400"/>
      <c r="AA80" s="404">
        <f>SUM(X80:Z80)</f>
        <v>0</v>
      </c>
      <c r="AB80" s="400"/>
      <c r="AC80" s="400"/>
      <c r="AD80" s="400"/>
      <c r="AE80" s="404">
        <f>SUM(AB80:AD80)</f>
        <v>0</v>
      </c>
      <c r="AF80" s="401">
        <f>SUBTOTAL(9,S80,W80,AA80,AE80)</f>
        <v>0</v>
      </c>
    </row>
    <row r="81" spans="1:32" x14ac:dyDescent="0.3">
      <c r="A81" s="289"/>
      <c r="B81" s="328" t="s">
        <v>3632</v>
      </c>
      <c r="C81" s="318" t="s">
        <v>3285</v>
      </c>
      <c r="D81" s="318" t="s">
        <v>3296</v>
      </c>
      <c r="E81" s="317" t="s">
        <v>926</v>
      </c>
      <c r="F81" s="318" t="s">
        <v>1662</v>
      </c>
      <c r="G81" s="318" t="s">
        <v>1272</v>
      </c>
      <c r="H81" s="317" t="s">
        <v>912</v>
      </c>
      <c r="I81" s="317">
        <v>53100</v>
      </c>
      <c r="J81" s="318" t="s">
        <v>1002</v>
      </c>
      <c r="K81" s="316">
        <v>40049</v>
      </c>
      <c r="L81" s="317" t="s">
        <v>2608</v>
      </c>
      <c r="M81" s="315" t="s">
        <v>984</v>
      </c>
      <c r="N81" s="318" t="s">
        <v>991</v>
      </c>
      <c r="O81" s="347">
        <v>46.08</v>
      </c>
      <c r="P81" s="400"/>
      <c r="Q81" s="400"/>
      <c r="R81" s="400"/>
      <c r="S81" s="404">
        <f>SUM(P81:R81)</f>
        <v>0</v>
      </c>
      <c r="T81" s="400"/>
      <c r="U81" s="400"/>
      <c r="V81" s="400"/>
      <c r="W81" s="404">
        <f>SUM(T81:V81)</f>
        <v>0</v>
      </c>
      <c r="X81" s="400"/>
      <c r="Y81" s="400"/>
      <c r="Z81" s="400"/>
      <c r="AA81" s="404">
        <f>SUM(X81:Z81)</f>
        <v>0</v>
      </c>
      <c r="AB81" s="400"/>
      <c r="AC81" s="400"/>
      <c r="AD81" s="400"/>
      <c r="AE81" s="404">
        <f>SUM(AB81:AD81)</f>
        <v>0</v>
      </c>
      <c r="AF81" s="401">
        <f>SUBTOTAL(9,S81,W81,AA81,AE81)</f>
        <v>0</v>
      </c>
    </row>
    <row r="82" spans="1:32" x14ac:dyDescent="0.3">
      <c r="A82" s="289"/>
      <c r="B82" s="328" t="s">
        <v>3632</v>
      </c>
      <c r="C82" s="318" t="s">
        <v>3285</v>
      </c>
      <c r="D82" s="318" t="s">
        <v>3297</v>
      </c>
      <c r="E82" s="317" t="s">
        <v>953</v>
      </c>
      <c r="F82" s="318" t="s">
        <v>1663</v>
      </c>
      <c r="G82" s="318" t="s">
        <v>1272</v>
      </c>
      <c r="H82" s="317" t="s">
        <v>912</v>
      </c>
      <c r="I82" s="317">
        <v>53100</v>
      </c>
      <c r="J82" s="318" t="s">
        <v>1002</v>
      </c>
      <c r="K82" s="316">
        <v>40308</v>
      </c>
      <c r="L82" s="317" t="s">
        <v>2608</v>
      </c>
      <c r="M82" s="315" t="s">
        <v>984</v>
      </c>
      <c r="N82" s="318" t="s">
        <v>991</v>
      </c>
      <c r="O82" s="347">
        <v>46.08</v>
      </c>
      <c r="P82" s="400"/>
      <c r="Q82" s="400"/>
      <c r="R82" s="400"/>
      <c r="S82" s="404">
        <f>SUM(P82:R82)</f>
        <v>0</v>
      </c>
      <c r="T82" s="400"/>
      <c r="U82" s="400"/>
      <c r="V82" s="400"/>
      <c r="W82" s="404">
        <f>SUM(T82:V82)</f>
        <v>0</v>
      </c>
      <c r="X82" s="400"/>
      <c r="Y82" s="400"/>
      <c r="Z82" s="400"/>
      <c r="AA82" s="404">
        <f>SUM(X82:Z82)</f>
        <v>0</v>
      </c>
      <c r="AB82" s="400"/>
      <c r="AC82" s="400"/>
      <c r="AD82" s="400"/>
      <c r="AE82" s="404">
        <f>SUM(AB82:AD82)</f>
        <v>0</v>
      </c>
      <c r="AF82" s="401">
        <f>SUBTOTAL(9,S82,W82,AA82,AE82)</f>
        <v>0</v>
      </c>
    </row>
    <row r="83" spans="1:32" x14ac:dyDescent="0.3">
      <c r="A83" s="289"/>
      <c r="B83" s="328" t="s">
        <v>3632</v>
      </c>
      <c r="C83" s="318" t="s">
        <v>3285</v>
      </c>
      <c r="D83" s="318" t="s">
        <v>3299</v>
      </c>
      <c r="E83" s="317" t="s">
        <v>926</v>
      </c>
      <c r="F83" s="318" t="s">
        <v>1665</v>
      </c>
      <c r="G83" s="318" t="s">
        <v>1272</v>
      </c>
      <c r="H83" s="317" t="s">
        <v>912</v>
      </c>
      <c r="I83" s="317">
        <v>53100</v>
      </c>
      <c r="J83" s="318" t="s">
        <v>1002</v>
      </c>
      <c r="K83" s="316">
        <v>39396</v>
      </c>
      <c r="L83" s="317" t="s">
        <v>2608</v>
      </c>
      <c r="M83" s="315" t="s">
        <v>984</v>
      </c>
      <c r="N83" s="318" t="s">
        <v>991</v>
      </c>
      <c r="O83" s="347">
        <v>46.08</v>
      </c>
      <c r="P83" s="400"/>
      <c r="Q83" s="400"/>
      <c r="R83" s="400"/>
      <c r="S83" s="404">
        <f>SUM(P83:R83)</f>
        <v>0</v>
      </c>
      <c r="T83" s="400"/>
      <c r="U83" s="400"/>
      <c r="V83" s="400"/>
      <c r="W83" s="404">
        <f>SUM(T83:V83)</f>
        <v>0</v>
      </c>
      <c r="X83" s="400"/>
      <c r="Y83" s="400"/>
      <c r="Z83" s="400"/>
      <c r="AA83" s="404">
        <f>SUM(X83:Z83)</f>
        <v>0</v>
      </c>
      <c r="AB83" s="400"/>
      <c r="AC83" s="400"/>
      <c r="AD83" s="400"/>
      <c r="AE83" s="404">
        <f>SUM(AB83:AD83)</f>
        <v>0</v>
      </c>
      <c r="AF83" s="401">
        <f>SUBTOTAL(9,S83,W83,AA83,AE83)</f>
        <v>0</v>
      </c>
    </row>
    <row r="84" spans="1:32" x14ac:dyDescent="0.3">
      <c r="A84" s="289"/>
      <c r="B84" s="328" t="s">
        <v>3632</v>
      </c>
      <c r="C84" s="318" t="s">
        <v>3285</v>
      </c>
      <c r="D84" s="318" t="s">
        <v>3300</v>
      </c>
      <c r="E84" s="317" t="s">
        <v>926</v>
      </c>
      <c r="F84" s="318" t="s">
        <v>1666</v>
      </c>
      <c r="G84" s="318" t="s">
        <v>1272</v>
      </c>
      <c r="H84" s="317" t="s">
        <v>912</v>
      </c>
      <c r="I84" s="317">
        <v>53100</v>
      </c>
      <c r="J84" s="318" t="s">
        <v>1002</v>
      </c>
      <c r="K84" s="316">
        <v>39396</v>
      </c>
      <c r="L84" s="317" t="s">
        <v>2608</v>
      </c>
      <c r="M84" s="315" t="s">
        <v>984</v>
      </c>
      <c r="N84" s="318" t="s">
        <v>991</v>
      </c>
      <c r="O84" s="347">
        <v>46.08</v>
      </c>
      <c r="P84" s="400"/>
      <c r="Q84" s="400"/>
      <c r="R84" s="400"/>
      <c r="S84" s="404">
        <f>SUM(P84:R84)</f>
        <v>0</v>
      </c>
      <c r="T84" s="400"/>
      <c r="U84" s="400"/>
      <c r="V84" s="400"/>
      <c r="W84" s="404">
        <f>SUM(T84:V84)</f>
        <v>0</v>
      </c>
      <c r="X84" s="400"/>
      <c r="Y84" s="400"/>
      <c r="Z84" s="400"/>
      <c r="AA84" s="404">
        <f>SUM(X84:Z84)</f>
        <v>0</v>
      </c>
      <c r="AB84" s="400"/>
      <c r="AC84" s="400"/>
      <c r="AD84" s="400"/>
      <c r="AE84" s="404">
        <f>SUM(AB84:AD84)</f>
        <v>0</v>
      </c>
      <c r="AF84" s="401">
        <f>SUBTOTAL(9,S84,W84,AA84,AE84)</f>
        <v>0</v>
      </c>
    </row>
    <row r="85" spans="1:32" x14ac:dyDescent="0.3">
      <c r="A85" s="289"/>
      <c r="B85" s="328" t="s">
        <v>3632</v>
      </c>
      <c r="C85" s="318" t="s">
        <v>2911</v>
      </c>
      <c r="D85" s="318" t="s">
        <v>397</v>
      </c>
      <c r="E85" s="317" t="s">
        <v>927</v>
      </c>
      <c r="F85" s="318" t="s">
        <v>2138</v>
      </c>
      <c r="G85" s="318" t="s">
        <v>1272</v>
      </c>
      <c r="H85" s="317" t="s">
        <v>912</v>
      </c>
      <c r="I85" s="317">
        <v>53100</v>
      </c>
      <c r="J85" s="318" t="s">
        <v>1002</v>
      </c>
      <c r="K85" s="316">
        <v>40153</v>
      </c>
      <c r="L85" s="317" t="s">
        <v>2608</v>
      </c>
      <c r="M85" s="315" t="s">
        <v>984</v>
      </c>
      <c r="N85" s="318" t="s">
        <v>991</v>
      </c>
      <c r="O85" s="347">
        <v>46.08</v>
      </c>
      <c r="P85" s="400"/>
      <c r="Q85" s="400"/>
      <c r="R85" s="400"/>
      <c r="S85" s="404">
        <f>SUM(P85:R85)</f>
        <v>0</v>
      </c>
      <c r="T85" s="400"/>
      <c r="U85" s="400"/>
      <c r="V85" s="400"/>
      <c r="W85" s="404">
        <f>SUM(T85:V85)</f>
        <v>0</v>
      </c>
      <c r="X85" s="400"/>
      <c r="Y85" s="400"/>
      <c r="Z85" s="400"/>
      <c r="AA85" s="404">
        <f>SUM(X85:Z85)</f>
        <v>0</v>
      </c>
      <c r="AB85" s="400"/>
      <c r="AC85" s="400"/>
      <c r="AD85" s="400"/>
      <c r="AE85" s="404">
        <f>SUM(AB85:AD85)</f>
        <v>0</v>
      </c>
      <c r="AF85" s="401">
        <f>SUBTOTAL(9,S85,W85,AA85,AE85)</f>
        <v>0</v>
      </c>
    </row>
    <row r="86" spans="1:32" x14ac:dyDescent="0.3">
      <c r="A86" s="289"/>
      <c r="B86" s="328" t="s">
        <v>3632</v>
      </c>
      <c r="C86" s="318" t="s">
        <v>2911</v>
      </c>
      <c r="D86" s="318" t="s">
        <v>3131</v>
      </c>
      <c r="E86" s="317" t="s">
        <v>945</v>
      </c>
      <c r="F86" s="318" t="s">
        <v>1485</v>
      </c>
      <c r="G86" s="318" t="s">
        <v>1272</v>
      </c>
      <c r="H86" s="317" t="s">
        <v>912</v>
      </c>
      <c r="I86" s="317">
        <v>53100</v>
      </c>
      <c r="J86" s="318" t="s">
        <v>1001</v>
      </c>
      <c r="K86" s="316">
        <v>39748</v>
      </c>
      <c r="L86" s="317" t="s">
        <v>2608</v>
      </c>
      <c r="M86" s="315" t="s">
        <v>983</v>
      </c>
      <c r="N86" s="318" t="s">
        <v>991</v>
      </c>
      <c r="O86" s="347">
        <v>50.76</v>
      </c>
      <c r="P86" s="400"/>
      <c r="Q86" s="400"/>
      <c r="R86" s="400"/>
      <c r="S86" s="404">
        <f>SUM(P86:R86)</f>
        <v>0</v>
      </c>
      <c r="T86" s="400"/>
      <c r="U86" s="400"/>
      <c r="V86" s="400"/>
      <c r="W86" s="404">
        <f>SUM(T86:V86)</f>
        <v>0</v>
      </c>
      <c r="X86" s="400"/>
      <c r="Y86" s="400"/>
      <c r="Z86" s="400"/>
      <c r="AA86" s="404">
        <f>SUM(X86:Z86)</f>
        <v>0</v>
      </c>
      <c r="AB86" s="400"/>
      <c r="AC86" s="400"/>
      <c r="AD86" s="400"/>
      <c r="AE86" s="404">
        <f>SUM(AB86:AD86)</f>
        <v>0</v>
      </c>
      <c r="AF86" s="401">
        <f>SUBTOTAL(9,S86,W86,AA86,AE86)</f>
        <v>0</v>
      </c>
    </row>
    <row r="87" spans="1:32" x14ac:dyDescent="0.3">
      <c r="A87" s="328"/>
      <c r="B87" s="328" t="s">
        <v>3632</v>
      </c>
      <c r="C87" s="373" t="s">
        <v>2663</v>
      </c>
      <c r="D87" s="373" t="s">
        <v>3024</v>
      </c>
      <c r="E87" s="372" t="s">
        <v>926</v>
      </c>
      <c r="F87" s="373" t="s">
        <v>1445</v>
      </c>
      <c r="G87" s="373" t="s">
        <v>1274</v>
      </c>
      <c r="H87" s="372" t="s">
        <v>929</v>
      </c>
      <c r="I87" s="372">
        <v>35510</v>
      </c>
      <c r="J87" s="373" t="s">
        <v>1002</v>
      </c>
      <c r="K87" s="374">
        <v>41055</v>
      </c>
      <c r="L87" s="372" t="s">
        <v>2608</v>
      </c>
      <c r="M87" s="378" t="s">
        <v>984</v>
      </c>
      <c r="N87" s="373" t="s">
        <v>991</v>
      </c>
      <c r="O87" s="347">
        <v>46.08</v>
      </c>
      <c r="P87" s="370"/>
      <c r="Q87" s="370"/>
      <c r="R87" s="370"/>
      <c r="S87" s="404">
        <f>SUM(P87:R87)</f>
        <v>0</v>
      </c>
      <c r="T87" s="370"/>
      <c r="U87" s="370"/>
      <c r="V87" s="370"/>
      <c r="W87" s="404">
        <f>SUM(T87:V87)</f>
        <v>0</v>
      </c>
      <c r="X87" s="370"/>
      <c r="Y87" s="370"/>
      <c r="Z87" s="370"/>
      <c r="AA87" s="404">
        <f>SUM(X87:Z87)</f>
        <v>0</v>
      </c>
      <c r="AB87" s="370"/>
      <c r="AC87" s="370"/>
      <c r="AD87" s="370"/>
      <c r="AE87" s="404">
        <f>SUM(AB87:AD87)</f>
        <v>0</v>
      </c>
      <c r="AF87" s="401">
        <f>SUBTOTAL(9,S87,W87,AA87,AE87)</f>
        <v>0</v>
      </c>
    </row>
    <row r="88" spans="1:32" x14ac:dyDescent="0.3">
      <c r="A88" s="328"/>
      <c r="B88" s="328" t="s">
        <v>3632</v>
      </c>
      <c r="C88" s="373" t="s">
        <v>2663</v>
      </c>
      <c r="D88" s="373" t="s">
        <v>3004</v>
      </c>
      <c r="E88" s="372" t="s">
        <v>926</v>
      </c>
      <c r="F88" s="373" t="s">
        <v>1355</v>
      </c>
      <c r="G88" s="373" t="s">
        <v>1274</v>
      </c>
      <c r="H88" s="372" t="s">
        <v>929</v>
      </c>
      <c r="I88" s="372">
        <v>35510</v>
      </c>
      <c r="J88" s="373" t="s">
        <v>1002</v>
      </c>
      <c r="K88" s="378">
        <v>40071</v>
      </c>
      <c r="L88" s="372" t="s">
        <v>2608</v>
      </c>
      <c r="M88" s="378" t="s">
        <v>984</v>
      </c>
      <c r="N88" s="373" t="s">
        <v>991</v>
      </c>
      <c r="O88" s="347">
        <v>46.08</v>
      </c>
      <c r="P88" s="370"/>
      <c r="Q88" s="370"/>
      <c r="R88" s="370"/>
      <c r="S88" s="404">
        <f>SUM(P88:R88)</f>
        <v>0</v>
      </c>
      <c r="T88" s="370"/>
      <c r="U88" s="370"/>
      <c r="V88" s="370"/>
      <c r="W88" s="404">
        <f>SUM(T88:V88)</f>
        <v>0</v>
      </c>
      <c r="X88" s="370"/>
      <c r="Y88" s="370"/>
      <c r="Z88" s="370"/>
      <c r="AA88" s="404">
        <f>SUM(X88:Z88)</f>
        <v>0</v>
      </c>
      <c r="AB88" s="370"/>
      <c r="AC88" s="370"/>
      <c r="AD88" s="370"/>
      <c r="AE88" s="404">
        <f>SUM(AB88:AD88)</f>
        <v>0</v>
      </c>
      <c r="AF88" s="401">
        <f>SUBTOTAL(9,S88,W88,AA88,AE88)</f>
        <v>0</v>
      </c>
    </row>
    <row r="89" spans="1:32" x14ac:dyDescent="0.3">
      <c r="A89" s="328"/>
      <c r="B89" s="328" t="s">
        <v>3632</v>
      </c>
      <c r="C89" s="373" t="s">
        <v>162</v>
      </c>
      <c r="D89" s="373" t="s">
        <v>566</v>
      </c>
      <c r="E89" s="372" t="s">
        <v>943</v>
      </c>
      <c r="F89" s="373" t="s">
        <v>2349</v>
      </c>
      <c r="G89" s="373" t="s">
        <v>1885</v>
      </c>
      <c r="H89" s="372" t="s">
        <v>966</v>
      </c>
      <c r="I89" s="372">
        <v>62300</v>
      </c>
      <c r="J89" s="373" t="s">
        <v>1001</v>
      </c>
      <c r="K89" s="374">
        <v>41378</v>
      </c>
      <c r="L89" s="372" t="s">
        <v>2608</v>
      </c>
      <c r="M89" s="378" t="s">
        <v>983</v>
      </c>
      <c r="N89" s="373" t="s">
        <v>991</v>
      </c>
      <c r="O89" s="347">
        <v>50.76</v>
      </c>
      <c r="P89" s="370"/>
      <c r="Q89" s="370"/>
      <c r="R89" s="370"/>
      <c r="S89" s="404">
        <f>SUM(P89:R89)</f>
        <v>0</v>
      </c>
      <c r="T89" s="370"/>
      <c r="U89" s="370"/>
      <c r="V89" s="370"/>
      <c r="W89" s="404">
        <f>SUM(T89:V89)</f>
        <v>0</v>
      </c>
      <c r="X89" s="370"/>
      <c r="Y89" s="370"/>
      <c r="Z89" s="370"/>
      <c r="AA89" s="404">
        <f>SUM(X89:Z89)</f>
        <v>0</v>
      </c>
      <c r="AB89" s="370"/>
      <c r="AC89" s="370"/>
      <c r="AD89" s="370"/>
      <c r="AE89" s="404">
        <f>SUM(AB89:AD89)</f>
        <v>0</v>
      </c>
      <c r="AF89" s="401">
        <f>SUBTOTAL(9,S89,W89,AA89,AE89)</f>
        <v>0</v>
      </c>
    </row>
    <row r="90" spans="1:32" x14ac:dyDescent="0.3">
      <c r="A90" s="328"/>
      <c r="B90" s="328" t="s">
        <v>3632</v>
      </c>
      <c r="C90" s="373" t="s">
        <v>2594</v>
      </c>
      <c r="D90" s="373" t="s">
        <v>667</v>
      </c>
      <c r="E90" s="372" t="s">
        <v>750</v>
      </c>
      <c r="F90" s="373" t="s">
        <v>2552</v>
      </c>
      <c r="G90" s="373" t="s">
        <v>1272</v>
      </c>
      <c r="H90" s="372" t="s">
        <v>912</v>
      </c>
      <c r="I90" s="372">
        <v>53100</v>
      </c>
      <c r="J90" s="373" t="s">
        <v>1001</v>
      </c>
      <c r="K90" s="374">
        <v>42756</v>
      </c>
      <c r="L90" s="372" t="s">
        <v>2609</v>
      </c>
      <c r="M90" s="378" t="s">
        <v>983</v>
      </c>
      <c r="N90" s="373" t="s">
        <v>991</v>
      </c>
      <c r="O90" s="375">
        <v>38.04</v>
      </c>
      <c r="P90" s="370"/>
      <c r="Q90" s="370"/>
      <c r="R90" s="370"/>
      <c r="S90" s="404">
        <f>SUM(P90:R90)</f>
        <v>0</v>
      </c>
      <c r="T90" s="370"/>
      <c r="U90" s="370"/>
      <c r="V90" s="370"/>
      <c r="W90" s="404">
        <f>SUM(T90:V90)</f>
        <v>0</v>
      </c>
      <c r="X90" s="370"/>
      <c r="Y90" s="370"/>
      <c r="Z90" s="370"/>
      <c r="AA90" s="404">
        <f>SUM(X90:Z90)</f>
        <v>0</v>
      </c>
      <c r="AB90" s="370"/>
      <c r="AC90" s="370"/>
      <c r="AD90" s="370"/>
      <c r="AE90" s="404">
        <f>SUM(AB90:AD90)</f>
        <v>0</v>
      </c>
      <c r="AF90" s="401">
        <f>SUBTOTAL(9,S90,W90,AA90,AE90)</f>
        <v>0</v>
      </c>
    </row>
    <row r="91" spans="1:32" x14ac:dyDescent="0.3">
      <c r="A91" s="328"/>
      <c r="B91" s="328" t="s">
        <v>3632</v>
      </c>
      <c r="C91" s="373" t="s">
        <v>2594</v>
      </c>
      <c r="D91" s="373" t="s">
        <v>715</v>
      </c>
      <c r="E91" s="372" t="s">
        <v>750</v>
      </c>
      <c r="F91" s="373" t="s">
        <v>713</v>
      </c>
      <c r="G91" s="373" t="s">
        <v>1272</v>
      </c>
      <c r="H91" s="372" t="s">
        <v>912</v>
      </c>
      <c r="I91" s="372">
        <v>53100</v>
      </c>
      <c r="J91" s="373" t="s">
        <v>1001</v>
      </c>
      <c r="K91" s="380">
        <v>42933</v>
      </c>
      <c r="L91" s="372" t="s">
        <v>2609</v>
      </c>
      <c r="M91" s="373" t="s">
        <v>983</v>
      </c>
      <c r="N91" s="373" t="s">
        <v>991</v>
      </c>
      <c r="O91" s="375">
        <v>38.04</v>
      </c>
      <c r="P91" s="370"/>
      <c r="Q91" s="370"/>
      <c r="R91" s="370"/>
      <c r="S91" s="404">
        <f>SUM(P91:R91)</f>
        <v>0</v>
      </c>
      <c r="T91" s="370"/>
      <c r="U91" s="370"/>
      <c r="V91" s="370"/>
      <c r="W91" s="404">
        <f>SUM(T91:V91)</f>
        <v>0</v>
      </c>
      <c r="X91" s="370"/>
      <c r="Y91" s="370"/>
      <c r="Z91" s="370"/>
      <c r="AA91" s="404">
        <f>SUM(X91:Z91)</f>
        <v>0</v>
      </c>
      <c r="AB91" s="370"/>
      <c r="AC91" s="370"/>
      <c r="AD91" s="370"/>
      <c r="AE91" s="404">
        <f>SUM(AB91:AD91)</f>
        <v>0</v>
      </c>
      <c r="AF91" s="401">
        <f>SUBTOTAL(9,S91,W91,AA91,AE91)</f>
        <v>0</v>
      </c>
    </row>
    <row r="92" spans="1:32" x14ac:dyDescent="0.3">
      <c r="A92" s="328"/>
      <c r="B92" s="328" t="s">
        <v>3632</v>
      </c>
      <c r="C92" s="373" t="s">
        <v>2652</v>
      </c>
      <c r="D92" s="373" t="s">
        <v>3235</v>
      </c>
      <c r="E92" s="372" t="s">
        <v>949</v>
      </c>
      <c r="F92" s="373" t="s">
        <v>1600</v>
      </c>
      <c r="G92" s="373" t="s">
        <v>1591</v>
      </c>
      <c r="H92" s="372" t="s">
        <v>947</v>
      </c>
      <c r="I92" s="372">
        <v>45774</v>
      </c>
      <c r="J92" s="373" t="s">
        <v>1001</v>
      </c>
      <c r="K92" s="374">
        <v>39816</v>
      </c>
      <c r="L92" s="372" t="s">
        <v>2608</v>
      </c>
      <c r="M92" s="378" t="s">
        <v>983</v>
      </c>
      <c r="N92" s="373" t="s">
        <v>991</v>
      </c>
      <c r="O92" s="347">
        <v>50.76</v>
      </c>
      <c r="P92" s="370"/>
      <c r="Q92" s="370"/>
      <c r="R92" s="370"/>
      <c r="S92" s="404">
        <f>SUM(P92:R92)</f>
        <v>0</v>
      </c>
      <c r="T92" s="370"/>
      <c r="U92" s="370"/>
      <c r="V92" s="370"/>
      <c r="W92" s="404">
        <f>SUM(T92:V92)</f>
        <v>0</v>
      </c>
      <c r="X92" s="370"/>
      <c r="Y92" s="370"/>
      <c r="Z92" s="370"/>
      <c r="AA92" s="404">
        <f>SUM(X92:Z92)</f>
        <v>0</v>
      </c>
      <c r="AB92" s="370"/>
      <c r="AC92" s="370"/>
      <c r="AD92" s="370"/>
      <c r="AE92" s="404">
        <f>SUM(AB92:AD92)</f>
        <v>0</v>
      </c>
      <c r="AF92" s="401">
        <f>SUBTOTAL(9,S92,W92,AA92,AE92)</f>
        <v>0</v>
      </c>
    </row>
    <row r="93" spans="1:32" x14ac:dyDescent="0.3">
      <c r="A93" s="382"/>
      <c r="B93" s="328" t="s">
        <v>3632</v>
      </c>
      <c r="C93" s="318" t="s">
        <v>2663</v>
      </c>
      <c r="D93" s="318" t="s">
        <v>3006</v>
      </c>
      <c r="E93" s="317" t="s">
        <v>917</v>
      </c>
      <c r="F93" s="318" t="s">
        <v>1359</v>
      </c>
      <c r="G93" s="318" t="s">
        <v>1274</v>
      </c>
      <c r="H93" s="317" t="s">
        <v>929</v>
      </c>
      <c r="I93" s="317">
        <v>35510</v>
      </c>
      <c r="J93" s="318" t="s">
        <v>1001</v>
      </c>
      <c r="K93" s="315">
        <v>39766</v>
      </c>
      <c r="L93" s="317" t="s">
        <v>2608</v>
      </c>
      <c r="M93" s="315" t="s">
        <v>983</v>
      </c>
      <c r="N93" s="318" t="s">
        <v>991</v>
      </c>
      <c r="O93" s="347">
        <v>50.76</v>
      </c>
      <c r="P93" s="400"/>
      <c r="Q93" s="400"/>
      <c r="R93" s="400"/>
      <c r="S93" s="404">
        <f>SUM(P93:R93)</f>
        <v>0</v>
      </c>
      <c r="T93" s="400"/>
      <c r="U93" s="400"/>
      <c r="V93" s="400"/>
      <c r="W93" s="404">
        <f>SUM(T93:V93)</f>
        <v>0</v>
      </c>
      <c r="X93" s="400"/>
      <c r="Y93" s="400"/>
      <c r="Z93" s="400"/>
      <c r="AA93" s="404">
        <f>SUM(X93:Z93)</f>
        <v>0</v>
      </c>
      <c r="AB93" s="400"/>
      <c r="AC93" s="400"/>
      <c r="AD93" s="400"/>
      <c r="AE93" s="404">
        <f>SUM(AB93:AD93)</f>
        <v>0</v>
      </c>
      <c r="AF93" s="401">
        <f>SUBTOTAL(9,S93,W93,AA93,AE93)</f>
        <v>0</v>
      </c>
    </row>
    <row r="94" spans="1:32" x14ac:dyDescent="0.3">
      <c r="A94" s="422"/>
      <c r="B94" s="328" t="s">
        <v>3632</v>
      </c>
      <c r="C94" s="372" t="s">
        <v>2594</v>
      </c>
      <c r="D94" s="373" t="s">
        <v>2614</v>
      </c>
      <c r="E94" s="372" t="s">
        <v>911</v>
      </c>
      <c r="F94" s="373" t="s">
        <v>1041</v>
      </c>
      <c r="G94" s="373" t="s">
        <v>1272</v>
      </c>
      <c r="H94" s="372" t="s">
        <v>912</v>
      </c>
      <c r="I94" s="372">
        <v>53100</v>
      </c>
      <c r="J94" s="373" t="s">
        <v>1001</v>
      </c>
      <c r="K94" s="378">
        <v>39411</v>
      </c>
      <c r="L94" s="372" t="s">
        <v>2608</v>
      </c>
      <c r="M94" s="378" t="s">
        <v>983</v>
      </c>
      <c r="N94" s="373" t="s">
        <v>991</v>
      </c>
      <c r="O94" s="347">
        <v>50.76</v>
      </c>
      <c r="P94" s="370"/>
      <c r="Q94" s="370"/>
      <c r="R94" s="370"/>
      <c r="S94" s="404">
        <f>SUM(P94:R94)</f>
        <v>0</v>
      </c>
      <c r="T94" s="370"/>
      <c r="U94" s="370"/>
      <c r="V94" s="370"/>
      <c r="W94" s="404">
        <f>SUM(T94:V94)</f>
        <v>0</v>
      </c>
      <c r="X94" s="370"/>
      <c r="Y94" s="370"/>
      <c r="Z94" s="370"/>
      <c r="AA94" s="404">
        <f>SUM(X94:Z94)</f>
        <v>0</v>
      </c>
      <c r="AB94" s="370"/>
      <c r="AC94" s="370"/>
      <c r="AD94" s="370"/>
      <c r="AE94" s="404">
        <f>SUM(AB94:AD94)</f>
        <v>0</v>
      </c>
      <c r="AF94" s="401">
        <f>SUBTOTAL(9,S94,W94,AA94,AE94)</f>
        <v>0</v>
      </c>
    </row>
    <row r="95" spans="1:32" x14ac:dyDescent="0.3">
      <c r="A95" s="422"/>
      <c r="B95" s="328" t="s">
        <v>3632</v>
      </c>
      <c r="C95" s="372" t="s">
        <v>2665</v>
      </c>
      <c r="D95" s="372" t="s">
        <v>2438</v>
      </c>
      <c r="E95" s="372" t="s">
        <v>748</v>
      </c>
      <c r="F95" s="373" t="s">
        <v>2440</v>
      </c>
      <c r="G95" s="372" t="s">
        <v>1591</v>
      </c>
      <c r="H95" s="372" t="s">
        <v>947</v>
      </c>
      <c r="I95" s="372">
        <v>45774</v>
      </c>
      <c r="J95" s="373" t="s">
        <v>1002</v>
      </c>
      <c r="K95" s="374">
        <v>40011</v>
      </c>
      <c r="L95" s="372" t="s">
        <v>2608</v>
      </c>
      <c r="M95" s="378" t="s">
        <v>984</v>
      </c>
      <c r="N95" s="373" t="s">
        <v>991</v>
      </c>
      <c r="O95" s="347">
        <v>46.08</v>
      </c>
      <c r="P95" s="370"/>
      <c r="Q95" s="370"/>
      <c r="R95" s="370"/>
      <c r="S95" s="404">
        <f>SUM(P95:R95)</f>
        <v>0</v>
      </c>
      <c r="T95" s="370"/>
      <c r="U95" s="370"/>
      <c r="V95" s="370"/>
      <c r="W95" s="404">
        <f>SUM(T95:V95)</f>
        <v>0</v>
      </c>
      <c r="X95" s="370"/>
      <c r="Y95" s="370"/>
      <c r="Z95" s="370"/>
      <c r="AA95" s="404">
        <f>SUM(X95:Z95)</f>
        <v>0</v>
      </c>
      <c r="AB95" s="370"/>
      <c r="AC95" s="370"/>
      <c r="AD95" s="370"/>
      <c r="AE95" s="404">
        <f>SUM(AB95:AD95)</f>
        <v>0</v>
      </c>
      <c r="AF95" s="401">
        <f>SUBTOTAL(9,S95,W95,AA95,AE95)</f>
        <v>0</v>
      </c>
    </row>
    <row r="96" spans="1:32" x14ac:dyDescent="0.3">
      <c r="A96" s="422"/>
      <c r="B96" s="328" t="s">
        <v>3632</v>
      </c>
      <c r="C96" s="373" t="s">
        <v>2594</v>
      </c>
      <c r="D96" s="373" t="s">
        <v>2880</v>
      </c>
      <c r="E96" s="372" t="s">
        <v>911</v>
      </c>
      <c r="F96" s="373" t="s">
        <v>1228</v>
      </c>
      <c r="G96" s="373" t="s">
        <v>1272</v>
      </c>
      <c r="H96" s="372" t="s">
        <v>912</v>
      </c>
      <c r="I96" s="372">
        <v>53100</v>
      </c>
      <c r="J96" s="373" t="s">
        <v>1001</v>
      </c>
      <c r="K96" s="378">
        <v>39411</v>
      </c>
      <c r="L96" s="372" t="s">
        <v>2608</v>
      </c>
      <c r="M96" s="378" t="s">
        <v>983</v>
      </c>
      <c r="N96" s="373" t="s">
        <v>991</v>
      </c>
      <c r="O96" s="347">
        <v>50.76</v>
      </c>
      <c r="P96" s="370"/>
      <c r="Q96" s="370"/>
      <c r="R96" s="370"/>
      <c r="S96" s="404">
        <f>SUM(P96:R96)</f>
        <v>0</v>
      </c>
      <c r="T96" s="370"/>
      <c r="U96" s="370"/>
      <c r="V96" s="370"/>
      <c r="W96" s="404">
        <f>SUM(T96:V96)</f>
        <v>0</v>
      </c>
      <c r="X96" s="370"/>
      <c r="Y96" s="370"/>
      <c r="Z96" s="370"/>
      <c r="AA96" s="404">
        <f>SUM(X96:Z96)</f>
        <v>0</v>
      </c>
      <c r="AB96" s="370"/>
      <c r="AC96" s="370"/>
      <c r="AD96" s="370"/>
      <c r="AE96" s="404">
        <f>SUM(AB96:AD96)</f>
        <v>0</v>
      </c>
      <c r="AF96" s="401">
        <f>SUBTOTAL(9,S96,W96,AA96,AE96)</f>
        <v>0</v>
      </c>
    </row>
    <row r="97" spans="1:32" x14ac:dyDescent="0.3">
      <c r="A97" s="422"/>
      <c r="B97" s="328" t="s">
        <v>3632</v>
      </c>
      <c r="C97" s="372" t="s">
        <v>2594</v>
      </c>
      <c r="D97" s="373" t="s">
        <v>2600</v>
      </c>
      <c r="E97" s="372" t="s">
        <v>911</v>
      </c>
      <c r="F97" s="373" t="s">
        <v>1030</v>
      </c>
      <c r="G97" s="373" t="s">
        <v>1272</v>
      </c>
      <c r="H97" s="372" t="s">
        <v>912</v>
      </c>
      <c r="I97" s="372">
        <v>53100</v>
      </c>
      <c r="J97" s="373" t="s">
        <v>1001</v>
      </c>
      <c r="K97" s="378">
        <v>39220</v>
      </c>
      <c r="L97" s="372" t="s">
        <v>2608</v>
      </c>
      <c r="M97" s="378" t="s">
        <v>983</v>
      </c>
      <c r="N97" s="373" t="s">
        <v>991</v>
      </c>
      <c r="O97" s="347">
        <v>50.76</v>
      </c>
      <c r="P97" s="370"/>
      <c r="Q97" s="370"/>
      <c r="R97" s="370"/>
      <c r="S97" s="404">
        <f>SUM(P97:R97)</f>
        <v>0</v>
      </c>
      <c r="T97" s="370"/>
      <c r="U97" s="370"/>
      <c r="V97" s="370"/>
      <c r="W97" s="404">
        <f>SUM(T97:V97)</f>
        <v>0</v>
      </c>
      <c r="X97" s="370"/>
      <c r="Y97" s="370"/>
      <c r="Z97" s="370"/>
      <c r="AA97" s="404">
        <f>SUM(X97:Z97)</f>
        <v>0</v>
      </c>
      <c r="AB97" s="370"/>
      <c r="AC97" s="370"/>
      <c r="AD97" s="370"/>
      <c r="AE97" s="404">
        <f>SUM(AB97:AD97)</f>
        <v>0</v>
      </c>
      <c r="AF97" s="401">
        <f>SUBTOTAL(9,S97,W97,AA97,AE97)</f>
        <v>0</v>
      </c>
    </row>
    <row r="98" spans="1:32" x14ac:dyDescent="0.3">
      <c r="A98" s="422"/>
      <c r="B98" s="328" t="s">
        <v>3632</v>
      </c>
      <c r="C98" s="373" t="s">
        <v>2677</v>
      </c>
      <c r="D98" s="373" t="s">
        <v>2942</v>
      </c>
      <c r="E98" s="372" t="s">
        <v>915</v>
      </c>
      <c r="F98" s="373" t="s">
        <v>1291</v>
      </c>
      <c r="G98" s="373" t="s">
        <v>1272</v>
      </c>
      <c r="H98" s="372" t="s">
        <v>912</v>
      </c>
      <c r="I98" s="372">
        <v>53100</v>
      </c>
      <c r="J98" s="373" t="s">
        <v>1006</v>
      </c>
      <c r="K98" s="378">
        <v>36526</v>
      </c>
      <c r="L98" s="372" t="s">
        <v>2608</v>
      </c>
      <c r="M98" s="378" t="s">
        <v>984</v>
      </c>
      <c r="N98" s="373" t="s">
        <v>993</v>
      </c>
      <c r="O98" s="347">
        <v>99.6</v>
      </c>
      <c r="P98" s="370"/>
      <c r="Q98" s="370"/>
      <c r="R98" s="370"/>
      <c r="S98" s="404">
        <f>SUM(P98:R98)</f>
        <v>0</v>
      </c>
      <c r="T98" s="370"/>
      <c r="U98" s="370"/>
      <c r="V98" s="370"/>
      <c r="W98" s="404">
        <f>SUM(T98:V98)</f>
        <v>0</v>
      </c>
      <c r="X98" s="370"/>
      <c r="Y98" s="370"/>
      <c r="Z98" s="370"/>
      <c r="AA98" s="404">
        <f>SUM(X98:Z98)</f>
        <v>0</v>
      </c>
      <c r="AB98" s="370"/>
      <c r="AC98" s="370"/>
      <c r="AD98" s="370"/>
      <c r="AE98" s="404">
        <f>SUM(AB98:AD98)</f>
        <v>0</v>
      </c>
      <c r="AF98" s="401">
        <f>SUBTOTAL(9,S98,W98,AA98,AE98)</f>
        <v>0</v>
      </c>
    </row>
    <row r="99" spans="1:32" x14ac:dyDescent="0.3">
      <c r="A99" s="422"/>
      <c r="B99" s="328" t="s">
        <v>3632</v>
      </c>
      <c r="C99" s="373" t="s">
        <v>2594</v>
      </c>
      <c r="D99" s="373" t="s">
        <v>2907</v>
      </c>
      <c r="E99" s="372" t="s">
        <v>926</v>
      </c>
      <c r="F99" s="373" t="s">
        <v>1258</v>
      </c>
      <c r="G99" s="373" t="s">
        <v>1272</v>
      </c>
      <c r="H99" s="372" t="s">
        <v>912</v>
      </c>
      <c r="I99" s="372">
        <v>53100</v>
      </c>
      <c r="J99" s="373" t="s">
        <v>1001</v>
      </c>
      <c r="K99" s="378">
        <v>40687</v>
      </c>
      <c r="L99" s="372" t="s">
        <v>2608</v>
      </c>
      <c r="M99" s="378" t="s">
        <v>983</v>
      </c>
      <c r="N99" s="373" t="s">
        <v>991</v>
      </c>
      <c r="O99" s="347">
        <v>50.76</v>
      </c>
      <c r="P99" s="370"/>
      <c r="Q99" s="370"/>
      <c r="R99" s="370"/>
      <c r="S99" s="404">
        <f>SUM(P99:R99)</f>
        <v>0</v>
      </c>
      <c r="T99" s="370"/>
      <c r="U99" s="370"/>
      <c r="V99" s="370"/>
      <c r="W99" s="404">
        <f>SUM(T99:V99)</f>
        <v>0</v>
      </c>
      <c r="X99" s="370"/>
      <c r="Y99" s="370"/>
      <c r="Z99" s="370"/>
      <c r="AA99" s="404">
        <f>SUM(X99:Z99)</f>
        <v>0</v>
      </c>
      <c r="AB99" s="370"/>
      <c r="AC99" s="370"/>
      <c r="AD99" s="370"/>
      <c r="AE99" s="404">
        <f>SUM(AB99:AD99)</f>
        <v>0</v>
      </c>
      <c r="AF99" s="401">
        <f>SUBTOTAL(9,S99,W99,AA99,AE99)</f>
        <v>0</v>
      </c>
    </row>
    <row r="100" spans="1:32" x14ac:dyDescent="0.3">
      <c r="A100" s="422"/>
      <c r="B100" s="328" t="s">
        <v>3632</v>
      </c>
      <c r="C100" s="373" t="s">
        <v>2594</v>
      </c>
      <c r="D100" s="373" t="s">
        <v>2862</v>
      </c>
      <c r="E100" s="372" t="s">
        <v>926</v>
      </c>
      <c r="F100" s="373" t="s">
        <v>1204</v>
      </c>
      <c r="G100" s="373" t="s">
        <v>1272</v>
      </c>
      <c r="H100" s="372" t="s">
        <v>912</v>
      </c>
      <c r="I100" s="372">
        <v>53100</v>
      </c>
      <c r="J100" s="373" t="s">
        <v>1001</v>
      </c>
      <c r="K100" s="378">
        <v>40463</v>
      </c>
      <c r="L100" s="372" t="s">
        <v>2608</v>
      </c>
      <c r="M100" s="378" t="s">
        <v>983</v>
      </c>
      <c r="N100" s="373" t="s">
        <v>991</v>
      </c>
      <c r="O100" s="347">
        <v>50.76</v>
      </c>
      <c r="P100" s="370"/>
      <c r="Q100" s="370"/>
      <c r="R100" s="370"/>
      <c r="S100" s="404">
        <f>SUM(P100:R100)</f>
        <v>0</v>
      </c>
      <c r="T100" s="370"/>
      <c r="U100" s="370"/>
      <c r="V100" s="370"/>
      <c r="W100" s="404">
        <f>SUM(T100:V100)</f>
        <v>0</v>
      </c>
      <c r="X100" s="370"/>
      <c r="Y100" s="370"/>
      <c r="Z100" s="370"/>
      <c r="AA100" s="404">
        <f>SUM(X100:Z100)</f>
        <v>0</v>
      </c>
      <c r="AB100" s="370"/>
      <c r="AC100" s="370"/>
      <c r="AD100" s="370"/>
      <c r="AE100" s="404">
        <f>SUM(AB100:AD100)</f>
        <v>0</v>
      </c>
      <c r="AF100" s="401">
        <f>SUBTOTAL(9,S100,W100,AA100,AE100)</f>
        <v>0</v>
      </c>
    </row>
    <row r="101" spans="1:32" x14ac:dyDescent="0.3">
      <c r="A101" s="422"/>
      <c r="B101" s="328" t="s">
        <v>3632</v>
      </c>
      <c r="C101" s="373" t="s">
        <v>2594</v>
      </c>
      <c r="D101" s="373" t="s">
        <v>2863</v>
      </c>
      <c r="E101" s="372" t="s">
        <v>926</v>
      </c>
      <c r="F101" s="373" t="s">
        <v>1206</v>
      </c>
      <c r="G101" s="373" t="s">
        <v>1272</v>
      </c>
      <c r="H101" s="372" t="s">
        <v>912</v>
      </c>
      <c r="I101" s="372">
        <v>53100</v>
      </c>
      <c r="J101" s="373" t="s">
        <v>1001</v>
      </c>
      <c r="K101" s="378">
        <v>40463</v>
      </c>
      <c r="L101" s="372" t="s">
        <v>2608</v>
      </c>
      <c r="M101" s="378" t="s">
        <v>983</v>
      </c>
      <c r="N101" s="373" t="s">
        <v>991</v>
      </c>
      <c r="O101" s="347">
        <v>50.76</v>
      </c>
      <c r="P101" s="370"/>
      <c r="Q101" s="370"/>
      <c r="R101" s="370"/>
      <c r="S101" s="404">
        <f>SUM(P101:R101)</f>
        <v>0</v>
      </c>
      <c r="T101" s="370"/>
      <c r="U101" s="370"/>
      <c r="V101" s="370"/>
      <c r="W101" s="404">
        <f>SUM(T101:V101)</f>
        <v>0</v>
      </c>
      <c r="X101" s="370"/>
      <c r="Y101" s="370"/>
      <c r="Z101" s="370"/>
      <c r="AA101" s="404">
        <f>SUM(X101:Z101)</f>
        <v>0</v>
      </c>
      <c r="AB101" s="370"/>
      <c r="AC101" s="370"/>
      <c r="AD101" s="370"/>
      <c r="AE101" s="404">
        <f>SUM(AB101:AD101)</f>
        <v>0</v>
      </c>
      <c r="AF101" s="401">
        <f>SUBTOTAL(9,S101,W101,AA101,AE101)</f>
        <v>0</v>
      </c>
    </row>
    <row r="102" spans="1:32" x14ac:dyDescent="0.3">
      <c r="A102" s="422"/>
      <c r="B102" s="328" t="s">
        <v>3632</v>
      </c>
      <c r="C102" s="373" t="s">
        <v>2594</v>
      </c>
      <c r="D102" s="373" t="s">
        <v>2854</v>
      </c>
      <c r="E102" s="372" t="s">
        <v>926</v>
      </c>
      <c r="F102" s="373" t="s">
        <v>1196</v>
      </c>
      <c r="G102" s="373" t="s">
        <v>1272</v>
      </c>
      <c r="H102" s="372" t="s">
        <v>912</v>
      </c>
      <c r="I102" s="372">
        <v>53100</v>
      </c>
      <c r="J102" s="373" t="s">
        <v>1001</v>
      </c>
      <c r="K102" s="378">
        <v>40363</v>
      </c>
      <c r="L102" s="372" t="s">
        <v>2608</v>
      </c>
      <c r="M102" s="378" t="s">
        <v>983</v>
      </c>
      <c r="N102" s="373" t="s">
        <v>991</v>
      </c>
      <c r="O102" s="347">
        <v>50.76</v>
      </c>
      <c r="P102" s="370"/>
      <c r="Q102" s="370"/>
      <c r="R102" s="370"/>
      <c r="S102" s="404">
        <f>SUM(P102:R102)</f>
        <v>0</v>
      </c>
      <c r="T102" s="370"/>
      <c r="U102" s="370"/>
      <c r="V102" s="370"/>
      <c r="W102" s="404">
        <f>SUM(T102:V102)</f>
        <v>0</v>
      </c>
      <c r="X102" s="370"/>
      <c r="Y102" s="370"/>
      <c r="Z102" s="370"/>
      <c r="AA102" s="404">
        <f>SUM(X102:Z102)</f>
        <v>0</v>
      </c>
      <c r="AB102" s="370"/>
      <c r="AC102" s="370"/>
      <c r="AD102" s="370"/>
      <c r="AE102" s="404">
        <f>SUM(AB102:AD102)</f>
        <v>0</v>
      </c>
      <c r="AF102" s="401">
        <f>SUBTOTAL(9,S102,W102,AA102,AE102)</f>
        <v>0</v>
      </c>
    </row>
    <row r="103" spans="1:32" x14ac:dyDescent="0.3">
      <c r="A103" s="422"/>
      <c r="B103" s="328" t="s">
        <v>3632</v>
      </c>
      <c r="C103" s="373" t="s">
        <v>2594</v>
      </c>
      <c r="D103" s="373" t="s">
        <v>2890</v>
      </c>
      <c r="E103" s="372" t="s">
        <v>926</v>
      </c>
      <c r="F103" s="373" t="s">
        <v>1240</v>
      </c>
      <c r="G103" s="373" t="s">
        <v>1272</v>
      </c>
      <c r="H103" s="372" t="s">
        <v>912</v>
      </c>
      <c r="I103" s="372">
        <v>53100</v>
      </c>
      <c r="J103" s="373" t="s">
        <v>1001</v>
      </c>
      <c r="K103" s="378">
        <v>40575</v>
      </c>
      <c r="L103" s="372" t="s">
        <v>2608</v>
      </c>
      <c r="M103" s="378" t="s">
        <v>983</v>
      </c>
      <c r="N103" s="373" t="s">
        <v>991</v>
      </c>
      <c r="O103" s="347">
        <v>50.76</v>
      </c>
      <c r="P103" s="370"/>
      <c r="Q103" s="370"/>
      <c r="R103" s="370"/>
      <c r="S103" s="404">
        <f>SUM(P103:R103)</f>
        <v>0</v>
      </c>
      <c r="T103" s="370"/>
      <c r="U103" s="370"/>
      <c r="V103" s="370"/>
      <c r="W103" s="404">
        <f>SUM(T103:V103)</f>
        <v>0</v>
      </c>
      <c r="X103" s="370"/>
      <c r="Y103" s="370"/>
      <c r="Z103" s="370"/>
      <c r="AA103" s="404">
        <f>SUM(X103:Z103)</f>
        <v>0</v>
      </c>
      <c r="AB103" s="370"/>
      <c r="AC103" s="370"/>
      <c r="AD103" s="370"/>
      <c r="AE103" s="404">
        <f>SUM(AB103:AD103)</f>
        <v>0</v>
      </c>
      <c r="AF103" s="401">
        <f>SUBTOTAL(9,S103,W103,AA103,AE103)</f>
        <v>0</v>
      </c>
    </row>
    <row r="104" spans="1:32" x14ac:dyDescent="0.3">
      <c r="A104" s="423"/>
      <c r="B104" s="328" t="s">
        <v>3632</v>
      </c>
      <c r="C104" s="373" t="s">
        <v>2729</v>
      </c>
      <c r="D104" s="373" t="s">
        <v>395</v>
      </c>
      <c r="E104" s="372" t="s">
        <v>748</v>
      </c>
      <c r="F104" s="373" t="s">
        <v>2120</v>
      </c>
      <c r="G104" s="373" t="s">
        <v>1272</v>
      </c>
      <c r="H104" s="372" t="s">
        <v>912</v>
      </c>
      <c r="I104" s="372">
        <v>53100</v>
      </c>
      <c r="J104" s="373" t="s">
        <v>1002</v>
      </c>
      <c r="K104" s="374">
        <v>40300</v>
      </c>
      <c r="L104" s="372" t="s">
        <v>2608</v>
      </c>
      <c r="M104" s="378" t="s">
        <v>984</v>
      </c>
      <c r="N104" s="373" t="s">
        <v>991</v>
      </c>
      <c r="O104" s="347">
        <v>46.08</v>
      </c>
      <c r="P104" s="370"/>
      <c r="Q104" s="370"/>
      <c r="R104" s="370"/>
      <c r="S104" s="404">
        <f>SUM(P104:R104)</f>
        <v>0</v>
      </c>
      <c r="T104" s="370"/>
      <c r="U104" s="370"/>
      <c r="V104" s="370"/>
      <c r="W104" s="404">
        <f>SUM(T104:V104)</f>
        <v>0</v>
      </c>
      <c r="X104" s="370"/>
      <c r="Y104" s="370"/>
      <c r="Z104" s="370"/>
      <c r="AA104" s="404">
        <f>SUM(X104:Z104)</f>
        <v>0</v>
      </c>
      <c r="AB104" s="370"/>
      <c r="AC104" s="370"/>
      <c r="AD104" s="370"/>
      <c r="AE104" s="404">
        <f>SUM(AB104:AD104)</f>
        <v>0</v>
      </c>
      <c r="AF104" s="401">
        <f>SUBTOTAL(9,S104,W104,AA104,AE104)</f>
        <v>0</v>
      </c>
    </row>
    <row r="105" spans="1:32" ht="28.8" x14ac:dyDescent="0.3">
      <c r="A105" s="423"/>
      <c r="B105" s="328" t="s">
        <v>3632</v>
      </c>
      <c r="C105" s="373" t="s">
        <v>2729</v>
      </c>
      <c r="D105" s="373" t="s">
        <v>394</v>
      </c>
      <c r="E105" s="421" t="s">
        <v>971</v>
      </c>
      <c r="F105" s="373" t="s">
        <v>2119</v>
      </c>
      <c r="G105" s="373" t="s">
        <v>1272</v>
      </c>
      <c r="H105" s="372" t="s">
        <v>912</v>
      </c>
      <c r="I105" s="372">
        <v>53100</v>
      </c>
      <c r="J105" s="373" t="s">
        <v>1002</v>
      </c>
      <c r="K105" s="374">
        <v>39380</v>
      </c>
      <c r="L105" s="372" t="s">
        <v>2608</v>
      </c>
      <c r="M105" s="378" t="s">
        <v>984</v>
      </c>
      <c r="N105" s="373" t="s">
        <v>991</v>
      </c>
      <c r="O105" s="347">
        <v>46.08</v>
      </c>
      <c r="P105" s="370"/>
      <c r="Q105" s="370"/>
      <c r="R105" s="370"/>
      <c r="S105" s="404">
        <f>SUM(P105:R105)</f>
        <v>0</v>
      </c>
      <c r="T105" s="370"/>
      <c r="U105" s="370"/>
      <c r="V105" s="370"/>
      <c r="W105" s="404">
        <f>SUM(T105:V105)</f>
        <v>0</v>
      </c>
      <c r="X105" s="370"/>
      <c r="Y105" s="370"/>
      <c r="Z105" s="370"/>
      <c r="AA105" s="404">
        <f>SUM(X105:Z105)</f>
        <v>0</v>
      </c>
      <c r="AB105" s="370"/>
      <c r="AC105" s="370"/>
      <c r="AD105" s="370"/>
      <c r="AE105" s="404">
        <f>SUM(AB105:AD105)</f>
        <v>0</v>
      </c>
      <c r="AF105" s="401">
        <f>SUBTOTAL(9,S105,W105,AA105,AE105)</f>
        <v>0</v>
      </c>
    </row>
    <row r="106" spans="1:32" x14ac:dyDescent="0.3">
      <c r="A106" s="423"/>
      <c r="B106" s="328" t="s">
        <v>3632</v>
      </c>
      <c r="C106" s="373" t="s">
        <v>2729</v>
      </c>
      <c r="D106" s="373" t="s">
        <v>2954</v>
      </c>
      <c r="E106" s="372" t="s">
        <v>934</v>
      </c>
      <c r="F106" s="373" t="s">
        <v>1304</v>
      </c>
      <c r="G106" s="373" t="s">
        <v>1272</v>
      </c>
      <c r="H106" s="372" t="s">
        <v>912</v>
      </c>
      <c r="I106" s="372">
        <v>53100</v>
      </c>
      <c r="J106" s="373" t="s">
        <v>1002</v>
      </c>
      <c r="K106" s="378">
        <v>40034</v>
      </c>
      <c r="L106" s="372" t="s">
        <v>2608</v>
      </c>
      <c r="M106" s="378" t="s">
        <v>984</v>
      </c>
      <c r="N106" s="373" t="s">
        <v>991</v>
      </c>
      <c r="O106" s="347">
        <v>46.08</v>
      </c>
      <c r="P106" s="370"/>
      <c r="Q106" s="370"/>
      <c r="R106" s="370"/>
      <c r="S106" s="404">
        <f>SUM(P106:R106)</f>
        <v>0</v>
      </c>
      <c r="T106" s="370"/>
      <c r="U106" s="370"/>
      <c r="V106" s="370"/>
      <c r="W106" s="404">
        <f>SUM(T106:V106)</f>
        <v>0</v>
      </c>
      <c r="X106" s="370"/>
      <c r="Y106" s="370"/>
      <c r="Z106" s="370"/>
      <c r="AA106" s="404">
        <f>SUM(X106:Z106)</f>
        <v>0</v>
      </c>
      <c r="AB106" s="370"/>
      <c r="AC106" s="370"/>
      <c r="AD106" s="370"/>
      <c r="AE106" s="404">
        <f>SUM(AB106:AD106)</f>
        <v>0</v>
      </c>
      <c r="AF106" s="401">
        <f>SUBTOTAL(9,S106,W106,AA106,AE106)</f>
        <v>0</v>
      </c>
    </row>
    <row r="107" spans="1:32" x14ac:dyDescent="0.3">
      <c r="A107" s="423"/>
      <c r="B107" s="328" t="s">
        <v>3632</v>
      </c>
      <c r="C107" s="373" t="s">
        <v>2663</v>
      </c>
      <c r="D107" s="373" t="s">
        <v>2985</v>
      </c>
      <c r="E107" s="372" t="s">
        <v>926</v>
      </c>
      <c r="F107" s="373" t="s">
        <v>1336</v>
      </c>
      <c r="G107" s="373" t="s">
        <v>1274</v>
      </c>
      <c r="H107" s="372" t="s">
        <v>929</v>
      </c>
      <c r="I107" s="372">
        <v>35510</v>
      </c>
      <c r="J107" s="373" t="s">
        <v>1002</v>
      </c>
      <c r="K107" s="378">
        <v>40670</v>
      </c>
      <c r="L107" s="372" t="s">
        <v>2608</v>
      </c>
      <c r="M107" s="378" t="s">
        <v>984</v>
      </c>
      <c r="N107" s="373" t="s">
        <v>991</v>
      </c>
      <c r="O107" s="347">
        <v>46.08</v>
      </c>
      <c r="P107" s="370"/>
      <c r="Q107" s="370"/>
      <c r="R107" s="370"/>
      <c r="S107" s="404">
        <f>SUM(P107:R107)</f>
        <v>0</v>
      </c>
      <c r="T107" s="370"/>
      <c r="U107" s="370"/>
      <c r="V107" s="370"/>
      <c r="W107" s="404">
        <f>SUM(T107:V107)</f>
        <v>0</v>
      </c>
      <c r="X107" s="370"/>
      <c r="Y107" s="370"/>
      <c r="Z107" s="370"/>
      <c r="AA107" s="404">
        <f>SUM(X107:Z107)</f>
        <v>0</v>
      </c>
      <c r="AB107" s="370"/>
      <c r="AC107" s="370"/>
      <c r="AD107" s="370"/>
      <c r="AE107" s="404">
        <f>SUM(AB107:AD107)</f>
        <v>0</v>
      </c>
      <c r="AF107" s="401">
        <f>SUBTOTAL(9,S107,W107,AA107,AE107)</f>
        <v>0</v>
      </c>
    </row>
    <row r="108" spans="1:32" x14ac:dyDescent="0.3">
      <c r="A108" s="423"/>
      <c r="B108" s="328" t="s">
        <v>3632</v>
      </c>
      <c r="C108" s="373" t="s">
        <v>2663</v>
      </c>
      <c r="D108" s="373" t="s">
        <v>2983</v>
      </c>
      <c r="E108" s="372" t="s">
        <v>926</v>
      </c>
      <c r="F108" s="373" t="s">
        <v>1333</v>
      </c>
      <c r="G108" s="373" t="s">
        <v>1274</v>
      </c>
      <c r="H108" s="372" t="s">
        <v>929</v>
      </c>
      <c r="I108" s="372">
        <v>35510</v>
      </c>
      <c r="J108" s="373" t="s">
        <v>1002</v>
      </c>
      <c r="K108" s="378">
        <v>40670</v>
      </c>
      <c r="L108" s="372" t="s">
        <v>2608</v>
      </c>
      <c r="M108" s="378" t="s">
        <v>984</v>
      </c>
      <c r="N108" s="373" t="s">
        <v>991</v>
      </c>
      <c r="O108" s="347">
        <v>46.08</v>
      </c>
      <c r="P108" s="370"/>
      <c r="Q108" s="370"/>
      <c r="R108" s="370"/>
      <c r="S108" s="404">
        <f>SUM(P108:R108)</f>
        <v>0</v>
      </c>
      <c r="T108" s="370"/>
      <c r="U108" s="370"/>
      <c r="V108" s="370"/>
      <c r="W108" s="404">
        <f>SUM(T108:V108)</f>
        <v>0</v>
      </c>
      <c r="X108" s="370"/>
      <c r="Y108" s="370"/>
      <c r="Z108" s="370"/>
      <c r="AA108" s="404">
        <f>SUM(X108:Z108)</f>
        <v>0</v>
      </c>
      <c r="AB108" s="370"/>
      <c r="AC108" s="370"/>
      <c r="AD108" s="370"/>
      <c r="AE108" s="404">
        <f>SUM(AB108:AD108)</f>
        <v>0</v>
      </c>
      <c r="AF108" s="401">
        <f>SUBTOTAL(9,S108,W108,AA108,AE108)</f>
        <v>0</v>
      </c>
    </row>
    <row r="109" spans="1:32" x14ac:dyDescent="0.3">
      <c r="A109" s="423"/>
      <c r="B109" s="328" t="s">
        <v>3632</v>
      </c>
      <c r="C109" s="372" t="s">
        <v>2594</v>
      </c>
      <c r="D109" s="373" t="s">
        <v>2630</v>
      </c>
      <c r="E109" s="372" t="s">
        <v>911</v>
      </c>
      <c r="F109" s="373" t="s">
        <v>1065</v>
      </c>
      <c r="G109" s="373" t="s">
        <v>1272</v>
      </c>
      <c r="H109" s="372" t="s">
        <v>912</v>
      </c>
      <c r="I109" s="372">
        <v>53100</v>
      </c>
      <c r="J109" s="373" t="s">
        <v>1001</v>
      </c>
      <c r="K109" s="378">
        <v>39083</v>
      </c>
      <c r="L109" s="372" t="s">
        <v>2608</v>
      </c>
      <c r="M109" s="378" t="s">
        <v>983</v>
      </c>
      <c r="N109" s="373" t="s">
        <v>991</v>
      </c>
      <c r="O109" s="347">
        <v>50.76</v>
      </c>
      <c r="P109" s="370"/>
      <c r="Q109" s="370"/>
      <c r="R109" s="370"/>
      <c r="S109" s="404">
        <f>SUM(P109:R109)</f>
        <v>0</v>
      </c>
      <c r="T109" s="370"/>
      <c r="U109" s="370"/>
      <c r="V109" s="370"/>
      <c r="W109" s="404">
        <f>SUM(T109:V109)</f>
        <v>0</v>
      </c>
      <c r="X109" s="370"/>
      <c r="Y109" s="370"/>
      <c r="Z109" s="370"/>
      <c r="AA109" s="404">
        <f>SUM(X109:Z109)</f>
        <v>0</v>
      </c>
      <c r="AB109" s="370"/>
      <c r="AC109" s="370"/>
      <c r="AD109" s="370"/>
      <c r="AE109" s="404">
        <f>SUM(AB109:AD109)</f>
        <v>0</v>
      </c>
      <c r="AF109" s="401">
        <f>SUBTOTAL(9,S109,W109,AA109,AE109)</f>
        <v>0</v>
      </c>
    </row>
    <row r="110" spans="1:32" x14ac:dyDescent="0.3">
      <c r="A110" s="423"/>
      <c r="B110" s="328" t="s">
        <v>3632</v>
      </c>
      <c r="C110" s="373" t="s">
        <v>157</v>
      </c>
      <c r="D110" s="373" t="s">
        <v>210</v>
      </c>
      <c r="E110" s="372" t="s">
        <v>960</v>
      </c>
      <c r="F110" s="373" t="s">
        <v>1933</v>
      </c>
      <c r="G110" s="373" t="s">
        <v>1272</v>
      </c>
      <c r="H110" s="372" t="s">
        <v>912</v>
      </c>
      <c r="I110" s="372">
        <v>53100</v>
      </c>
      <c r="J110" s="373" t="s">
        <v>1001</v>
      </c>
      <c r="K110" s="374">
        <v>40944</v>
      </c>
      <c r="L110" s="372" t="s">
        <v>2608</v>
      </c>
      <c r="M110" s="378" t="s">
        <v>983</v>
      </c>
      <c r="N110" s="373" t="s">
        <v>991</v>
      </c>
      <c r="O110" s="347">
        <v>50.76</v>
      </c>
      <c r="P110" s="370"/>
      <c r="Q110" s="370"/>
      <c r="R110" s="370"/>
      <c r="S110" s="404">
        <f>SUM(P110:R110)</f>
        <v>0</v>
      </c>
      <c r="T110" s="370"/>
      <c r="U110" s="370"/>
      <c r="V110" s="370"/>
      <c r="W110" s="404">
        <f>SUM(T110:V110)</f>
        <v>0</v>
      </c>
      <c r="X110" s="370"/>
      <c r="Y110" s="370"/>
      <c r="Z110" s="370"/>
      <c r="AA110" s="404">
        <f>SUM(X110:Z110)</f>
        <v>0</v>
      </c>
      <c r="AB110" s="370"/>
      <c r="AC110" s="370"/>
      <c r="AD110" s="370"/>
      <c r="AE110" s="404">
        <f>SUM(AB110:AD110)</f>
        <v>0</v>
      </c>
      <c r="AF110" s="401">
        <f>SUBTOTAL(9,S110,W110,AA110,AE110)</f>
        <v>0</v>
      </c>
    </row>
    <row r="111" spans="1:32" x14ac:dyDescent="0.3">
      <c r="A111" s="423"/>
      <c r="B111" s="328" t="s">
        <v>3632</v>
      </c>
      <c r="C111" s="373" t="s">
        <v>157</v>
      </c>
      <c r="D111" s="373" t="s">
        <v>211</v>
      </c>
      <c r="E111" s="372" t="s">
        <v>960</v>
      </c>
      <c r="F111" s="373" t="s">
        <v>1934</v>
      </c>
      <c r="G111" s="373" t="s">
        <v>1272</v>
      </c>
      <c r="H111" s="372" t="s">
        <v>912</v>
      </c>
      <c r="I111" s="372">
        <v>53100</v>
      </c>
      <c r="J111" s="373" t="s">
        <v>1001</v>
      </c>
      <c r="K111" s="374">
        <v>40944</v>
      </c>
      <c r="L111" s="372" t="s">
        <v>2608</v>
      </c>
      <c r="M111" s="378" t="s">
        <v>983</v>
      </c>
      <c r="N111" s="373" t="s">
        <v>991</v>
      </c>
      <c r="O111" s="347">
        <v>50.76</v>
      </c>
      <c r="P111" s="370"/>
      <c r="Q111" s="370"/>
      <c r="R111" s="370"/>
      <c r="S111" s="404">
        <f>SUM(P111:R111)</f>
        <v>0</v>
      </c>
      <c r="T111" s="370"/>
      <c r="U111" s="370"/>
      <c r="V111" s="370"/>
      <c r="W111" s="404">
        <f>SUM(T111:V111)</f>
        <v>0</v>
      </c>
      <c r="X111" s="370"/>
      <c r="Y111" s="370"/>
      <c r="Z111" s="370"/>
      <c r="AA111" s="404">
        <f>SUM(X111:Z111)</f>
        <v>0</v>
      </c>
      <c r="AB111" s="370"/>
      <c r="AC111" s="370"/>
      <c r="AD111" s="370"/>
      <c r="AE111" s="404">
        <f>SUM(AB111:AD111)</f>
        <v>0</v>
      </c>
      <c r="AF111" s="401">
        <f>SUBTOTAL(9,S111,W111,AA111,AE111)</f>
        <v>0</v>
      </c>
    </row>
    <row r="112" spans="1:32" x14ac:dyDescent="0.3">
      <c r="A112" s="286"/>
      <c r="B112" s="328" t="s">
        <v>3632</v>
      </c>
      <c r="C112" s="373" t="s">
        <v>2938</v>
      </c>
      <c r="D112" s="373" t="s">
        <v>2967</v>
      </c>
      <c r="E112" s="372" t="s">
        <v>926</v>
      </c>
      <c r="F112" s="373" t="s">
        <v>1317</v>
      </c>
      <c r="G112" s="373" t="s">
        <v>1272</v>
      </c>
      <c r="H112" s="372" t="s">
        <v>912</v>
      </c>
      <c r="I112" s="372">
        <v>53100</v>
      </c>
      <c r="J112" s="373" t="s">
        <v>1002</v>
      </c>
      <c r="K112" s="378">
        <v>40537</v>
      </c>
      <c r="L112" s="372" t="s">
        <v>2608</v>
      </c>
      <c r="M112" s="378" t="s">
        <v>984</v>
      </c>
      <c r="N112" s="373" t="s">
        <v>991</v>
      </c>
      <c r="O112" s="375">
        <v>46.08</v>
      </c>
      <c r="P112" s="370"/>
      <c r="Q112" s="370"/>
      <c r="R112" s="370"/>
      <c r="S112" s="287">
        <f>SUM(P112:R112)</f>
        <v>0</v>
      </c>
      <c r="T112" s="370"/>
      <c r="U112" s="370"/>
      <c r="V112" s="370"/>
      <c r="W112" s="287">
        <f>SUM(T112:V112)</f>
        <v>0</v>
      </c>
      <c r="X112" s="370"/>
      <c r="Y112" s="370"/>
      <c r="Z112" s="370"/>
      <c r="AA112" s="287">
        <f>SUM(X112:Z112)</f>
        <v>0</v>
      </c>
      <c r="AB112" s="370"/>
      <c r="AC112" s="370"/>
      <c r="AD112" s="370"/>
      <c r="AE112" s="287">
        <f>SUM(AB112:AD112)</f>
        <v>0</v>
      </c>
      <c r="AF112" s="493">
        <f>SUBTOTAL(9,S112,W112,AA112,AE112)</f>
        <v>0</v>
      </c>
    </row>
    <row r="113" spans="1:32" x14ac:dyDescent="0.3">
      <c r="A113" s="286"/>
      <c r="B113" s="328" t="s">
        <v>3632</v>
      </c>
      <c r="C113" s="373" t="s">
        <v>3116</v>
      </c>
      <c r="D113" s="373" t="s">
        <v>3119</v>
      </c>
      <c r="E113" s="372" t="s">
        <v>953</v>
      </c>
      <c r="F113" s="373" t="s">
        <v>1473</v>
      </c>
      <c r="G113" s="373" t="s">
        <v>1274</v>
      </c>
      <c r="H113" s="372" t="s">
        <v>929</v>
      </c>
      <c r="I113" s="372">
        <v>35510</v>
      </c>
      <c r="J113" s="373" t="s">
        <v>1001</v>
      </c>
      <c r="K113" s="374">
        <v>41157</v>
      </c>
      <c r="L113" s="372" t="s">
        <v>2608</v>
      </c>
      <c r="M113" s="378" t="s">
        <v>983</v>
      </c>
      <c r="N113" s="373" t="s">
        <v>991</v>
      </c>
      <c r="O113" s="375">
        <v>50.76</v>
      </c>
      <c r="P113" s="370"/>
      <c r="Q113" s="370"/>
      <c r="R113" s="370"/>
      <c r="S113" s="287">
        <f>SUM(P113:R113)</f>
        <v>0</v>
      </c>
      <c r="T113" s="370"/>
      <c r="U113" s="370"/>
      <c r="V113" s="370"/>
      <c r="W113" s="287">
        <f>SUM(T113:V113)</f>
        <v>0</v>
      </c>
      <c r="X113" s="370"/>
      <c r="Y113" s="370"/>
      <c r="Z113" s="370"/>
      <c r="AA113" s="287">
        <f>SUM(X113:Z113)</f>
        <v>0</v>
      </c>
      <c r="AB113" s="370"/>
      <c r="AC113" s="370"/>
      <c r="AD113" s="370"/>
      <c r="AE113" s="287">
        <f>SUM(AB113:AD113)</f>
        <v>0</v>
      </c>
      <c r="AF113" s="493">
        <f>SUBTOTAL(9,S113,W113,AA113,AE113)</f>
        <v>0</v>
      </c>
    </row>
    <row r="114" spans="1:32" x14ac:dyDescent="0.3">
      <c r="A114" s="286"/>
      <c r="B114" s="328" t="s">
        <v>3632</v>
      </c>
      <c r="C114" s="373" t="s">
        <v>2938</v>
      </c>
      <c r="D114" s="373" t="s">
        <v>3203</v>
      </c>
      <c r="E114" s="372" t="s">
        <v>926</v>
      </c>
      <c r="F114" s="373" t="s">
        <v>1566</v>
      </c>
      <c r="G114" s="373" t="s">
        <v>1272</v>
      </c>
      <c r="H114" s="372" t="s">
        <v>912</v>
      </c>
      <c r="I114" s="372">
        <v>53100</v>
      </c>
      <c r="J114" s="373" t="s">
        <v>1002</v>
      </c>
      <c r="K114" s="374">
        <v>40363</v>
      </c>
      <c r="L114" s="372" t="s">
        <v>2608</v>
      </c>
      <c r="M114" s="378" t="s">
        <v>984</v>
      </c>
      <c r="N114" s="373" t="s">
        <v>991</v>
      </c>
      <c r="O114" s="375">
        <v>46.08</v>
      </c>
      <c r="P114" s="370"/>
      <c r="Q114" s="370"/>
      <c r="R114" s="370"/>
      <c r="S114" s="287">
        <f>SUM(P114:R114)</f>
        <v>0</v>
      </c>
      <c r="T114" s="370"/>
      <c r="U114" s="370"/>
      <c r="V114" s="370"/>
      <c r="W114" s="287">
        <f>SUM(T114:V114)</f>
        <v>0</v>
      </c>
      <c r="X114" s="370"/>
      <c r="Y114" s="370"/>
      <c r="Z114" s="370"/>
      <c r="AA114" s="287">
        <f>SUM(X114:Z114)</f>
        <v>0</v>
      </c>
      <c r="AB114" s="370"/>
      <c r="AC114" s="370"/>
      <c r="AD114" s="370"/>
      <c r="AE114" s="287">
        <f>SUM(AB114:AD114)</f>
        <v>0</v>
      </c>
      <c r="AF114" s="493">
        <f>SUBTOTAL(9,S114,W114,AA114,AE114)</f>
        <v>0</v>
      </c>
    </row>
    <row r="115" spans="1:32" x14ac:dyDescent="0.3">
      <c r="A115" s="494"/>
      <c r="B115" s="328" t="s">
        <v>3632</v>
      </c>
      <c r="C115" s="373" t="s">
        <v>2911</v>
      </c>
      <c r="D115" s="373" t="s">
        <v>3206</v>
      </c>
      <c r="E115" s="495" t="s">
        <v>926</v>
      </c>
      <c r="F115" s="373" t="s">
        <v>1568</v>
      </c>
      <c r="G115" s="373" t="s">
        <v>1272</v>
      </c>
      <c r="H115" s="372" t="s">
        <v>912</v>
      </c>
      <c r="I115" s="372">
        <v>53100</v>
      </c>
      <c r="J115" s="373" t="s">
        <v>1002</v>
      </c>
      <c r="K115" s="374">
        <v>40506</v>
      </c>
      <c r="L115" s="372" t="s">
        <v>2608</v>
      </c>
      <c r="M115" s="378" t="s">
        <v>984</v>
      </c>
      <c r="N115" s="373" t="s">
        <v>991</v>
      </c>
      <c r="O115" s="375">
        <v>46.08</v>
      </c>
      <c r="P115" s="370"/>
      <c r="Q115" s="370"/>
      <c r="R115" s="370"/>
      <c r="S115" s="287">
        <f>SUM(P115:R115)</f>
        <v>0</v>
      </c>
      <c r="T115" s="370"/>
      <c r="U115" s="370"/>
      <c r="V115" s="370"/>
      <c r="W115" s="287">
        <f>SUM(T115:V115)</f>
        <v>0</v>
      </c>
      <c r="X115" s="370"/>
      <c r="Y115" s="370"/>
      <c r="Z115" s="370"/>
      <c r="AA115" s="287">
        <f>SUM(X115:Z115)</f>
        <v>0</v>
      </c>
      <c r="AB115" s="370"/>
      <c r="AC115" s="370"/>
      <c r="AD115" s="370"/>
      <c r="AE115" s="287">
        <f>SUM(AB115:AD115)</f>
        <v>0</v>
      </c>
      <c r="AF115" s="493">
        <f>SUBTOTAL(9,S115,W115,AA115,AE115)</f>
        <v>0</v>
      </c>
    </row>
    <row r="116" spans="1:32" x14ac:dyDescent="0.3">
      <c r="A116" s="286"/>
      <c r="B116" s="328" t="s">
        <v>3632</v>
      </c>
      <c r="C116" s="372" t="s">
        <v>2652</v>
      </c>
      <c r="D116" s="372" t="s">
        <v>2651</v>
      </c>
      <c r="E116" s="372" t="s">
        <v>3728</v>
      </c>
      <c r="F116" s="373" t="s">
        <v>1798</v>
      </c>
      <c r="G116" s="373" t="s">
        <v>1591</v>
      </c>
      <c r="H116" s="372" t="s">
        <v>947</v>
      </c>
      <c r="I116" s="372">
        <v>45774</v>
      </c>
      <c r="J116" s="373" t="s">
        <v>1002</v>
      </c>
      <c r="K116" s="374">
        <v>40799</v>
      </c>
      <c r="L116" s="372" t="s">
        <v>2608</v>
      </c>
      <c r="M116" s="378" t="s">
        <v>984</v>
      </c>
      <c r="N116" s="373" t="s">
        <v>991</v>
      </c>
      <c r="O116" s="375">
        <v>46.08</v>
      </c>
      <c r="P116" s="370"/>
      <c r="Q116" s="370"/>
      <c r="R116" s="370"/>
      <c r="S116" s="287">
        <f>SUM(P116:R116)</f>
        <v>0</v>
      </c>
      <c r="T116" s="370"/>
      <c r="U116" s="370"/>
      <c r="V116" s="370"/>
      <c r="W116" s="287">
        <f>SUM(T116:V116)</f>
        <v>0</v>
      </c>
      <c r="X116" s="370"/>
      <c r="Y116" s="370"/>
      <c r="Z116" s="370"/>
      <c r="AA116" s="287">
        <f>SUM(X116:Z116)</f>
        <v>0</v>
      </c>
      <c r="AB116" s="370"/>
      <c r="AC116" s="370"/>
      <c r="AD116" s="370"/>
      <c r="AE116" s="287">
        <f>SUM(AB116:AD116)</f>
        <v>0</v>
      </c>
      <c r="AF116" s="493">
        <f>SUBTOTAL(9,S116,W116,AA116,AE116)</f>
        <v>0</v>
      </c>
    </row>
    <row r="117" spans="1:32" x14ac:dyDescent="0.3">
      <c r="A117" s="423"/>
      <c r="B117" s="328" t="s">
        <v>3632</v>
      </c>
      <c r="C117" s="373" t="s">
        <v>2911</v>
      </c>
      <c r="D117" s="373" t="s">
        <v>397</v>
      </c>
      <c r="E117" s="372" t="s">
        <v>927</v>
      </c>
      <c r="F117" s="373" t="s">
        <v>2122</v>
      </c>
      <c r="G117" s="373" t="s">
        <v>1272</v>
      </c>
      <c r="H117" s="372" t="s">
        <v>912</v>
      </c>
      <c r="I117" s="372">
        <v>53100</v>
      </c>
      <c r="J117" s="373" t="s">
        <v>1002</v>
      </c>
      <c r="K117" s="374">
        <v>41264</v>
      </c>
      <c r="L117" s="372" t="s">
        <v>2608</v>
      </c>
      <c r="M117" s="378" t="s">
        <v>984</v>
      </c>
      <c r="N117" s="373" t="s">
        <v>991</v>
      </c>
      <c r="O117" s="375">
        <v>46.08</v>
      </c>
      <c r="P117" s="370">
        <v>3.84</v>
      </c>
      <c r="Q117" s="370"/>
      <c r="R117" s="370"/>
      <c r="S117" s="287">
        <f>SUM(P117:R117)</f>
        <v>3.84</v>
      </c>
      <c r="T117" s="370"/>
      <c r="U117" s="370"/>
      <c r="V117" s="370"/>
      <c r="W117" s="287">
        <f>SUM(T117:V117)</f>
        <v>0</v>
      </c>
      <c r="X117" s="370"/>
      <c r="Y117" s="370"/>
      <c r="Z117" s="370"/>
      <c r="AA117" s="287">
        <f>SUM(X117:Z117)</f>
        <v>0</v>
      </c>
      <c r="AB117" s="370"/>
      <c r="AC117" s="370"/>
      <c r="AD117" s="370"/>
      <c r="AE117" s="287">
        <f>SUM(AB117:AD117)</f>
        <v>0</v>
      </c>
      <c r="AF117" s="493">
        <f>SUBTOTAL(9,S117,W117,AA117,AE117)</f>
        <v>3.84</v>
      </c>
    </row>
    <row r="118" spans="1:32" x14ac:dyDescent="0.3">
      <c r="A118" s="423"/>
      <c r="B118" s="328" t="s">
        <v>3632</v>
      </c>
      <c r="C118" s="373" t="s">
        <v>2911</v>
      </c>
      <c r="D118" s="373" t="s">
        <v>398</v>
      </c>
      <c r="E118" s="372" t="s">
        <v>748</v>
      </c>
      <c r="F118" s="373" t="s">
        <v>2123</v>
      </c>
      <c r="G118" s="373" t="s">
        <v>1272</v>
      </c>
      <c r="H118" s="372" t="s">
        <v>912</v>
      </c>
      <c r="I118" s="372">
        <v>53100</v>
      </c>
      <c r="J118" s="373" t="s">
        <v>1002</v>
      </c>
      <c r="K118" s="374">
        <v>40011</v>
      </c>
      <c r="L118" s="372" t="s">
        <v>2608</v>
      </c>
      <c r="M118" s="378" t="s">
        <v>984</v>
      </c>
      <c r="N118" s="373" t="s">
        <v>991</v>
      </c>
      <c r="O118" s="375">
        <v>46.08</v>
      </c>
      <c r="P118" s="370">
        <v>3.84</v>
      </c>
      <c r="Q118" s="370"/>
      <c r="R118" s="370"/>
      <c r="S118" s="287">
        <f>SUM(P118:R118)</f>
        <v>3.84</v>
      </c>
      <c r="T118" s="370"/>
      <c r="U118" s="370"/>
      <c r="V118" s="370"/>
      <c r="W118" s="287">
        <f>SUM(T118:V118)</f>
        <v>0</v>
      </c>
      <c r="X118" s="370"/>
      <c r="Y118" s="370"/>
      <c r="Z118" s="370"/>
      <c r="AA118" s="287">
        <f>SUM(X118:Z118)</f>
        <v>0</v>
      </c>
      <c r="AB118" s="370"/>
      <c r="AC118" s="370"/>
      <c r="AD118" s="370"/>
      <c r="AE118" s="287">
        <f>SUM(AB118:AD118)</f>
        <v>0</v>
      </c>
      <c r="AF118" s="493">
        <f>SUBTOTAL(9,S118,W118,AA118,AE118)</f>
        <v>3.84</v>
      </c>
    </row>
    <row r="119" spans="1:32" x14ac:dyDescent="0.3">
      <c r="A119" s="423"/>
      <c r="B119" s="328" t="s">
        <v>3632</v>
      </c>
      <c r="C119" s="373" t="s">
        <v>2911</v>
      </c>
      <c r="D119" s="373" t="s">
        <v>401</v>
      </c>
      <c r="E119" s="372" t="s">
        <v>748</v>
      </c>
      <c r="F119" s="373" t="s">
        <v>2126</v>
      </c>
      <c r="G119" s="373" t="s">
        <v>1272</v>
      </c>
      <c r="H119" s="372" t="s">
        <v>912</v>
      </c>
      <c r="I119" s="372">
        <v>53100</v>
      </c>
      <c r="J119" s="373" t="s">
        <v>1002</v>
      </c>
      <c r="K119" s="374">
        <v>40235</v>
      </c>
      <c r="L119" s="372" t="s">
        <v>2608</v>
      </c>
      <c r="M119" s="378" t="s">
        <v>984</v>
      </c>
      <c r="N119" s="373" t="s">
        <v>991</v>
      </c>
      <c r="O119" s="375">
        <v>46.08</v>
      </c>
      <c r="P119" s="370">
        <v>3.84</v>
      </c>
      <c r="Q119" s="370"/>
      <c r="R119" s="370"/>
      <c r="S119" s="287">
        <f>SUM(P119:R119)</f>
        <v>3.84</v>
      </c>
      <c r="T119" s="370"/>
      <c r="U119" s="370"/>
      <c r="V119" s="370"/>
      <c r="W119" s="287">
        <f>SUM(T119:V119)</f>
        <v>0</v>
      </c>
      <c r="X119" s="370"/>
      <c r="Y119" s="370"/>
      <c r="Z119" s="370"/>
      <c r="AA119" s="287">
        <f>SUM(X119:Z119)</f>
        <v>0</v>
      </c>
      <c r="AB119" s="370"/>
      <c r="AC119" s="370"/>
      <c r="AD119" s="370"/>
      <c r="AE119" s="287">
        <f>SUM(AB119:AD119)</f>
        <v>0</v>
      </c>
      <c r="AF119" s="493">
        <f>SUBTOTAL(9,S119,W119,AA119,AE119)</f>
        <v>3.84</v>
      </c>
    </row>
    <row r="120" spans="1:32" x14ac:dyDescent="0.3">
      <c r="A120" s="423"/>
      <c r="B120" s="328" t="s">
        <v>3632</v>
      </c>
      <c r="C120" s="373" t="s">
        <v>2911</v>
      </c>
      <c r="D120" s="373" t="s">
        <v>402</v>
      </c>
      <c r="E120" s="372" t="s">
        <v>748</v>
      </c>
      <c r="F120" s="373" t="s">
        <v>2127</v>
      </c>
      <c r="G120" s="373" t="s">
        <v>1272</v>
      </c>
      <c r="H120" s="372" t="s">
        <v>912</v>
      </c>
      <c r="I120" s="372">
        <v>53100</v>
      </c>
      <c r="J120" s="373" t="s">
        <v>1002</v>
      </c>
      <c r="K120" s="374">
        <v>40960</v>
      </c>
      <c r="L120" s="372" t="s">
        <v>2608</v>
      </c>
      <c r="M120" s="378" t="s">
        <v>984</v>
      </c>
      <c r="N120" s="373" t="s">
        <v>991</v>
      </c>
      <c r="O120" s="375">
        <v>46.08</v>
      </c>
      <c r="P120" s="370">
        <v>3.84</v>
      </c>
      <c r="Q120" s="370"/>
      <c r="R120" s="370"/>
      <c r="S120" s="287">
        <f>SUM(P120:R120)</f>
        <v>3.84</v>
      </c>
      <c r="T120" s="370"/>
      <c r="U120" s="370"/>
      <c r="V120" s="370"/>
      <c r="W120" s="287">
        <f>SUM(T120:V120)</f>
        <v>0</v>
      </c>
      <c r="X120" s="370"/>
      <c r="Y120" s="370"/>
      <c r="Z120" s="370"/>
      <c r="AA120" s="287">
        <f>SUM(X120:Z120)</f>
        <v>0</v>
      </c>
      <c r="AB120" s="370"/>
      <c r="AC120" s="370"/>
      <c r="AD120" s="370"/>
      <c r="AE120" s="287">
        <f>SUM(AB120:AD120)</f>
        <v>0</v>
      </c>
      <c r="AF120" s="493">
        <f>SUBTOTAL(9,S120,W120,AA120,AE120)</f>
        <v>3.84</v>
      </c>
    </row>
    <row r="121" spans="1:32" x14ac:dyDescent="0.3">
      <c r="A121" s="423"/>
      <c r="B121" s="328" t="s">
        <v>3632</v>
      </c>
      <c r="C121" s="373" t="s">
        <v>2911</v>
      </c>
      <c r="D121" s="373" t="s">
        <v>403</v>
      </c>
      <c r="E121" s="372" t="s">
        <v>748</v>
      </c>
      <c r="F121" s="373" t="s">
        <v>2128</v>
      </c>
      <c r="G121" s="373" t="s">
        <v>1272</v>
      </c>
      <c r="H121" s="372" t="s">
        <v>912</v>
      </c>
      <c r="I121" s="372">
        <v>53100</v>
      </c>
      <c r="J121" s="373" t="s">
        <v>1002</v>
      </c>
      <c r="K121" s="374">
        <v>40228</v>
      </c>
      <c r="L121" s="372" t="s">
        <v>2608</v>
      </c>
      <c r="M121" s="378" t="s">
        <v>984</v>
      </c>
      <c r="N121" s="373" t="s">
        <v>991</v>
      </c>
      <c r="O121" s="375">
        <v>46.08</v>
      </c>
      <c r="P121" s="370">
        <v>3.84</v>
      </c>
      <c r="Q121" s="370"/>
      <c r="R121" s="370"/>
      <c r="S121" s="287">
        <f>SUM(P121:R121)</f>
        <v>3.84</v>
      </c>
      <c r="T121" s="370"/>
      <c r="U121" s="370"/>
      <c r="V121" s="370"/>
      <c r="W121" s="287">
        <f>SUM(T121:V121)</f>
        <v>0</v>
      </c>
      <c r="X121" s="370"/>
      <c r="Y121" s="370"/>
      <c r="Z121" s="370"/>
      <c r="AA121" s="287">
        <f>SUM(X121:Z121)</f>
        <v>0</v>
      </c>
      <c r="AB121" s="370"/>
      <c r="AC121" s="370"/>
      <c r="AD121" s="370"/>
      <c r="AE121" s="287">
        <f>SUM(AB121:AD121)</f>
        <v>0</v>
      </c>
      <c r="AF121" s="493">
        <f>SUBTOTAL(9,S121,W121,AA121,AE121)</f>
        <v>3.84</v>
      </c>
    </row>
    <row r="122" spans="1:32" x14ac:dyDescent="0.3">
      <c r="A122" s="423"/>
      <c r="B122" s="328" t="s">
        <v>3632</v>
      </c>
      <c r="C122" s="373" t="s">
        <v>2911</v>
      </c>
      <c r="D122" s="373" t="s">
        <v>411</v>
      </c>
      <c r="E122" s="372" t="s">
        <v>927</v>
      </c>
      <c r="F122" s="373" t="s">
        <v>2136</v>
      </c>
      <c r="G122" s="373" t="s">
        <v>1272</v>
      </c>
      <c r="H122" s="372" t="s">
        <v>912</v>
      </c>
      <c r="I122" s="372">
        <v>53100</v>
      </c>
      <c r="J122" s="373" t="s">
        <v>1002</v>
      </c>
      <c r="K122" s="374">
        <v>40153</v>
      </c>
      <c r="L122" s="372" t="s">
        <v>2608</v>
      </c>
      <c r="M122" s="378" t="s">
        <v>984</v>
      </c>
      <c r="N122" s="373" t="s">
        <v>991</v>
      </c>
      <c r="O122" s="375">
        <v>46.08</v>
      </c>
      <c r="P122" s="370">
        <v>3.84</v>
      </c>
      <c r="Q122" s="370"/>
      <c r="R122" s="370"/>
      <c r="S122" s="287">
        <f>SUM(P122:R122)</f>
        <v>3.84</v>
      </c>
      <c r="T122" s="370"/>
      <c r="U122" s="370"/>
      <c r="V122" s="370"/>
      <c r="W122" s="287">
        <f>SUM(T122:V122)</f>
        <v>0</v>
      </c>
      <c r="X122" s="370"/>
      <c r="Y122" s="370"/>
      <c r="Z122" s="370"/>
      <c r="AA122" s="287">
        <f>SUM(X122:Z122)</f>
        <v>0</v>
      </c>
      <c r="AB122" s="370"/>
      <c r="AC122" s="370"/>
      <c r="AD122" s="370"/>
      <c r="AE122" s="287">
        <f>SUM(AB122:AD122)</f>
        <v>0</v>
      </c>
      <c r="AF122" s="493">
        <f>SUBTOTAL(9,S122,W122,AA122,AE122)</f>
        <v>3.84</v>
      </c>
    </row>
    <row r="123" spans="1:32" x14ac:dyDescent="0.3">
      <c r="A123" s="423"/>
      <c r="B123" s="328" t="s">
        <v>3632</v>
      </c>
      <c r="C123" s="373" t="s">
        <v>2911</v>
      </c>
      <c r="D123" s="373" t="s">
        <v>412</v>
      </c>
      <c r="E123" s="372" t="s">
        <v>927</v>
      </c>
      <c r="F123" s="373" t="s">
        <v>2137</v>
      </c>
      <c r="G123" s="373" t="s">
        <v>1272</v>
      </c>
      <c r="H123" s="372" t="s">
        <v>912</v>
      </c>
      <c r="I123" s="372">
        <v>53100</v>
      </c>
      <c r="J123" s="373" t="s">
        <v>1002</v>
      </c>
      <c r="K123" s="374">
        <v>40153</v>
      </c>
      <c r="L123" s="372" t="s">
        <v>2608</v>
      </c>
      <c r="M123" s="378" t="s">
        <v>984</v>
      </c>
      <c r="N123" s="373" t="s">
        <v>991</v>
      </c>
      <c r="O123" s="375">
        <v>46.08</v>
      </c>
      <c r="P123" s="370">
        <v>3.84</v>
      </c>
      <c r="Q123" s="370"/>
      <c r="R123" s="370"/>
      <c r="S123" s="287">
        <f>SUM(P123:R123)</f>
        <v>3.84</v>
      </c>
      <c r="T123" s="370"/>
      <c r="U123" s="370"/>
      <c r="V123" s="370"/>
      <c r="W123" s="287">
        <f>SUM(T123:V123)</f>
        <v>0</v>
      </c>
      <c r="X123" s="370"/>
      <c r="Y123" s="370"/>
      <c r="Z123" s="370"/>
      <c r="AA123" s="287">
        <f>SUM(X123:Z123)</f>
        <v>0</v>
      </c>
      <c r="AB123" s="370"/>
      <c r="AC123" s="370"/>
      <c r="AD123" s="370"/>
      <c r="AE123" s="287">
        <f>SUM(AB123:AD123)</f>
        <v>0</v>
      </c>
      <c r="AF123" s="493">
        <f>SUBTOTAL(9,S123,W123,AA123,AE123)</f>
        <v>3.84</v>
      </c>
    </row>
    <row r="124" spans="1:32" x14ac:dyDescent="0.3">
      <c r="A124" s="286"/>
      <c r="B124" s="328" t="s">
        <v>3632</v>
      </c>
      <c r="C124" s="373" t="s">
        <v>2938</v>
      </c>
      <c r="D124" s="373" t="s">
        <v>3204</v>
      </c>
      <c r="E124" s="372" t="s">
        <v>926</v>
      </c>
      <c r="F124" s="373" t="s">
        <v>1565</v>
      </c>
      <c r="G124" s="373" t="s">
        <v>1272</v>
      </c>
      <c r="H124" s="372" t="s">
        <v>912</v>
      </c>
      <c r="I124" s="372">
        <v>53100</v>
      </c>
      <c r="J124" s="373" t="s">
        <v>1002</v>
      </c>
      <c r="K124" s="374">
        <v>40289</v>
      </c>
      <c r="L124" s="372" t="s">
        <v>2608</v>
      </c>
      <c r="M124" s="378" t="s">
        <v>984</v>
      </c>
      <c r="N124" s="373" t="s">
        <v>991</v>
      </c>
      <c r="O124" s="375">
        <v>46.08</v>
      </c>
      <c r="P124" s="370"/>
      <c r="Q124" s="370"/>
      <c r="R124" s="370"/>
      <c r="S124" s="287">
        <f>SUM(P124:R124)</f>
        <v>0</v>
      </c>
      <c r="T124" s="370"/>
      <c r="U124" s="370"/>
      <c r="V124" s="370"/>
      <c r="W124" s="287">
        <f>SUM(T124:V124)</f>
        <v>0</v>
      </c>
      <c r="X124" s="370"/>
      <c r="Y124" s="370"/>
      <c r="Z124" s="370"/>
      <c r="AA124" s="287">
        <f>SUM(X124:Z124)</f>
        <v>0</v>
      </c>
      <c r="AB124" s="370"/>
      <c r="AC124" s="370"/>
      <c r="AD124" s="370"/>
      <c r="AE124" s="287">
        <f>SUM(AB124:AD124)</f>
        <v>0</v>
      </c>
      <c r="AF124" s="493">
        <f>SUBTOTAL(9,S124,W124,AA124,AE124)</f>
        <v>0</v>
      </c>
    </row>
    <row r="125" spans="1:32" x14ac:dyDescent="0.3">
      <c r="A125" s="286"/>
      <c r="B125" s="328" t="s">
        <v>3632</v>
      </c>
      <c r="C125" s="372">
        <v>220</v>
      </c>
      <c r="D125" s="372" t="s">
        <v>2462</v>
      </c>
      <c r="E125" s="372" t="s">
        <v>926</v>
      </c>
      <c r="F125" s="373" t="s">
        <v>2463</v>
      </c>
      <c r="G125" s="372" t="s">
        <v>1272</v>
      </c>
      <c r="H125" s="372" t="s">
        <v>912</v>
      </c>
      <c r="I125" s="372">
        <v>53100</v>
      </c>
      <c r="J125" s="373" t="s">
        <v>1002</v>
      </c>
      <c r="K125" s="374">
        <v>40944</v>
      </c>
      <c r="L125" s="372" t="s">
        <v>2608</v>
      </c>
      <c r="M125" s="378" t="s">
        <v>984</v>
      </c>
      <c r="N125" s="373" t="s">
        <v>991</v>
      </c>
      <c r="O125" s="375">
        <v>46.08</v>
      </c>
      <c r="P125" s="370"/>
      <c r="Q125" s="370"/>
      <c r="R125" s="370"/>
      <c r="S125" s="287">
        <f>SUM(P125:R125)</f>
        <v>0</v>
      </c>
      <c r="T125" s="370"/>
      <c r="U125" s="370"/>
      <c r="V125" s="370"/>
      <c r="W125" s="287">
        <f>SUM(T125:V125)</f>
        <v>0</v>
      </c>
      <c r="X125" s="370"/>
      <c r="Y125" s="370"/>
      <c r="Z125" s="370"/>
      <c r="AA125" s="287">
        <f>SUM(X125:Z125)</f>
        <v>0</v>
      </c>
      <c r="AB125" s="370"/>
      <c r="AC125" s="370"/>
      <c r="AD125" s="370"/>
      <c r="AE125" s="287">
        <f>SUM(AB125:AD125)</f>
        <v>0</v>
      </c>
      <c r="AF125" s="493">
        <f>SUBTOTAL(9,S125,W125,AA125,AE125)</f>
        <v>0</v>
      </c>
    </row>
    <row r="126" spans="1:32" x14ac:dyDescent="0.3">
      <c r="A126" s="70"/>
      <c r="B126" s="70" t="s">
        <v>3631</v>
      </c>
      <c r="C126" s="317" t="s">
        <v>2594</v>
      </c>
      <c r="D126" s="318" t="s">
        <v>2597</v>
      </c>
      <c r="E126" s="317" t="s">
        <v>911</v>
      </c>
      <c r="F126" s="318" t="s">
        <v>1027</v>
      </c>
      <c r="G126" s="318" t="s">
        <v>1272</v>
      </c>
      <c r="H126" s="317" t="s">
        <v>912</v>
      </c>
      <c r="I126" s="317">
        <v>53100</v>
      </c>
      <c r="J126" s="318" t="s">
        <v>1001</v>
      </c>
      <c r="K126" s="315">
        <v>39083</v>
      </c>
      <c r="L126" s="317" t="s">
        <v>2608</v>
      </c>
      <c r="M126" s="315" t="s">
        <v>983</v>
      </c>
      <c r="N126" s="318" t="s">
        <v>991</v>
      </c>
      <c r="O126" s="347">
        <v>50.76</v>
      </c>
      <c r="P126" s="400">
        <v>4.2300000000000004</v>
      </c>
      <c r="Q126" s="400">
        <v>4.2300000000000004</v>
      </c>
      <c r="R126" s="400">
        <v>4.2300000000000004</v>
      </c>
      <c r="S126" s="404">
        <f>SUM(P126:R126)</f>
        <v>12.690000000000001</v>
      </c>
      <c r="T126" s="400">
        <v>4.2300000000000004</v>
      </c>
      <c r="U126" s="400">
        <v>4.2300000000000004</v>
      </c>
      <c r="V126" s="400">
        <v>4.2300000000000004</v>
      </c>
      <c r="W126" s="404">
        <f>SUM(T126:V126)</f>
        <v>12.690000000000001</v>
      </c>
      <c r="X126" s="400">
        <v>4.2300000000000004</v>
      </c>
      <c r="Y126" s="400">
        <v>4.2300000000000004</v>
      </c>
      <c r="Z126" s="400">
        <v>4.2300000000000004</v>
      </c>
      <c r="AA126" s="404">
        <f>SUM(X126:Z126)</f>
        <v>12.690000000000001</v>
      </c>
      <c r="AB126" s="400">
        <v>4.2300000000000004</v>
      </c>
      <c r="AC126" s="400">
        <v>4.2300000000000004</v>
      </c>
      <c r="AD126" s="400">
        <v>4.2300000000000004</v>
      </c>
      <c r="AE126" s="404">
        <f>SUM(AB126:AD126)</f>
        <v>12.690000000000001</v>
      </c>
      <c r="AF126" s="401">
        <f>SUBTOTAL(9,S126,W126,AA126,AE126)</f>
        <v>50.760000000000005</v>
      </c>
    </row>
    <row r="127" spans="1:32" x14ac:dyDescent="0.3">
      <c r="A127" s="70"/>
      <c r="B127" s="70" t="s">
        <v>3631</v>
      </c>
      <c r="C127" s="317" t="s">
        <v>2594</v>
      </c>
      <c r="D127" s="318" t="s">
        <v>2598</v>
      </c>
      <c r="E127" s="317" t="s">
        <v>911</v>
      </c>
      <c r="F127" s="318" t="s">
        <v>1028</v>
      </c>
      <c r="G127" s="318" t="s">
        <v>1272</v>
      </c>
      <c r="H127" s="317" t="s">
        <v>912</v>
      </c>
      <c r="I127" s="317">
        <v>53100</v>
      </c>
      <c r="J127" s="318" t="s">
        <v>1001</v>
      </c>
      <c r="K127" s="315">
        <v>39276</v>
      </c>
      <c r="L127" s="317" t="s">
        <v>2608</v>
      </c>
      <c r="M127" s="315" t="s">
        <v>983</v>
      </c>
      <c r="N127" s="318" t="s">
        <v>991</v>
      </c>
      <c r="O127" s="347">
        <v>50.76</v>
      </c>
      <c r="P127" s="400">
        <v>4.2300000000000004</v>
      </c>
      <c r="Q127" s="400">
        <v>4.2300000000000004</v>
      </c>
      <c r="R127" s="400">
        <v>4.2300000000000004</v>
      </c>
      <c r="S127" s="404">
        <f>SUM(P127:R127)</f>
        <v>12.690000000000001</v>
      </c>
      <c r="T127" s="400">
        <v>4.2300000000000004</v>
      </c>
      <c r="U127" s="400">
        <v>4.2300000000000004</v>
      </c>
      <c r="V127" s="400">
        <v>4.2300000000000004</v>
      </c>
      <c r="W127" s="404">
        <f>SUM(T127:V127)</f>
        <v>12.690000000000001</v>
      </c>
      <c r="X127" s="400">
        <v>4.2300000000000004</v>
      </c>
      <c r="Y127" s="400">
        <v>4.2300000000000004</v>
      </c>
      <c r="Z127" s="400">
        <v>4.2300000000000004</v>
      </c>
      <c r="AA127" s="404">
        <f>SUM(X127:Z127)</f>
        <v>12.690000000000001</v>
      </c>
      <c r="AB127" s="400">
        <v>4.2300000000000004</v>
      </c>
      <c r="AC127" s="400">
        <v>4.2300000000000004</v>
      </c>
      <c r="AD127" s="400">
        <v>4.2300000000000004</v>
      </c>
      <c r="AE127" s="404">
        <f>SUM(AB127:AD127)</f>
        <v>12.690000000000001</v>
      </c>
      <c r="AF127" s="401">
        <f>SUBTOTAL(9,S127,W127,AA127,AE127)</f>
        <v>50.760000000000005</v>
      </c>
    </row>
    <row r="128" spans="1:32" x14ac:dyDescent="0.3">
      <c r="A128" s="70"/>
      <c r="B128" s="70" t="s">
        <v>3631</v>
      </c>
      <c r="C128" s="317" t="s">
        <v>2594</v>
      </c>
      <c r="D128" s="318" t="s">
        <v>2601</v>
      </c>
      <c r="E128" s="317" t="s">
        <v>911</v>
      </c>
      <c r="F128" s="318" t="s">
        <v>1031</v>
      </c>
      <c r="G128" s="318" t="s">
        <v>1272</v>
      </c>
      <c r="H128" s="317" t="s">
        <v>912</v>
      </c>
      <c r="I128" s="317">
        <v>53100</v>
      </c>
      <c r="J128" s="318" t="s">
        <v>1001</v>
      </c>
      <c r="K128" s="315">
        <v>39276</v>
      </c>
      <c r="L128" s="317" t="s">
        <v>2608</v>
      </c>
      <c r="M128" s="315" t="s">
        <v>983</v>
      </c>
      <c r="N128" s="318" t="s">
        <v>991</v>
      </c>
      <c r="O128" s="347">
        <v>50.76</v>
      </c>
      <c r="P128" s="400">
        <v>4.2300000000000004</v>
      </c>
      <c r="Q128" s="400">
        <v>4.2300000000000004</v>
      </c>
      <c r="R128" s="400">
        <v>4.2300000000000004</v>
      </c>
      <c r="S128" s="404">
        <f>SUM(P128:R128)</f>
        <v>12.690000000000001</v>
      </c>
      <c r="T128" s="400">
        <v>4.2300000000000004</v>
      </c>
      <c r="U128" s="400">
        <v>4.2300000000000004</v>
      </c>
      <c r="V128" s="400">
        <v>4.2300000000000004</v>
      </c>
      <c r="W128" s="404">
        <f>SUM(T128:V128)</f>
        <v>12.690000000000001</v>
      </c>
      <c r="X128" s="400">
        <v>4.2300000000000004</v>
      </c>
      <c r="Y128" s="400">
        <v>4.2300000000000004</v>
      </c>
      <c r="Z128" s="400">
        <v>4.2300000000000004</v>
      </c>
      <c r="AA128" s="404">
        <f>SUM(X128:Z128)</f>
        <v>12.690000000000001</v>
      </c>
      <c r="AB128" s="400">
        <v>4.2300000000000004</v>
      </c>
      <c r="AC128" s="400">
        <v>4.2300000000000004</v>
      </c>
      <c r="AD128" s="400">
        <v>4.2300000000000004</v>
      </c>
      <c r="AE128" s="404">
        <f>SUM(AB128:AD128)</f>
        <v>12.690000000000001</v>
      </c>
      <c r="AF128" s="401">
        <f>SUBTOTAL(9,S128,W128,AA128,AE128)</f>
        <v>50.760000000000005</v>
      </c>
    </row>
    <row r="129" spans="1:32" x14ac:dyDescent="0.3">
      <c r="A129" s="70"/>
      <c r="B129" s="70" t="s">
        <v>3631</v>
      </c>
      <c r="C129" s="317" t="s">
        <v>2594</v>
      </c>
      <c r="D129" s="318" t="s">
        <v>2602</v>
      </c>
      <c r="E129" s="317" t="s">
        <v>911</v>
      </c>
      <c r="F129" s="318" t="s">
        <v>1032</v>
      </c>
      <c r="G129" s="318" t="s">
        <v>1272</v>
      </c>
      <c r="H129" s="317" t="s">
        <v>912</v>
      </c>
      <c r="I129" s="317">
        <v>53100</v>
      </c>
      <c r="J129" s="318" t="s">
        <v>1001</v>
      </c>
      <c r="K129" s="315">
        <v>39220</v>
      </c>
      <c r="L129" s="317" t="s">
        <v>2608</v>
      </c>
      <c r="M129" s="315" t="s">
        <v>983</v>
      </c>
      <c r="N129" s="318" t="s">
        <v>991</v>
      </c>
      <c r="O129" s="347">
        <v>50.76</v>
      </c>
      <c r="P129" s="400">
        <v>4.2300000000000004</v>
      </c>
      <c r="Q129" s="400">
        <v>4.2300000000000004</v>
      </c>
      <c r="R129" s="400">
        <v>4.2300000000000004</v>
      </c>
      <c r="S129" s="404">
        <f>SUM(P129:R129)</f>
        <v>12.690000000000001</v>
      </c>
      <c r="T129" s="400">
        <v>4.2300000000000004</v>
      </c>
      <c r="U129" s="400">
        <v>4.2300000000000004</v>
      </c>
      <c r="V129" s="400">
        <v>4.2300000000000004</v>
      </c>
      <c r="W129" s="404">
        <f>SUM(T129:V129)</f>
        <v>12.690000000000001</v>
      </c>
      <c r="X129" s="400">
        <v>4.2300000000000004</v>
      </c>
      <c r="Y129" s="400">
        <v>4.2300000000000004</v>
      </c>
      <c r="Z129" s="400">
        <v>4.2300000000000004</v>
      </c>
      <c r="AA129" s="404">
        <f>SUM(X129:Z129)</f>
        <v>12.690000000000001</v>
      </c>
      <c r="AB129" s="400">
        <v>4.2300000000000004</v>
      </c>
      <c r="AC129" s="400">
        <v>4.2300000000000004</v>
      </c>
      <c r="AD129" s="400">
        <v>4.2300000000000004</v>
      </c>
      <c r="AE129" s="404">
        <f>SUM(AB129:AD129)</f>
        <v>12.690000000000001</v>
      </c>
      <c r="AF129" s="401">
        <f>SUBTOTAL(9,S129,W129,AA129,AE129)</f>
        <v>50.760000000000005</v>
      </c>
    </row>
    <row r="130" spans="1:32" x14ac:dyDescent="0.3">
      <c r="A130" s="70"/>
      <c r="B130" s="70" t="s">
        <v>3631</v>
      </c>
      <c r="C130" s="317" t="s">
        <v>2594</v>
      </c>
      <c r="D130" s="318" t="s">
        <v>2603</v>
      </c>
      <c r="E130" s="317" t="s">
        <v>911</v>
      </c>
      <c r="F130" s="318" t="s">
        <v>1033</v>
      </c>
      <c r="G130" s="318" t="s">
        <v>1272</v>
      </c>
      <c r="H130" s="317" t="s">
        <v>912</v>
      </c>
      <c r="I130" s="317">
        <v>53100</v>
      </c>
      <c r="J130" s="318" t="s">
        <v>1001</v>
      </c>
      <c r="K130" s="315">
        <v>39220</v>
      </c>
      <c r="L130" s="317" t="s">
        <v>2608</v>
      </c>
      <c r="M130" s="315" t="s">
        <v>983</v>
      </c>
      <c r="N130" s="318" t="s">
        <v>991</v>
      </c>
      <c r="O130" s="347">
        <v>50.76</v>
      </c>
      <c r="P130" s="400">
        <v>4.2300000000000004</v>
      </c>
      <c r="Q130" s="400">
        <v>4.2300000000000004</v>
      </c>
      <c r="R130" s="400">
        <v>4.2300000000000004</v>
      </c>
      <c r="S130" s="404">
        <f>SUM(P130:R130)</f>
        <v>12.690000000000001</v>
      </c>
      <c r="T130" s="400">
        <v>4.2300000000000004</v>
      </c>
      <c r="U130" s="400">
        <v>4.2300000000000004</v>
      </c>
      <c r="V130" s="400">
        <v>4.2300000000000004</v>
      </c>
      <c r="W130" s="404">
        <f>SUM(T130:V130)</f>
        <v>12.690000000000001</v>
      </c>
      <c r="X130" s="400">
        <v>4.2300000000000004</v>
      </c>
      <c r="Y130" s="400">
        <v>4.2300000000000004</v>
      </c>
      <c r="Z130" s="400">
        <v>4.2300000000000004</v>
      </c>
      <c r="AA130" s="404">
        <f>SUM(X130:Z130)</f>
        <v>12.690000000000001</v>
      </c>
      <c r="AB130" s="400">
        <v>4.2300000000000004</v>
      </c>
      <c r="AC130" s="400">
        <v>4.2300000000000004</v>
      </c>
      <c r="AD130" s="400">
        <v>4.2300000000000004</v>
      </c>
      <c r="AE130" s="404">
        <f>SUM(AB130:AD130)</f>
        <v>12.690000000000001</v>
      </c>
      <c r="AF130" s="401">
        <f>SUBTOTAL(9,S130,W130,AA130,AE130)</f>
        <v>50.760000000000005</v>
      </c>
    </row>
    <row r="131" spans="1:32" x14ac:dyDescent="0.3">
      <c r="A131" s="70"/>
      <c r="B131" s="70" t="s">
        <v>3631</v>
      </c>
      <c r="C131" s="317" t="s">
        <v>2594</v>
      </c>
      <c r="D131" s="317" t="s">
        <v>2604</v>
      </c>
      <c r="E131" s="317" t="s">
        <v>911</v>
      </c>
      <c r="F131" s="318" t="s">
        <v>1034</v>
      </c>
      <c r="G131" s="318" t="s">
        <v>1272</v>
      </c>
      <c r="H131" s="317" t="s">
        <v>912</v>
      </c>
      <c r="I131" s="317">
        <v>53100</v>
      </c>
      <c r="J131" s="318" t="s">
        <v>1001</v>
      </c>
      <c r="K131" s="315">
        <v>39083</v>
      </c>
      <c r="L131" s="317" t="s">
        <v>2608</v>
      </c>
      <c r="M131" s="315" t="s">
        <v>983</v>
      </c>
      <c r="N131" s="318" t="s">
        <v>991</v>
      </c>
      <c r="O131" s="347">
        <v>50.76</v>
      </c>
      <c r="P131" s="400">
        <v>4.2300000000000004</v>
      </c>
      <c r="Q131" s="400">
        <v>4.2300000000000004</v>
      </c>
      <c r="R131" s="400">
        <v>4.2300000000000004</v>
      </c>
      <c r="S131" s="404">
        <f>SUM(P131:R131)</f>
        <v>12.690000000000001</v>
      </c>
      <c r="T131" s="400">
        <v>4.2300000000000004</v>
      </c>
      <c r="U131" s="400">
        <v>4.2300000000000004</v>
      </c>
      <c r="V131" s="400">
        <v>4.2300000000000004</v>
      </c>
      <c r="W131" s="404">
        <f>SUM(T131:V131)</f>
        <v>12.690000000000001</v>
      </c>
      <c r="X131" s="400">
        <v>4.2300000000000004</v>
      </c>
      <c r="Y131" s="400">
        <v>4.2300000000000004</v>
      </c>
      <c r="Z131" s="400">
        <v>4.2300000000000004</v>
      </c>
      <c r="AA131" s="404">
        <f>SUM(X131:Z131)</f>
        <v>12.690000000000001</v>
      </c>
      <c r="AB131" s="400">
        <v>4.2300000000000004</v>
      </c>
      <c r="AC131" s="400">
        <v>4.2300000000000004</v>
      </c>
      <c r="AD131" s="400">
        <v>4.2300000000000004</v>
      </c>
      <c r="AE131" s="404">
        <f>SUM(AB131:AD131)</f>
        <v>12.690000000000001</v>
      </c>
      <c r="AF131" s="401">
        <f>SUBTOTAL(9,S131,W131,AA131,AE131)</f>
        <v>50.760000000000005</v>
      </c>
    </row>
    <row r="132" spans="1:32" x14ac:dyDescent="0.3">
      <c r="A132" s="70"/>
      <c r="B132" s="70" t="s">
        <v>3631</v>
      </c>
      <c r="C132" s="317" t="s">
        <v>2594</v>
      </c>
      <c r="D132" s="318" t="s">
        <v>2605</v>
      </c>
      <c r="E132" s="317" t="s">
        <v>914</v>
      </c>
      <c r="F132" s="318" t="s">
        <v>1035</v>
      </c>
      <c r="G132" s="318" t="s">
        <v>1272</v>
      </c>
      <c r="H132" s="317" t="s">
        <v>912</v>
      </c>
      <c r="I132" s="317">
        <v>53100</v>
      </c>
      <c r="J132" s="318" t="s">
        <v>1005</v>
      </c>
      <c r="K132" s="315">
        <v>36526</v>
      </c>
      <c r="L132" s="317" t="s">
        <v>2608</v>
      </c>
      <c r="M132" s="315" t="s">
        <v>983</v>
      </c>
      <c r="N132" s="318" t="s">
        <v>993</v>
      </c>
      <c r="O132" s="347">
        <v>109.56</v>
      </c>
      <c r="P132" s="400">
        <v>9.1300000000000008</v>
      </c>
      <c r="Q132" s="400">
        <v>9.1300000000000008</v>
      </c>
      <c r="R132" s="400">
        <v>9.1300000000000008</v>
      </c>
      <c r="S132" s="404">
        <f>SUM(P132:R132)</f>
        <v>27.39</v>
      </c>
      <c r="T132" s="400">
        <v>9.1300000000000008</v>
      </c>
      <c r="U132" s="400">
        <v>9.1300000000000008</v>
      </c>
      <c r="V132" s="400">
        <v>9.1300000000000008</v>
      </c>
      <c r="W132" s="404">
        <f>SUM(T132:V132)</f>
        <v>27.39</v>
      </c>
      <c r="X132" s="400">
        <v>9.1300000000000008</v>
      </c>
      <c r="Y132" s="400">
        <v>9.1300000000000008</v>
      </c>
      <c r="Z132" s="400">
        <v>9.1300000000000008</v>
      </c>
      <c r="AA132" s="404">
        <f>SUM(X132:Z132)</f>
        <v>27.39</v>
      </c>
      <c r="AB132" s="400">
        <v>9.1300000000000008</v>
      </c>
      <c r="AC132" s="400">
        <v>9.1300000000000008</v>
      </c>
      <c r="AD132" s="400">
        <v>9.1300000000000008</v>
      </c>
      <c r="AE132" s="404">
        <f>SUM(AB132:AD132)</f>
        <v>27.39</v>
      </c>
      <c r="AF132" s="401">
        <f>SUBTOTAL(9,S132,W132,AA132,AE132)</f>
        <v>109.56</v>
      </c>
    </row>
    <row r="133" spans="1:32" x14ac:dyDescent="0.3">
      <c r="A133" s="70"/>
      <c r="B133" s="70" t="s">
        <v>3631</v>
      </c>
      <c r="C133" s="317" t="s">
        <v>2594</v>
      </c>
      <c r="D133" s="318" t="s">
        <v>2606</v>
      </c>
      <c r="E133" s="317" t="s">
        <v>915</v>
      </c>
      <c r="F133" s="318" t="s">
        <v>1036</v>
      </c>
      <c r="G133" s="318" t="s">
        <v>1272</v>
      </c>
      <c r="H133" s="317" t="s">
        <v>912</v>
      </c>
      <c r="I133" s="317">
        <v>53100</v>
      </c>
      <c r="J133" s="318" t="s">
        <v>1005</v>
      </c>
      <c r="K133" s="315">
        <v>39083</v>
      </c>
      <c r="L133" s="317" t="s">
        <v>2608</v>
      </c>
      <c r="M133" s="315" t="s">
        <v>983</v>
      </c>
      <c r="N133" s="318" t="s">
        <v>993</v>
      </c>
      <c r="O133" s="347">
        <v>109.56</v>
      </c>
      <c r="P133" s="400">
        <v>9.1300000000000008</v>
      </c>
      <c r="Q133" s="400">
        <v>9.1300000000000008</v>
      </c>
      <c r="R133" s="400">
        <v>9.1300000000000008</v>
      </c>
      <c r="S133" s="404">
        <f>SUM(P133:R133)</f>
        <v>27.39</v>
      </c>
      <c r="T133" s="400">
        <v>9.1300000000000008</v>
      </c>
      <c r="U133" s="400">
        <v>9.1300000000000008</v>
      </c>
      <c r="V133" s="400">
        <v>9.1300000000000008</v>
      </c>
      <c r="W133" s="404">
        <f>SUM(T133:V133)</f>
        <v>27.39</v>
      </c>
      <c r="X133" s="400">
        <v>9.1300000000000008</v>
      </c>
      <c r="Y133" s="400">
        <v>9.1300000000000008</v>
      </c>
      <c r="Z133" s="400">
        <v>9.1300000000000008</v>
      </c>
      <c r="AA133" s="404">
        <f>SUM(X133:Z133)</f>
        <v>27.39</v>
      </c>
      <c r="AB133" s="400">
        <v>9.1300000000000008</v>
      </c>
      <c r="AC133" s="400">
        <v>9.1300000000000008</v>
      </c>
      <c r="AD133" s="400">
        <v>9.1300000000000008</v>
      </c>
      <c r="AE133" s="404">
        <f>SUM(AB133:AD133)</f>
        <v>27.39</v>
      </c>
      <c r="AF133" s="401">
        <f>SUBTOTAL(9,S133,W133,AA133,AE133)</f>
        <v>109.56</v>
      </c>
    </row>
    <row r="134" spans="1:32" x14ac:dyDescent="0.3">
      <c r="A134" s="70"/>
      <c r="B134" s="70" t="s">
        <v>3631</v>
      </c>
      <c r="C134" s="317" t="s">
        <v>2594</v>
      </c>
      <c r="D134" s="318" t="s">
        <v>2607</v>
      </c>
      <c r="E134" s="317" t="s">
        <v>916</v>
      </c>
      <c r="F134" s="318" t="s">
        <v>1037</v>
      </c>
      <c r="G134" s="318" t="s">
        <v>1272</v>
      </c>
      <c r="H134" s="317" t="s">
        <v>912</v>
      </c>
      <c r="I134" s="317">
        <v>53100</v>
      </c>
      <c r="J134" s="318" t="s">
        <v>1001</v>
      </c>
      <c r="K134" s="315">
        <v>39083</v>
      </c>
      <c r="L134" s="317" t="s">
        <v>2608</v>
      </c>
      <c r="M134" s="315" t="s">
        <v>983</v>
      </c>
      <c r="N134" s="318" t="s">
        <v>991</v>
      </c>
      <c r="O134" s="347">
        <v>50.76</v>
      </c>
      <c r="P134" s="400">
        <v>4.2300000000000004</v>
      </c>
      <c r="Q134" s="400">
        <v>4.2300000000000004</v>
      </c>
      <c r="R134" s="400">
        <v>4.2300000000000004</v>
      </c>
      <c r="S134" s="404">
        <f>SUM(P134:R134)</f>
        <v>12.690000000000001</v>
      </c>
      <c r="T134" s="400">
        <v>4.2300000000000004</v>
      </c>
      <c r="U134" s="400">
        <v>4.2300000000000004</v>
      </c>
      <c r="V134" s="400">
        <v>4.2300000000000004</v>
      </c>
      <c r="W134" s="404">
        <f>SUM(T134:V134)</f>
        <v>12.690000000000001</v>
      </c>
      <c r="X134" s="400">
        <v>4.2300000000000004</v>
      </c>
      <c r="Y134" s="400">
        <v>4.2300000000000004</v>
      </c>
      <c r="Z134" s="400">
        <v>4.2300000000000004</v>
      </c>
      <c r="AA134" s="404">
        <f>SUM(X134:Z134)</f>
        <v>12.690000000000001</v>
      </c>
      <c r="AB134" s="400">
        <v>4.2300000000000004</v>
      </c>
      <c r="AC134" s="400">
        <v>4.2300000000000004</v>
      </c>
      <c r="AD134" s="400">
        <v>4.2300000000000004</v>
      </c>
      <c r="AE134" s="404">
        <f>SUM(AB134:AD134)</f>
        <v>12.690000000000001</v>
      </c>
      <c r="AF134" s="401">
        <f>SUBTOTAL(9,S134,W134,AA134,AE134)</f>
        <v>50.760000000000005</v>
      </c>
    </row>
    <row r="135" spans="1:32" x14ac:dyDescent="0.3">
      <c r="A135" s="70"/>
      <c r="B135" s="70" t="s">
        <v>3631</v>
      </c>
      <c r="C135" s="317" t="s">
        <v>2594</v>
      </c>
      <c r="D135" s="317" t="s">
        <v>2612</v>
      </c>
      <c r="E135" s="317" t="s">
        <v>915</v>
      </c>
      <c r="F135" s="318" t="s">
        <v>1038</v>
      </c>
      <c r="G135" s="318" t="s">
        <v>1272</v>
      </c>
      <c r="H135" s="317" t="s">
        <v>912</v>
      </c>
      <c r="I135" s="317">
        <v>53100</v>
      </c>
      <c r="J135" s="318" t="s">
        <v>1005</v>
      </c>
      <c r="K135" s="315">
        <v>39083</v>
      </c>
      <c r="L135" s="317" t="s">
        <v>2608</v>
      </c>
      <c r="M135" s="315" t="s">
        <v>983</v>
      </c>
      <c r="N135" s="318" t="s">
        <v>993</v>
      </c>
      <c r="O135" s="347">
        <v>109.56</v>
      </c>
      <c r="P135" s="400">
        <v>9.1300000000000008</v>
      </c>
      <c r="Q135" s="400">
        <v>9.1300000000000008</v>
      </c>
      <c r="R135" s="400">
        <v>9.1300000000000008</v>
      </c>
      <c r="S135" s="404">
        <f>SUM(P135:R135)</f>
        <v>27.39</v>
      </c>
      <c r="T135" s="400">
        <v>9.1300000000000008</v>
      </c>
      <c r="U135" s="400">
        <v>9.1300000000000008</v>
      </c>
      <c r="V135" s="400">
        <v>9.1300000000000008</v>
      </c>
      <c r="W135" s="404">
        <f>SUM(T135:V135)</f>
        <v>27.39</v>
      </c>
      <c r="X135" s="400">
        <v>9.1300000000000008</v>
      </c>
      <c r="Y135" s="400">
        <v>9.1300000000000008</v>
      </c>
      <c r="Z135" s="400">
        <v>9.1300000000000008</v>
      </c>
      <c r="AA135" s="404">
        <f>SUM(X135:Z135)</f>
        <v>27.39</v>
      </c>
      <c r="AB135" s="400">
        <v>9.1300000000000008</v>
      </c>
      <c r="AC135" s="400">
        <v>9.1300000000000008</v>
      </c>
      <c r="AD135" s="400">
        <v>9.1300000000000008</v>
      </c>
      <c r="AE135" s="404">
        <f>SUM(AB135:AD135)</f>
        <v>27.39</v>
      </c>
      <c r="AF135" s="401">
        <f>SUBTOTAL(9,S135,W135,AA135,AE135)</f>
        <v>109.56</v>
      </c>
    </row>
    <row r="136" spans="1:32" x14ac:dyDescent="0.3">
      <c r="A136" s="70"/>
      <c r="B136" s="70" t="s">
        <v>3631</v>
      </c>
      <c r="C136" s="317" t="s">
        <v>2594</v>
      </c>
      <c r="D136" s="318" t="s">
        <v>2613</v>
      </c>
      <c r="E136" s="317" t="s">
        <v>911</v>
      </c>
      <c r="F136" s="318" t="s">
        <v>1040</v>
      </c>
      <c r="G136" s="318" t="s">
        <v>1272</v>
      </c>
      <c r="H136" s="317" t="s">
        <v>912</v>
      </c>
      <c r="I136" s="317">
        <v>53100</v>
      </c>
      <c r="J136" s="318" t="s">
        <v>1001</v>
      </c>
      <c r="K136" s="315">
        <v>39383</v>
      </c>
      <c r="L136" s="317" t="s">
        <v>2608</v>
      </c>
      <c r="M136" s="315" t="s">
        <v>983</v>
      </c>
      <c r="N136" s="318" t="s">
        <v>991</v>
      </c>
      <c r="O136" s="347">
        <v>50.76</v>
      </c>
      <c r="P136" s="400">
        <v>4.2300000000000004</v>
      </c>
      <c r="Q136" s="400">
        <v>4.2300000000000004</v>
      </c>
      <c r="R136" s="400">
        <v>4.2300000000000004</v>
      </c>
      <c r="S136" s="404">
        <f>SUM(P136:R136)</f>
        <v>12.690000000000001</v>
      </c>
      <c r="T136" s="400">
        <v>4.2300000000000004</v>
      </c>
      <c r="U136" s="400">
        <v>4.2300000000000004</v>
      </c>
      <c r="V136" s="400">
        <v>4.2300000000000004</v>
      </c>
      <c r="W136" s="404">
        <f>SUM(T136:V136)</f>
        <v>12.690000000000001</v>
      </c>
      <c r="X136" s="400">
        <v>4.2300000000000004</v>
      </c>
      <c r="Y136" s="400">
        <v>4.2300000000000004</v>
      </c>
      <c r="Z136" s="400">
        <v>4.2300000000000004</v>
      </c>
      <c r="AA136" s="404">
        <f>SUM(X136:Z136)</f>
        <v>12.690000000000001</v>
      </c>
      <c r="AB136" s="400">
        <v>4.2300000000000004</v>
      </c>
      <c r="AC136" s="400">
        <v>4.2300000000000004</v>
      </c>
      <c r="AD136" s="400">
        <v>4.2300000000000004</v>
      </c>
      <c r="AE136" s="404">
        <f>SUM(AB136:AD136)</f>
        <v>12.690000000000001</v>
      </c>
      <c r="AF136" s="401">
        <f>SUBTOTAL(9,S136,W136,AA136,AE136)</f>
        <v>50.760000000000005</v>
      </c>
    </row>
    <row r="137" spans="1:32" x14ac:dyDescent="0.3">
      <c r="A137" s="70"/>
      <c r="B137" s="70" t="s">
        <v>3631</v>
      </c>
      <c r="C137" s="317" t="s">
        <v>2594</v>
      </c>
      <c r="D137" s="318" t="s">
        <v>2615</v>
      </c>
      <c r="E137" s="317" t="s">
        <v>917</v>
      </c>
      <c r="F137" s="318" t="s">
        <v>1042</v>
      </c>
      <c r="G137" s="318" t="s">
        <v>1272</v>
      </c>
      <c r="H137" s="317" t="s">
        <v>912</v>
      </c>
      <c r="I137" s="317">
        <v>53100</v>
      </c>
      <c r="J137" s="318" t="s">
        <v>1001</v>
      </c>
      <c r="K137" s="315">
        <v>39480</v>
      </c>
      <c r="L137" s="317" t="s">
        <v>2608</v>
      </c>
      <c r="M137" s="315" t="s">
        <v>983</v>
      </c>
      <c r="N137" s="318" t="s">
        <v>991</v>
      </c>
      <c r="O137" s="347">
        <v>50.76</v>
      </c>
      <c r="P137" s="400">
        <v>4.2300000000000004</v>
      </c>
      <c r="Q137" s="400">
        <v>4.2300000000000004</v>
      </c>
      <c r="R137" s="400">
        <v>4.2300000000000004</v>
      </c>
      <c r="S137" s="404">
        <f>SUM(P137:R137)</f>
        <v>12.690000000000001</v>
      </c>
      <c r="T137" s="400">
        <v>4.2300000000000004</v>
      </c>
      <c r="U137" s="400">
        <v>4.2300000000000004</v>
      </c>
      <c r="V137" s="400">
        <v>4.2300000000000004</v>
      </c>
      <c r="W137" s="404">
        <f>SUM(T137:V137)</f>
        <v>12.690000000000001</v>
      </c>
      <c r="X137" s="400">
        <v>4.2300000000000004</v>
      </c>
      <c r="Y137" s="400">
        <v>4.2300000000000004</v>
      </c>
      <c r="Z137" s="400">
        <v>4.2300000000000004</v>
      </c>
      <c r="AA137" s="404">
        <f>SUM(X137:Z137)</f>
        <v>12.690000000000001</v>
      </c>
      <c r="AB137" s="400">
        <v>4.2300000000000004</v>
      </c>
      <c r="AC137" s="400">
        <v>4.2300000000000004</v>
      </c>
      <c r="AD137" s="400">
        <v>4.2300000000000004</v>
      </c>
      <c r="AE137" s="404">
        <f>SUM(AB137:AD137)</f>
        <v>12.690000000000001</v>
      </c>
      <c r="AF137" s="401">
        <f>SUBTOTAL(9,S137,W137,AA137,AE137)</f>
        <v>50.760000000000005</v>
      </c>
    </row>
    <row r="138" spans="1:32" x14ac:dyDescent="0.3">
      <c r="A138" s="70"/>
      <c r="B138" s="70" t="s">
        <v>3631</v>
      </c>
      <c r="C138" s="317" t="s">
        <v>2594</v>
      </c>
      <c r="D138" s="318" t="s">
        <v>2616</v>
      </c>
      <c r="E138" s="317" t="s">
        <v>914</v>
      </c>
      <c r="F138" s="318" t="s">
        <v>1043</v>
      </c>
      <c r="G138" s="318" t="s">
        <v>1272</v>
      </c>
      <c r="H138" s="317" t="s">
        <v>912</v>
      </c>
      <c r="I138" s="317">
        <v>53100</v>
      </c>
      <c r="J138" s="318" t="s">
        <v>1005</v>
      </c>
      <c r="K138" s="315">
        <v>36526</v>
      </c>
      <c r="L138" s="317" t="s">
        <v>2608</v>
      </c>
      <c r="M138" s="315" t="s">
        <v>983</v>
      </c>
      <c r="N138" s="318" t="s">
        <v>993</v>
      </c>
      <c r="O138" s="347">
        <v>109.56</v>
      </c>
      <c r="P138" s="400">
        <v>9.1300000000000008</v>
      </c>
      <c r="Q138" s="400">
        <v>9.1300000000000008</v>
      </c>
      <c r="R138" s="400">
        <v>9.1300000000000008</v>
      </c>
      <c r="S138" s="404">
        <f>SUM(P138:R138)</f>
        <v>27.39</v>
      </c>
      <c r="T138" s="400">
        <v>9.1300000000000008</v>
      </c>
      <c r="U138" s="400">
        <v>9.1300000000000008</v>
      </c>
      <c r="V138" s="400">
        <v>9.1300000000000008</v>
      </c>
      <c r="W138" s="404">
        <f>SUM(T138:V138)</f>
        <v>27.39</v>
      </c>
      <c r="X138" s="400">
        <v>9.1300000000000008</v>
      </c>
      <c r="Y138" s="400">
        <v>9.1300000000000008</v>
      </c>
      <c r="Z138" s="400">
        <v>9.1300000000000008</v>
      </c>
      <c r="AA138" s="404">
        <f>SUM(X138:Z138)</f>
        <v>27.39</v>
      </c>
      <c r="AB138" s="400">
        <v>9.1300000000000008</v>
      </c>
      <c r="AC138" s="400">
        <v>9.1300000000000008</v>
      </c>
      <c r="AD138" s="400">
        <v>9.1300000000000008</v>
      </c>
      <c r="AE138" s="404">
        <f>SUM(AB138:AD138)</f>
        <v>27.39</v>
      </c>
      <c r="AF138" s="401">
        <f>SUBTOTAL(9,S138,W138,AA138,AE138)</f>
        <v>109.56</v>
      </c>
    </row>
    <row r="139" spans="1:32" x14ac:dyDescent="0.3">
      <c r="A139" s="70"/>
      <c r="B139" s="70" t="s">
        <v>3631</v>
      </c>
      <c r="C139" s="317" t="s">
        <v>2594</v>
      </c>
      <c r="D139" s="318" t="s">
        <v>2617</v>
      </c>
      <c r="E139" s="317" t="s">
        <v>915</v>
      </c>
      <c r="F139" s="318" t="s">
        <v>1044</v>
      </c>
      <c r="G139" s="318" t="s">
        <v>1272</v>
      </c>
      <c r="H139" s="317" t="s">
        <v>912</v>
      </c>
      <c r="I139" s="317">
        <v>53100</v>
      </c>
      <c r="J139" s="318" t="s">
        <v>1005</v>
      </c>
      <c r="K139" s="315">
        <v>39083</v>
      </c>
      <c r="L139" s="317" t="s">
        <v>2608</v>
      </c>
      <c r="M139" s="315" t="s">
        <v>983</v>
      </c>
      <c r="N139" s="318" t="s">
        <v>993</v>
      </c>
      <c r="O139" s="347">
        <v>109.56</v>
      </c>
      <c r="P139" s="400">
        <v>9.1300000000000008</v>
      </c>
      <c r="Q139" s="400">
        <v>9.1300000000000008</v>
      </c>
      <c r="R139" s="400">
        <v>9.1300000000000008</v>
      </c>
      <c r="S139" s="404">
        <f>SUM(P139:R139)</f>
        <v>27.39</v>
      </c>
      <c r="T139" s="400">
        <v>9.1300000000000008</v>
      </c>
      <c r="U139" s="400">
        <v>9.1300000000000008</v>
      </c>
      <c r="V139" s="400">
        <v>9.1300000000000008</v>
      </c>
      <c r="W139" s="404">
        <f>SUM(T139:V139)</f>
        <v>27.39</v>
      </c>
      <c r="X139" s="400">
        <v>9.1300000000000008</v>
      </c>
      <c r="Y139" s="400">
        <v>9.1300000000000008</v>
      </c>
      <c r="Z139" s="400">
        <v>9.1300000000000008</v>
      </c>
      <c r="AA139" s="404">
        <f>SUM(X139:Z139)</f>
        <v>27.39</v>
      </c>
      <c r="AB139" s="400">
        <v>9.1300000000000008</v>
      </c>
      <c r="AC139" s="400">
        <v>9.1300000000000008</v>
      </c>
      <c r="AD139" s="400">
        <v>9.1300000000000008</v>
      </c>
      <c r="AE139" s="404">
        <f>SUM(AB139:AD139)</f>
        <v>27.39</v>
      </c>
      <c r="AF139" s="401">
        <f>SUBTOTAL(9,S139,W139,AA139,AE139)</f>
        <v>109.56</v>
      </c>
    </row>
    <row r="140" spans="1:32" x14ac:dyDescent="0.3">
      <c r="A140" s="70"/>
      <c r="B140" s="70" t="s">
        <v>3631</v>
      </c>
      <c r="C140" s="317" t="s">
        <v>2594</v>
      </c>
      <c r="D140" s="318" t="s">
        <v>2618</v>
      </c>
      <c r="E140" s="317" t="s">
        <v>911</v>
      </c>
      <c r="F140" s="318" t="s">
        <v>1045</v>
      </c>
      <c r="G140" s="318" t="s">
        <v>1272</v>
      </c>
      <c r="H140" s="317" t="s">
        <v>912</v>
      </c>
      <c r="I140" s="317">
        <v>53100</v>
      </c>
      <c r="J140" s="318" t="s">
        <v>1001</v>
      </c>
      <c r="K140" s="315">
        <v>39403</v>
      </c>
      <c r="L140" s="317" t="s">
        <v>2608</v>
      </c>
      <c r="M140" s="315" t="s">
        <v>983</v>
      </c>
      <c r="N140" s="318" t="s">
        <v>991</v>
      </c>
      <c r="O140" s="347">
        <v>50.76</v>
      </c>
      <c r="P140" s="400">
        <v>4.2300000000000004</v>
      </c>
      <c r="Q140" s="400">
        <v>4.2300000000000004</v>
      </c>
      <c r="R140" s="400">
        <v>4.2300000000000004</v>
      </c>
      <c r="S140" s="404">
        <f>SUM(P140:R140)</f>
        <v>12.690000000000001</v>
      </c>
      <c r="T140" s="400">
        <v>4.2300000000000004</v>
      </c>
      <c r="U140" s="400">
        <v>4.2300000000000004</v>
      </c>
      <c r="V140" s="400">
        <v>4.2300000000000004</v>
      </c>
      <c r="W140" s="404">
        <f>SUM(T140:V140)</f>
        <v>12.690000000000001</v>
      </c>
      <c r="X140" s="400">
        <v>4.2300000000000004</v>
      </c>
      <c r="Y140" s="400">
        <v>4.2300000000000004</v>
      </c>
      <c r="Z140" s="400">
        <v>4.2300000000000004</v>
      </c>
      <c r="AA140" s="404">
        <f>SUM(X140:Z140)</f>
        <v>12.690000000000001</v>
      </c>
      <c r="AB140" s="400">
        <v>4.2300000000000004</v>
      </c>
      <c r="AC140" s="400">
        <v>4.2300000000000004</v>
      </c>
      <c r="AD140" s="400">
        <v>4.2300000000000004</v>
      </c>
      <c r="AE140" s="404">
        <f>SUM(AB140:AD140)</f>
        <v>12.690000000000001</v>
      </c>
      <c r="AF140" s="401">
        <f>SUBTOTAL(9,S140,W140,AA140,AE140)</f>
        <v>50.760000000000005</v>
      </c>
    </row>
    <row r="141" spans="1:32" x14ac:dyDescent="0.3">
      <c r="A141" s="70"/>
      <c r="B141" s="70" t="s">
        <v>3631</v>
      </c>
      <c r="C141" s="317" t="s">
        <v>2594</v>
      </c>
      <c r="D141" s="318" t="s">
        <v>2619</v>
      </c>
      <c r="E141" s="317" t="s">
        <v>917</v>
      </c>
      <c r="F141" s="318" t="s">
        <v>1047</v>
      </c>
      <c r="G141" s="318" t="s">
        <v>1272</v>
      </c>
      <c r="H141" s="317" t="s">
        <v>912</v>
      </c>
      <c r="I141" s="317">
        <v>53100</v>
      </c>
      <c r="J141" s="318" t="s">
        <v>1001</v>
      </c>
      <c r="K141" s="315">
        <v>39083</v>
      </c>
      <c r="L141" s="317" t="s">
        <v>2608</v>
      </c>
      <c r="M141" s="315" t="s">
        <v>983</v>
      </c>
      <c r="N141" s="318" t="s">
        <v>991</v>
      </c>
      <c r="O141" s="347">
        <v>50.76</v>
      </c>
      <c r="P141" s="400">
        <v>4.2300000000000004</v>
      </c>
      <c r="Q141" s="400">
        <v>4.2300000000000004</v>
      </c>
      <c r="R141" s="400">
        <v>4.2300000000000004</v>
      </c>
      <c r="S141" s="404">
        <f>SUM(P141:R141)</f>
        <v>12.690000000000001</v>
      </c>
      <c r="T141" s="400">
        <v>4.2300000000000004</v>
      </c>
      <c r="U141" s="400">
        <v>4.2300000000000004</v>
      </c>
      <c r="V141" s="400">
        <v>4.2300000000000004</v>
      </c>
      <c r="W141" s="404">
        <f>SUM(T141:V141)</f>
        <v>12.690000000000001</v>
      </c>
      <c r="X141" s="400">
        <v>4.2300000000000004</v>
      </c>
      <c r="Y141" s="400">
        <v>4.2300000000000004</v>
      </c>
      <c r="Z141" s="400">
        <v>4.2300000000000004</v>
      </c>
      <c r="AA141" s="404">
        <f>SUM(X141:Z141)</f>
        <v>12.690000000000001</v>
      </c>
      <c r="AB141" s="400">
        <v>4.2300000000000004</v>
      </c>
      <c r="AC141" s="400">
        <v>4.2300000000000004</v>
      </c>
      <c r="AD141" s="400">
        <v>4.2300000000000004</v>
      </c>
      <c r="AE141" s="404">
        <f>SUM(AB141:AD141)</f>
        <v>12.690000000000001</v>
      </c>
      <c r="AF141" s="401">
        <f>SUBTOTAL(9,S141,W141,AA141,AE141)</f>
        <v>50.760000000000005</v>
      </c>
    </row>
    <row r="142" spans="1:32" x14ac:dyDescent="0.3">
      <c r="A142" s="70"/>
      <c r="B142" s="70" t="s">
        <v>3631</v>
      </c>
      <c r="C142" s="317" t="s">
        <v>2594</v>
      </c>
      <c r="D142" s="318" t="s">
        <v>2620</v>
      </c>
      <c r="E142" s="317" t="s">
        <v>917</v>
      </c>
      <c r="F142" s="318" t="s">
        <v>1048</v>
      </c>
      <c r="G142" s="318" t="s">
        <v>1272</v>
      </c>
      <c r="H142" s="317" t="s">
        <v>912</v>
      </c>
      <c r="I142" s="317">
        <v>53100</v>
      </c>
      <c r="J142" s="318" t="s">
        <v>1001</v>
      </c>
      <c r="K142" s="315">
        <v>39485</v>
      </c>
      <c r="L142" s="317" t="s">
        <v>2608</v>
      </c>
      <c r="M142" s="315" t="s">
        <v>983</v>
      </c>
      <c r="N142" s="318" t="s">
        <v>991</v>
      </c>
      <c r="O142" s="347">
        <v>50.76</v>
      </c>
      <c r="P142" s="400">
        <v>4.2300000000000004</v>
      </c>
      <c r="Q142" s="400">
        <v>4.2300000000000004</v>
      </c>
      <c r="R142" s="400">
        <v>4.2300000000000004</v>
      </c>
      <c r="S142" s="404">
        <f>SUM(P142:R142)</f>
        <v>12.690000000000001</v>
      </c>
      <c r="T142" s="400">
        <v>4.2300000000000004</v>
      </c>
      <c r="U142" s="400">
        <v>4.2300000000000004</v>
      </c>
      <c r="V142" s="400">
        <v>4.2300000000000004</v>
      </c>
      <c r="W142" s="404">
        <f>SUM(T142:V142)</f>
        <v>12.690000000000001</v>
      </c>
      <c r="X142" s="400">
        <v>4.2300000000000004</v>
      </c>
      <c r="Y142" s="400">
        <v>4.2300000000000004</v>
      </c>
      <c r="Z142" s="400">
        <v>4.2300000000000004</v>
      </c>
      <c r="AA142" s="404">
        <f>SUM(X142:Z142)</f>
        <v>12.690000000000001</v>
      </c>
      <c r="AB142" s="400">
        <v>4.2300000000000004</v>
      </c>
      <c r="AC142" s="400">
        <v>4.2300000000000004</v>
      </c>
      <c r="AD142" s="400">
        <v>4.2300000000000004</v>
      </c>
      <c r="AE142" s="404">
        <f>SUM(AB142:AD142)</f>
        <v>12.690000000000001</v>
      </c>
      <c r="AF142" s="401">
        <f>SUBTOTAL(9,S142,W142,AA142,AE142)</f>
        <v>50.760000000000005</v>
      </c>
    </row>
    <row r="143" spans="1:32" x14ac:dyDescent="0.3">
      <c r="A143" s="70"/>
      <c r="B143" s="70" t="s">
        <v>3631</v>
      </c>
      <c r="C143" s="317" t="s">
        <v>2594</v>
      </c>
      <c r="D143" s="318" t="s">
        <v>2621</v>
      </c>
      <c r="E143" s="317" t="s">
        <v>911</v>
      </c>
      <c r="F143" s="318" t="s">
        <v>1049</v>
      </c>
      <c r="G143" s="318" t="s">
        <v>1272</v>
      </c>
      <c r="H143" s="317" t="s">
        <v>912</v>
      </c>
      <c r="I143" s="317">
        <v>53100</v>
      </c>
      <c r="J143" s="318" t="s">
        <v>1001</v>
      </c>
      <c r="K143" s="315">
        <v>39083</v>
      </c>
      <c r="L143" s="317" t="s">
        <v>2608</v>
      </c>
      <c r="M143" s="315" t="s">
        <v>983</v>
      </c>
      <c r="N143" s="318" t="s">
        <v>991</v>
      </c>
      <c r="O143" s="347">
        <v>50.76</v>
      </c>
      <c r="P143" s="400">
        <v>4.2300000000000004</v>
      </c>
      <c r="Q143" s="400">
        <v>4.2300000000000004</v>
      </c>
      <c r="R143" s="400">
        <v>4.2300000000000004</v>
      </c>
      <c r="S143" s="404">
        <f>SUM(P143:R143)</f>
        <v>12.690000000000001</v>
      </c>
      <c r="T143" s="400">
        <v>4.2300000000000004</v>
      </c>
      <c r="U143" s="400">
        <v>4.2300000000000004</v>
      </c>
      <c r="V143" s="400">
        <v>4.2300000000000004</v>
      </c>
      <c r="W143" s="404">
        <f>SUM(T143:V143)</f>
        <v>12.690000000000001</v>
      </c>
      <c r="X143" s="400">
        <v>4.2300000000000004</v>
      </c>
      <c r="Y143" s="400">
        <v>4.2300000000000004</v>
      </c>
      <c r="Z143" s="400">
        <v>4.2300000000000004</v>
      </c>
      <c r="AA143" s="404">
        <f>SUM(X143:Z143)</f>
        <v>12.690000000000001</v>
      </c>
      <c r="AB143" s="400">
        <v>4.2300000000000004</v>
      </c>
      <c r="AC143" s="400">
        <v>4.2300000000000004</v>
      </c>
      <c r="AD143" s="400">
        <v>4.2300000000000004</v>
      </c>
      <c r="AE143" s="404">
        <f>SUM(AB143:AD143)</f>
        <v>12.690000000000001</v>
      </c>
      <c r="AF143" s="401">
        <f>SUBTOTAL(9,S143,W143,AA143,AE143)</f>
        <v>50.760000000000005</v>
      </c>
    </row>
    <row r="144" spans="1:32" x14ac:dyDescent="0.3">
      <c r="A144" s="70"/>
      <c r="B144" s="70" t="s">
        <v>3631</v>
      </c>
      <c r="C144" s="317" t="s">
        <v>2594</v>
      </c>
      <c r="D144" s="318" t="s">
        <v>2622</v>
      </c>
      <c r="E144" s="317" t="s">
        <v>918</v>
      </c>
      <c r="F144" s="318" t="s">
        <v>1050</v>
      </c>
      <c r="G144" s="318" t="s">
        <v>1272</v>
      </c>
      <c r="H144" s="317" t="s">
        <v>912</v>
      </c>
      <c r="I144" s="317">
        <v>53100</v>
      </c>
      <c r="J144" s="318" t="s">
        <v>1001</v>
      </c>
      <c r="K144" s="315">
        <v>39083</v>
      </c>
      <c r="L144" s="317" t="s">
        <v>2608</v>
      </c>
      <c r="M144" s="315" t="s">
        <v>983</v>
      </c>
      <c r="N144" s="318" t="s">
        <v>991</v>
      </c>
      <c r="O144" s="347">
        <v>50.76</v>
      </c>
      <c r="P144" s="400">
        <v>4.2300000000000004</v>
      </c>
      <c r="Q144" s="400">
        <v>4.2300000000000004</v>
      </c>
      <c r="R144" s="400">
        <v>4.2300000000000004</v>
      </c>
      <c r="S144" s="404">
        <f>SUM(P144:R144)</f>
        <v>12.690000000000001</v>
      </c>
      <c r="T144" s="400">
        <v>4.2300000000000004</v>
      </c>
      <c r="U144" s="400">
        <v>4.2300000000000004</v>
      </c>
      <c r="V144" s="400">
        <v>4.2300000000000004</v>
      </c>
      <c r="W144" s="404">
        <f>SUM(T144:V144)</f>
        <v>12.690000000000001</v>
      </c>
      <c r="X144" s="400">
        <v>4.2300000000000004</v>
      </c>
      <c r="Y144" s="400">
        <v>4.2300000000000004</v>
      </c>
      <c r="Z144" s="400">
        <v>4.2300000000000004</v>
      </c>
      <c r="AA144" s="404">
        <f>SUM(X144:Z144)</f>
        <v>12.690000000000001</v>
      </c>
      <c r="AB144" s="400">
        <v>4.2300000000000004</v>
      </c>
      <c r="AC144" s="400">
        <v>4.2300000000000004</v>
      </c>
      <c r="AD144" s="400">
        <v>4.2300000000000004</v>
      </c>
      <c r="AE144" s="404">
        <f>SUM(AB144:AD144)</f>
        <v>12.690000000000001</v>
      </c>
      <c r="AF144" s="401">
        <f>SUBTOTAL(9,S144,W144,AA144,AE144)</f>
        <v>50.760000000000005</v>
      </c>
    </row>
    <row r="145" spans="1:32" x14ac:dyDescent="0.3">
      <c r="A145" s="70"/>
      <c r="B145" s="70" t="s">
        <v>3631</v>
      </c>
      <c r="C145" s="317" t="s">
        <v>2594</v>
      </c>
      <c r="D145" s="318" t="s">
        <v>1051</v>
      </c>
      <c r="E145" s="317" t="s">
        <v>911</v>
      </c>
      <c r="F145" s="318" t="s">
        <v>1051</v>
      </c>
      <c r="G145" s="318" t="s">
        <v>1272</v>
      </c>
      <c r="H145" s="317" t="s">
        <v>912</v>
      </c>
      <c r="I145" s="317">
        <v>53100</v>
      </c>
      <c r="J145" s="318" t="s">
        <v>1001</v>
      </c>
      <c r="K145" s="315">
        <v>39083</v>
      </c>
      <c r="L145" s="317" t="s">
        <v>2608</v>
      </c>
      <c r="M145" s="315" t="s">
        <v>983</v>
      </c>
      <c r="N145" s="318" t="s">
        <v>991</v>
      </c>
      <c r="O145" s="347">
        <v>50.76</v>
      </c>
      <c r="P145" s="400">
        <v>4.2300000000000004</v>
      </c>
      <c r="Q145" s="400">
        <v>4.2300000000000004</v>
      </c>
      <c r="R145" s="400">
        <v>4.2300000000000004</v>
      </c>
      <c r="S145" s="404">
        <f>SUM(P145:R145)</f>
        <v>12.690000000000001</v>
      </c>
      <c r="T145" s="400">
        <v>4.2300000000000004</v>
      </c>
      <c r="U145" s="400">
        <v>4.2300000000000004</v>
      </c>
      <c r="V145" s="400">
        <v>4.2300000000000004</v>
      </c>
      <c r="W145" s="404">
        <f>SUM(T145:V145)</f>
        <v>12.690000000000001</v>
      </c>
      <c r="X145" s="400">
        <v>4.2300000000000004</v>
      </c>
      <c r="Y145" s="400">
        <v>4.2300000000000004</v>
      </c>
      <c r="Z145" s="400">
        <v>4.2300000000000004</v>
      </c>
      <c r="AA145" s="404">
        <f>SUM(X145:Z145)</f>
        <v>12.690000000000001</v>
      </c>
      <c r="AB145" s="400">
        <v>4.2300000000000004</v>
      </c>
      <c r="AC145" s="400">
        <v>4.2300000000000004</v>
      </c>
      <c r="AD145" s="400">
        <v>4.2300000000000004</v>
      </c>
      <c r="AE145" s="404">
        <f>SUM(AB145:AD145)</f>
        <v>12.690000000000001</v>
      </c>
      <c r="AF145" s="401">
        <f>SUBTOTAL(9,S145,W145,AA145,AE145)</f>
        <v>50.760000000000005</v>
      </c>
    </row>
    <row r="146" spans="1:32" x14ac:dyDescent="0.3">
      <c r="A146" s="70"/>
      <c r="B146" s="70" t="s">
        <v>3631</v>
      </c>
      <c r="C146" s="317" t="s">
        <v>2594</v>
      </c>
      <c r="D146" s="318" t="s">
        <v>1053</v>
      </c>
      <c r="E146" s="317" t="s">
        <v>919</v>
      </c>
      <c r="F146" s="318" t="s">
        <v>1053</v>
      </c>
      <c r="G146" s="318" t="s">
        <v>1272</v>
      </c>
      <c r="H146" s="317" t="s">
        <v>912</v>
      </c>
      <c r="I146" s="317">
        <v>53100</v>
      </c>
      <c r="J146" s="318" t="s">
        <v>1001</v>
      </c>
      <c r="K146" s="315">
        <v>39083</v>
      </c>
      <c r="L146" s="317" t="s">
        <v>2608</v>
      </c>
      <c r="M146" s="315" t="s">
        <v>983</v>
      </c>
      <c r="N146" s="318" t="s">
        <v>991</v>
      </c>
      <c r="O146" s="347">
        <v>50.76</v>
      </c>
      <c r="P146" s="400">
        <v>4.2300000000000004</v>
      </c>
      <c r="Q146" s="400">
        <v>4.2300000000000004</v>
      </c>
      <c r="R146" s="400">
        <v>4.2300000000000004</v>
      </c>
      <c r="S146" s="404">
        <f>SUM(P146:R146)</f>
        <v>12.690000000000001</v>
      </c>
      <c r="T146" s="400">
        <v>4.2300000000000004</v>
      </c>
      <c r="U146" s="400">
        <v>4.2300000000000004</v>
      </c>
      <c r="V146" s="400">
        <v>4.2300000000000004</v>
      </c>
      <c r="W146" s="404">
        <f>SUM(T146:V146)</f>
        <v>12.690000000000001</v>
      </c>
      <c r="X146" s="400">
        <v>4.2300000000000004</v>
      </c>
      <c r="Y146" s="400">
        <v>4.2300000000000004</v>
      </c>
      <c r="Z146" s="400">
        <v>4.2300000000000004</v>
      </c>
      <c r="AA146" s="404">
        <f>SUM(X146:Z146)</f>
        <v>12.690000000000001</v>
      </c>
      <c r="AB146" s="400">
        <v>4.2300000000000004</v>
      </c>
      <c r="AC146" s="400">
        <v>4.2300000000000004</v>
      </c>
      <c r="AD146" s="400">
        <v>4.2300000000000004</v>
      </c>
      <c r="AE146" s="404">
        <f>SUM(AB146:AD146)</f>
        <v>12.690000000000001</v>
      </c>
      <c r="AF146" s="401">
        <f>SUBTOTAL(9,S146,W146,AA146,AE146)</f>
        <v>50.760000000000005</v>
      </c>
    </row>
    <row r="147" spans="1:32" x14ac:dyDescent="0.3">
      <c r="A147" s="70"/>
      <c r="B147" s="70" t="s">
        <v>3631</v>
      </c>
      <c r="C147" s="317" t="s">
        <v>2594</v>
      </c>
      <c r="D147" s="318" t="s">
        <v>1056</v>
      </c>
      <c r="E147" s="317" t="s">
        <v>920</v>
      </c>
      <c r="F147" s="318" t="s">
        <v>1056</v>
      </c>
      <c r="G147" s="318" t="s">
        <v>1272</v>
      </c>
      <c r="H147" s="317" t="s">
        <v>912</v>
      </c>
      <c r="I147" s="317">
        <v>53100</v>
      </c>
      <c r="J147" s="318" t="s">
        <v>1005</v>
      </c>
      <c r="K147" s="315">
        <v>36526</v>
      </c>
      <c r="L147" s="317" t="s">
        <v>2608</v>
      </c>
      <c r="M147" s="315" t="s">
        <v>983</v>
      </c>
      <c r="N147" s="318" t="s">
        <v>993</v>
      </c>
      <c r="O147" s="347">
        <v>109.56</v>
      </c>
      <c r="P147" s="400">
        <v>9.1300000000000008</v>
      </c>
      <c r="Q147" s="400">
        <v>9.1300000000000008</v>
      </c>
      <c r="R147" s="400">
        <v>9.1300000000000008</v>
      </c>
      <c r="S147" s="404">
        <f>SUM(P147:R147)</f>
        <v>27.39</v>
      </c>
      <c r="T147" s="400">
        <v>9.1300000000000008</v>
      </c>
      <c r="U147" s="400">
        <v>9.1300000000000008</v>
      </c>
      <c r="V147" s="400">
        <v>9.1300000000000008</v>
      </c>
      <c r="W147" s="404">
        <f>SUM(T147:V147)</f>
        <v>27.39</v>
      </c>
      <c r="X147" s="400">
        <v>9.1300000000000008</v>
      </c>
      <c r="Y147" s="400">
        <v>9.1300000000000008</v>
      </c>
      <c r="Z147" s="400">
        <v>9.1300000000000008</v>
      </c>
      <c r="AA147" s="404">
        <f>SUM(X147:Z147)</f>
        <v>27.39</v>
      </c>
      <c r="AB147" s="400">
        <v>9.1300000000000008</v>
      </c>
      <c r="AC147" s="400">
        <v>9.1300000000000008</v>
      </c>
      <c r="AD147" s="400">
        <v>9.1300000000000008</v>
      </c>
      <c r="AE147" s="404">
        <f>SUM(AB147:AD147)</f>
        <v>27.39</v>
      </c>
      <c r="AF147" s="401">
        <f>SUBTOTAL(9,S147,W147,AA147,AE147)</f>
        <v>109.56</v>
      </c>
    </row>
    <row r="148" spans="1:32" x14ac:dyDescent="0.3">
      <c r="A148" s="70"/>
      <c r="B148" s="70" t="s">
        <v>3631</v>
      </c>
      <c r="C148" s="317" t="s">
        <v>2594</v>
      </c>
      <c r="D148" s="318" t="s">
        <v>2623</v>
      </c>
      <c r="E148" s="317" t="s">
        <v>919</v>
      </c>
      <c r="F148" s="318" t="s">
        <v>1057</v>
      </c>
      <c r="G148" s="318" t="s">
        <v>1272</v>
      </c>
      <c r="H148" s="317" t="s">
        <v>912</v>
      </c>
      <c r="I148" s="317">
        <v>53100</v>
      </c>
      <c r="J148" s="318" t="s">
        <v>1001</v>
      </c>
      <c r="K148" s="315">
        <v>36526</v>
      </c>
      <c r="L148" s="317" t="s">
        <v>2608</v>
      </c>
      <c r="M148" s="315" t="s">
        <v>983</v>
      </c>
      <c r="N148" s="318" t="s">
        <v>991</v>
      </c>
      <c r="O148" s="347">
        <v>50.76</v>
      </c>
      <c r="P148" s="400">
        <v>4.2300000000000004</v>
      </c>
      <c r="Q148" s="400">
        <v>4.2300000000000004</v>
      </c>
      <c r="R148" s="400">
        <v>4.2300000000000004</v>
      </c>
      <c r="S148" s="404">
        <f>SUM(P148:R148)</f>
        <v>12.690000000000001</v>
      </c>
      <c r="T148" s="400">
        <v>4.2300000000000004</v>
      </c>
      <c r="U148" s="400">
        <v>4.2300000000000004</v>
      </c>
      <c r="V148" s="400">
        <v>4.2300000000000004</v>
      </c>
      <c r="W148" s="404">
        <f>SUM(T148:V148)</f>
        <v>12.690000000000001</v>
      </c>
      <c r="X148" s="400">
        <v>4.2300000000000004</v>
      </c>
      <c r="Y148" s="400">
        <v>4.2300000000000004</v>
      </c>
      <c r="Z148" s="400">
        <v>4.2300000000000004</v>
      </c>
      <c r="AA148" s="404">
        <f>SUM(X148:Z148)</f>
        <v>12.690000000000001</v>
      </c>
      <c r="AB148" s="400">
        <v>4.2300000000000004</v>
      </c>
      <c r="AC148" s="400">
        <v>4.2300000000000004</v>
      </c>
      <c r="AD148" s="400">
        <v>4.2300000000000004</v>
      </c>
      <c r="AE148" s="404">
        <f>SUM(AB148:AD148)</f>
        <v>12.690000000000001</v>
      </c>
      <c r="AF148" s="401">
        <f>SUBTOTAL(9,S148,W148,AA148,AE148)</f>
        <v>50.760000000000005</v>
      </c>
    </row>
    <row r="149" spans="1:32" x14ac:dyDescent="0.3">
      <c r="A149" s="70"/>
      <c r="B149" s="70" t="s">
        <v>3631</v>
      </c>
      <c r="C149" s="317" t="s">
        <v>2594</v>
      </c>
      <c r="D149" s="318" t="s">
        <v>2624</v>
      </c>
      <c r="E149" s="317" t="s">
        <v>914</v>
      </c>
      <c r="F149" s="318" t="s">
        <v>1058</v>
      </c>
      <c r="G149" s="318" t="s">
        <v>1272</v>
      </c>
      <c r="H149" s="317" t="s">
        <v>912</v>
      </c>
      <c r="I149" s="317">
        <v>53100</v>
      </c>
      <c r="J149" s="318" t="s">
        <v>1005</v>
      </c>
      <c r="K149" s="315">
        <v>36526</v>
      </c>
      <c r="L149" s="317" t="s">
        <v>2608</v>
      </c>
      <c r="M149" s="315" t="s">
        <v>983</v>
      </c>
      <c r="N149" s="318" t="s">
        <v>993</v>
      </c>
      <c r="O149" s="347">
        <v>109.56</v>
      </c>
      <c r="P149" s="400">
        <v>9.1300000000000008</v>
      </c>
      <c r="Q149" s="400">
        <v>9.1300000000000008</v>
      </c>
      <c r="R149" s="400">
        <v>9.1300000000000008</v>
      </c>
      <c r="S149" s="404">
        <f>SUM(P149:R149)</f>
        <v>27.39</v>
      </c>
      <c r="T149" s="400">
        <v>9.1300000000000008</v>
      </c>
      <c r="U149" s="400">
        <v>9.1300000000000008</v>
      </c>
      <c r="V149" s="400">
        <v>9.1300000000000008</v>
      </c>
      <c r="W149" s="404">
        <f>SUM(T149:V149)</f>
        <v>27.39</v>
      </c>
      <c r="X149" s="400">
        <v>9.1300000000000008</v>
      </c>
      <c r="Y149" s="400">
        <v>9.1300000000000008</v>
      </c>
      <c r="Z149" s="400">
        <v>9.1300000000000008</v>
      </c>
      <c r="AA149" s="404">
        <f>SUM(X149:Z149)</f>
        <v>27.39</v>
      </c>
      <c r="AB149" s="400">
        <v>9.1300000000000008</v>
      </c>
      <c r="AC149" s="400">
        <v>9.1300000000000008</v>
      </c>
      <c r="AD149" s="400">
        <v>9.1300000000000008</v>
      </c>
      <c r="AE149" s="404">
        <f>SUM(AB149:AD149)</f>
        <v>27.39</v>
      </c>
      <c r="AF149" s="401">
        <f>SUBTOTAL(9,S149,W149,AA149,AE149)</f>
        <v>109.56</v>
      </c>
    </row>
    <row r="150" spans="1:32" x14ac:dyDescent="0.3">
      <c r="A150" s="70"/>
      <c r="B150" s="70" t="s">
        <v>3631</v>
      </c>
      <c r="C150" s="317" t="s">
        <v>2594</v>
      </c>
      <c r="D150" s="318" t="s">
        <v>2625</v>
      </c>
      <c r="E150" s="317" t="s">
        <v>919</v>
      </c>
      <c r="F150" s="318" t="s">
        <v>1060</v>
      </c>
      <c r="G150" s="318" t="s">
        <v>1272</v>
      </c>
      <c r="H150" s="317" t="s">
        <v>912</v>
      </c>
      <c r="I150" s="317">
        <v>53100</v>
      </c>
      <c r="J150" s="318" t="s">
        <v>1001</v>
      </c>
      <c r="K150" s="315">
        <v>36526</v>
      </c>
      <c r="L150" s="317" t="s">
        <v>2608</v>
      </c>
      <c r="M150" s="315" t="s">
        <v>983</v>
      </c>
      <c r="N150" s="318" t="s">
        <v>991</v>
      </c>
      <c r="O150" s="347">
        <v>50.76</v>
      </c>
      <c r="P150" s="400">
        <v>4.2300000000000004</v>
      </c>
      <c r="Q150" s="400">
        <v>4.2300000000000004</v>
      </c>
      <c r="R150" s="400">
        <v>4.2300000000000004</v>
      </c>
      <c r="S150" s="404">
        <f>SUM(P150:R150)</f>
        <v>12.690000000000001</v>
      </c>
      <c r="T150" s="400">
        <v>4.2300000000000004</v>
      </c>
      <c r="U150" s="400">
        <v>4.2300000000000004</v>
      </c>
      <c r="V150" s="400">
        <v>4.2300000000000004</v>
      </c>
      <c r="W150" s="404">
        <f>SUM(T150:V150)</f>
        <v>12.690000000000001</v>
      </c>
      <c r="X150" s="400">
        <v>4.2300000000000004</v>
      </c>
      <c r="Y150" s="400">
        <v>4.2300000000000004</v>
      </c>
      <c r="Z150" s="400">
        <v>4.2300000000000004</v>
      </c>
      <c r="AA150" s="404">
        <f>SUM(X150:Z150)</f>
        <v>12.690000000000001</v>
      </c>
      <c r="AB150" s="400">
        <v>4.2300000000000004</v>
      </c>
      <c r="AC150" s="400">
        <v>4.2300000000000004</v>
      </c>
      <c r="AD150" s="400">
        <v>4.2300000000000004</v>
      </c>
      <c r="AE150" s="404">
        <f>SUM(AB150:AD150)</f>
        <v>12.690000000000001</v>
      </c>
      <c r="AF150" s="401">
        <f>SUBTOTAL(9,S150,W150,AA150,AE150)</f>
        <v>50.760000000000005</v>
      </c>
    </row>
    <row r="151" spans="1:32" x14ac:dyDescent="0.3">
      <c r="A151" s="70"/>
      <c r="B151" s="70" t="s">
        <v>3631</v>
      </c>
      <c r="C151" s="317" t="s">
        <v>2594</v>
      </c>
      <c r="D151" s="318" t="s">
        <v>2626</v>
      </c>
      <c r="E151" s="317" t="s">
        <v>911</v>
      </c>
      <c r="F151" s="318" t="s">
        <v>1061</v>
      </c>
      <c r="G151" s="318" t="s">
        <v>1272</v>
      </c>
      <c r="H151" s="317" t="s">
        <v>912</v>
      </c>
      <c r="I151" s="317">
        <v>53100</v>
      </c>
      <c r="J151" s="318" t="s">
        <v>1001</v>
      </c>
      <c r="K151" s="315">
        <v>39083</v>
      </c>
      <c r="L151" s="317" t="s">
        <v>2608</v>
      </c>
      <c r="M151" s="315" t="s">
        <v>983</v>
      </c>
      <c r="N151" s="318" t="s">
        <v>991</v>
      </c>
      <c r="O151" s="347">
        <v>50.76</v>
      </c>
      <c r="P151" s="400">
        <v>4.2300000000000004</v>
      </c>
      <c r="Q151" s="400">
        <v>4.2300000000000004</v>
      </c>
      <c r="R151" s="400">
        <v>4.2300000000000004</v>
      </c>
      <c r="S151" s="404">
        <f>SUM(P151:R151)</f>
        <v>12.690000000000001</v>
      </c>
      <c r="T151" s="400">
        <v>4.2300000000000004</v>
      </c>
      <c r="U151" s="400">
        <v>4.2300000000000004</v>
      </c>
      <c r="V151" s="400">
        <v>4.2300000000000004</v>
      </c>
      <c r="W151" s="404">
        <f>SUM(T151:V151)</f>
        <v>12.690000000000001</v>
      </c>
      <c r="X151" s="400">
        <v>4.2300000000000004</v>
      </c>
      <c r="Y151" s="400">
        <v>4.2300000000000004</v>
      </c>
      <c r="Z151" s="400">
        <v>4.2300000000000004</v>
      </c>
      <c r="AA151" s="404">
        <f>SUM(X151:Z151)</f>
        <v>12.690000000000001</v>
      </c>
      <c r="AB151" s="400">
        <v>4.2300000000000004</v>
      </c>
      <c r="AC151" s="400">
        <v>4.2300000000000004</v>
      </c>
      <c r="AD151" s="400">
        <v>4.2300000000000004</v>
      </c>
      <c r="AE151" s="404">
        <f>SUM(AB151:AD151)</f>
        <v>12.690000000000001</v>
      </c>
      <c r="AF151" s="401">
        <f>SUBTOTAL(9,S151,W151,AA151,AE151)</f>
        <v>50.760000000000005</v>
      </c>
    </row>
    <row r="152" spans="1:32" x14ac:dyDescent="0.3">
      <c r="A152" s="70"/>
      <c r="B152" s="70" t="s">
        <v>3631</v>
      </c>
      <c r="C152" s="317" t="s">
        <v>2594</v>
      </c>
      <c r="D152" s="318" t="s">
        <v>2628</v>
      </c>
      <c r="E152" s="317" t="s">
        <v>919</v>
      </c>
      <c r="F152" s="318" t="s">
        <v>1063</v>
      </c>
      <c r="G152" s="318" t="s">
        <v>1272</v>
      </c>
      <c r="H152" s="317" t="s">
        <v>912</v>
      </c>
      <c r="I152" s="317">
        <v>53100</v>
      </c>
      <c r="J152" s="318" t="s">
        <v>1001</v>
      </c>
      <c r="K152" s="315">
        <v>36526</v>
      </c>
      <c r="L152" s="317" t="s">
        <v>2608</v>
      </c>
      <c r="M152" s="315" t="s">
        <v>983</v>
      </c>
      <c r="N152" s="318" t="s">
        <v>991</v>
      </c>
      <c r="O152" s="347">
        <v>50.76</v>
      </c>
      <c r="P152" s="400">
        <v>4.2300000000000004</v>
      </c>
      <c r="Q152" s="400">
        <v>4.2300000000000004</v>
      </c>
      <c r="R152" s="400">
        <v>4.2300000000000004</v>
      </c>
      <c r="S152" s="404">
        <f>SUM(P152:R152)</f>
        <v>12.690000000000001</v>
      </c>
      <c r="T152" s="400">
        <v>4.2300000000000004</v>
      </c>
      <c r="U152" s="400">
        <v>4.2300000000000004</v>
      </c>
      <c r="V152" s="400">
        <v>4.2300000000000004</v>
      </c>
      <c r="W152" s="404">
        <f>SUM(T152:V152)</f>
        <v>12.690000000000001</v>
      </c>
      <c r="X152" s="400">
        <v>4.2300000000000004</v>
      </c>
      <c r="Y152" s="400">
        <v>4.2300000000000004</v>
      </c>
      <c r="Z152" s="400">
        <v>4.2300000000000004</v>
      </c>
      <c r="AA152" s="404">
        <f>SUM(X152:Z152)</f>
        <v>12.690000000000001</v>
      </c>
      <c r="AB152" s="400">
        <v>4.2300000000000004</v>
      </c>
      <c r="AC152" s="400">
        <v>4.2300000000000004</v>
      </c>
      <c r="AD152" s="400">
        <v>4.2300000000000004</v>
      </c>
      <c r="AE152" s="404">
        <f>SUM(AB152:AD152)</f>
        <v>12.690000000000001</v>
      </c>
      <c r="AF152" s="401">
        <f>SUBTOTAL(9,S152,W152,AA152,AE152)</f>
        <v>50.760000000000005</v>
      </c>
    </row>
    <row r="153" spans="1:32" x14ac:dyDescent="0.3">
      <c r="A153" s="70"/>
      <c r="B153" s="70" t="s">
        <v>3631</v>
      </c>
      <c r="C153" s="317" t="s">
        <v>2594</v>
      </c>
      <c r="D153" s="318" t="s">
        <v>2629</v>
      </c>
      <c r="E153" s="317" t="s">
        <v>911</v>
      </c>
      <c r="F153" s="318" t="s">
        <v>1064</v>
      </c>
      <c r="G153" s="318" t="s">
        <v>1272</v>
      </c>
      <c r="H153" s="317" t="s">
        <v>912</v>
      </c>
      <c r="I153" s="317">
        <v>53100</v>
      </c>
      <c r="J153" s="318" t="s">
        <v>1001</v>
      </c>
      <c r="K153" s="315">
        <v>39083</v>
      </c>
      <c r="L153" s="317" t="s">
        <v>2608</v>
      </c>
      <c r="M153" s="315" t="s">
        <v>983</v>
      </c>
      <c r="N153" s="318" t="s">
        <v>991</v>
      </c>
      <c r="O153" s="347">
        <v>50.76</v>
      </c>
      <c r="P153" s="400">
        <v>4.2300000000000004</v>
      </c>
      <c r="Q153" s="400">
        <v>4.2300000000000004</v>
      </c>
      <c r="R153" s="400">
        <v>4.2300000000000004</v>
      </c>
      <c r="S153" s="404">
        <f>SUM(P153:R153)</f>
        <v>12.690000000000001</v>
      </c>
      <c r="T153" s="400">
        <v>4.2300000000000004</v>
      </c>
      <c r="U153" s="400">
        <v>4.2300000000000004</v>
      </c>
      <c r="V153" s="400">
        <v>4.2300000000000004</v>
      </c>
      <c r="W153" s="404">
        <f>SUM(T153:V153)</f>
        <v>12.690000000000001</v>
      </c>
      <c r="X153" s="400">
        <v>4.2300000000000004</v>
      </c>
      <c r="Y153" s="400">
        <v>4.2300000000000004</v>
      </c>
      <c r="Z153" s="400">
        <v>4.2300000000000004</v>
      </c>
      <c r="AA153" s="404">
        <f>SUM(X153:Z153)</f>
        <v>12.690000000000001</v>
      </c>
      <c r="AB153" s="400">
        <v>4.2300000000000004</v>
      </c>
      <c r="AC153" s="400">
        <v>4.2300000000000004</v>
      </c>
      <c r="AD153" s="400">
        <v>4.2300000000000004</v>
      </c>
      <c r="AE153" s="404">
        <f>SUM(AB153:AD153)</f>
        <v>12.690000000000001</v>
      </c>
      <c r="AF153" s="401">
        <f>SUBTOTAL(9,S153,W153,AA153,AE153)</f>
        <v>50.760000000000005</v>
      </c>
    </row>
    <row r="154" spans="1:32" x14ac:dyDescent="0.3">
      <c r="A154" s="70"/>
      <c r="B154" s="70" t="s">
        <v>3631</v>
      </c>
      <c r="C154" s="317" t="s">
        <v>2594</v>
      </c>
      <c r="D154" s="318" t="s">
        <v>2631</v>
      </c>
      <c r="E154" s="317" t="s">
        <v>911</v>
      </c>
      <c r="F154" s="318" t="s">
        <v>1066</v>
      </c>
      <c r="G154" s="318" t="s">
        <v>1272</v>
      </c>
      <c r="H154" s="317" t="s">
        <v>912</v>
      </c>
      <c r="I154" s="317">
        <v>53100</v>
      </c>
      <c r="J154" s="318" t="s">
        <v>1001</v>
      </c>
      <c r="K154" s="315">
        <v>39083</v>
      </c>
      <c r="L154" s="317" t="s">
        <v>2608</v>
      </c>
      <c r="M154" s="315" t="s">
        <v>983</v>
      </c>
      <c r="N154" s="318" t="s">
        <v>991</v>
      </c>
      <c r="O154" s="347">
        <v>50.76</v>
      </c>
      <c r="P154" s="400">
        <v>4.2300000000000004</v>
      </c>
      <c r="Q154" s="400">
        <v>4.2300000000000004</v>
      </c>
      <c r="R154" s="400">
        <v>4.2300000000000004</v>
      </c>
      <c r="S154" s="404">
        <f>SUM(P154:R154)</f>
        <v>12.690000000000001</v>
      </c>
      <c r="T154" s="400">
        <v>4.2300000000000004</v>
      </c>
      <c r="U154" s="400">
        <v>4.2300000000000004</v>
      </c>
      <c r="V154" s="400">
        <v>4.2300000000000004</v>
      </c>
      <c r="W154" s="404">
        <f>SUM(T154:V154)</f>
        <v>12.690000000000001</v>
      </c>
      <c r="X154" s="400">
        <v>4.2300000000000004</v>
      </c>
      <c r="Y154" s="400">
        <v>4.2300000000000004</v>
      </c>
      <c r="Z154" s="400">
        <v>4.2300000000000004</v>
      </c>
      <c r="AA154" s="404">
        <f>SUM(X154:Z154)</f>
        <v>12.690000000000001</v>
      </c>
      <c r="AB154" s="400">
        <v>4.2300000000000004</v>
      </c>
      <c r="AC154" s="400">
        <v>4.2300000000000004</v>
      </c>
      <c r="AD154" s="400">
        <v>4.2300000000000004</v>
      </c>
      <c r="AE154" s="404">
        <f>SUM(AB154:AD154)</f>
        <v>12.690000000000001</v>
      </c>
      <c r="AF154" s="401">
        <f>SUBTOTAL(9,S154,W154,AA154,AE154)</f>
        <v>50.760000000000005</v>
      </c>
    </row>
    <row r="155" spans="1:32" x14ac:dyDescent="0.3">
      <c r="A155" s="70"/>
      <c r="B155" s="70" t="s">
        <v>3631</v>
      </c>
      <c r="C155" s="317" t="s">
        <v>2594</v>
      </c>
      <c r="D155" s="318" t="s">
        <v>2632</v>
      </c>
      <c r="E155" s="317" t="s">
        <v>915</v>
      </c>
      <c r="F155" s="318" t="s">
        <v>1067</v>
      </c>
      <c r="G155" s="318" t="s">
        <v>1272</v>
      </c>
      <c r="H155" s="317" t="s">
        <v>912</v>
      </c>
      <c r="I155" s="317">
        <v>53100</v>
      </c>
      <c r="J155" s="318" t="s">
        <v>1005</v>
      </c>
      <c r="K155" s="315">
        <v>39316</v>
      </c>
      <c r="L155" s="317" t="s">
        <v>2608</v>
      </c>
      <c r="M155" s="315" t="s">
        <v>983</v>
      </c>
      <c r="N155" s="318" t="s">
        <v>993</v>
      </c>
      <c r="O155" s="347">
        <v>109.56</v>
      </c>
      <c r="P155" s="400">
        <v>9.1300000000000008</v>
      </c>
      <c r="Q155" s="400">
        <v>9.1300000000000008</v>
      </c>
      <c r="R155" s="400">
        <v>9.1300000000000008</v>
      </c>
      <c r="S155" s="404">
        <f>SUM(P155:R155)</f>
        <v>27.39</v>
      </c>
      <c r="T155" s="400">
        <v>9.1300000000000008</v>
      </c>
      <c r="U155" s="400">
        <v>9.1300000000000008</v>
      </c>
      <c r="V155" s="400">
        <v>9.1300000000000008</v>
      </c>
      <c r="W155" s="404">
        <f>SUM(T155:V155)</f>
        <v>27.39</v>
      </c>
      <c r="X155" s="400">
        <v>9.1300000000000008</v>
      </c>
      <c r="Y155" s="400">
        <v>9.1300000000000008</v>
      </c>
      <c r="Z155" s="400">
        <v>9.1300000000000008</v>
      </c>
      <c r="AA155" s="404">
        <f>SUM(X155:Z155)</f>
        <v>27.39</v>
      </c>
      <c r="AB155" s="400">
        <v>9.1300000000000008</v>
      </c>
      <c r="AC155" s="400">
        <v>9.1300000000000008</v>
      </c>
      <c r="AD155" s="400">
        <v>9.1300000000000008</v>
      </c>
      <c r="AE155" s="404">
        <f>SUM(AB155:AD155)</f>
        <v>27.39</v>
      </c>
      <c r="AF155" s="401">
        <f>SUBTOTAL(9,S155,W155,AA155,AE155)</f>
        <v>109.56</v>
      </c>
    </row>
    <row r="156" spans="1:32" x14ac:dyDescent="0.3">
      <c r="A156" s="70"/>
      <c r="B156" s="508" t="s">
        <v>3632</v>
      </c>
      <c r="C156" s="503" t="s">
        <v>2594</v>
      </c>
      <c r="D156" s="504" t="s">
        <v>2634</v>
      </c>
      <c r="E156" s="503" t="s">
        <v>911</v>
      </c>
      <c r="F156" s="504" t="s">
        <v>1069</v>
      </c>
      <c r="G156" s="504" t="s">
        <v>1272</v>
      </c>
      <c r="H156" s="503" t="s">
        <v>912</v>
      </c>
      <c r="I156" s="503">
        <v>53100</v>
      </c>
      <c r="J156" s="504" t="s">
        <v>1001</v>
      </c>
      <c r="K156" s="315">
        <v>39220</v>
      </c>
      <c r="L156" s="503" t="s">
        <v>2608</v>
      </c>
      <c r="M156" s="315" t="s">
        <v>983</v>
      </c>
      <c r="N156" s="504" t="s">
        <v>991</v>
      </c>
      <c r="O156" s="525">
        <v>50.76</v>
      </c>
      <c r="P156" s="400">
        <v>4.2300000000000004</v>
      </c>
      <c r="Q156" s="400">
        <v>4.2300000000000004</v>
      </c>
      <c r="R156" s="400">
        <v>4.2300000000000004</v>
      </c>
      <c r="S156" s="526">
        <f>SUM(P156:R156)</f>
        <v>12.690000000000001</v>
      </c>
      <c r="T156" s="400">
        <v>4.2300000000000004</v>
      </c>
      <c r="U156" s="400">
        <v>4.2300000000000004</v>
      </c>
      <c r="V156" s="400">
        <v>4.2300000000000004</v>
      </c>
      <c r="W156" s="526">
        <f>SUM(T156:V156)</f>
        <v>12.690000000000001</v>
      </c>
      <c r="X156" s="400">
        <v>4.2300000000000004</v>
      </c>
      <c r="Y156" s="400"/>
      <c r="Z156" s="400"/>
      <c r="AA156" s="526">
        <f>SUM(X156:Z156)</f>
        <v>4.2300000000000004</v>
      </c>
      <c r="AB156" s="400"/>
      <c r="AC156" s="400"/>
      <c r="AD156" s="400"/>
      <c r="AE156" s="526">
        <f>SUM(AB156:AD156)</f>
        <v>0</v>
      </c>
      <c r="AF156" s="527">
        <f>SUBTOTAL(9,S156,W156,AA156,AE156)</f>
        <v>29.610000000000003</v>
      </c>
    </row>
    <row r="157" spans="1:32" x14ac:dyDescent="0.3">
      <c r="A157" s="70"/>
      <c r="B157" s="70" t="s">
        <v>3631</v>
      </c>
      <c r="C157" s="317" t="s">
        <v>2594</v>
      </c>
      <c r="D157" s="318" t="s">
        <v>2636</v>
      </c>
      <c r="E157" s="317" t="s">
        <v>911</v>
      </c>
      <c r="F157" s="318" t="s">
        <v>1071</v>
      </c>
      <c r="G157" s="318" t="s">
        <v>1272</v>
      </c>
      <c r="H157" s="317" t="s">
        <v>912</v>
      </c>
      <c r="I157" s="317">
        <v>53100</v>
      </c>
      <c r="J157" s="318" t="s">
        <v>1001</v>
      </c>
      <c r="K157" s="315">
        <v>39083</v>
      </c>
      <c r="L157" s="317" t="s">
        <v>2608</v>
      </c>
      <c r="M157" s="315" t="s">
        <v>983</v>
      </c>
      <c r="N157" s="318" t="s">
        <v>991</v>
      </c>
      <c r="O157" s="347">
        <v>50.76</v>
      </c>
      <c r="P157" s="400">
        <v>4.2300000000000004</v>
      </c>
      <c r="Q157" s="400">
        <v>4.2300000000000004</v>
      </c>
      <c r="R157" s="400">
        <v>4.2300000000000004</v>
      </c>
      <c r="S157" s="404">
        <f>SUM(P157:R157)</f>
        <v>12.690000000000001</v>
      </c>
      <c r="T157" s="400">
        <v>4.2300000000000004</v>
      </c>
      <c r="U157" s="400">
        <v>4.2300000000000004</v>
      </c>
      <c r="V157" s="400">
        <v>4.2300000000000004</v>
      </c>
      <c r="W157" s="404">
        <f>SUM(T157:V157)</f>
        <v>12.690000000000001</v>
      </c>
      <c r="X157" s="400">
        <v>4.2300000000000004</v>
      </c>
      <c r="Y157" s="400">
        <v>4.2300000000000004</v>
      </c>
      <c r="Z157" s="400">
        <v>4.2300000000000004</v>
      </c>
      <c r="AA157" s="404">
        <f>SUM(X157:Z157)</f>
        <v>12.690000000000001</v>
      </c>
      <c r="AB157" s="400">
        <v>4.2300000000000004</v>
      </c>
      <c r="AC157" s="400">
        <v>4.2300000000000004</v>
      </c>
      <c r="AD157" s="400">
        <v>4.2300000000000004</v>
      </c>
      <c r="AE157" s="404">
        <f>SUM(AB157:AD157)</f>
        <v>12.690000000000001</v>
      </c>
      <c r="AF157" s="401">
        <f>SUBTOTAL(9,S157,W157,AA157,AE157)</f>
        <v>50.760000000000005</v>
      </c>
    </row>
    <row r="158" spans="1:32" x14ac:dyDescent="0.3">
      <c r="A158" s="70"/>
      <c r="B158" s="70" t="s">
        <v>3631</v>
      </c>
      <c r="C158" s="317" t="s">
        <v>2594</v>
      </c>
      <c r="D158" s="318" t="s">
        <v>2637</v>
      </c>
      <c r="E158" s="317" t="s">
        <v>915</v>
      </c>
      <c r="F158" s="318" t="s">
        <v>1072</v>
      </c>
      <c r="G158" s="318" t="s">
        <v>1272</v>
      </c>
      <c r="H158" s="317" t="s">
        <v>912</v>
      </c>
      <c r="I158" s="317">
        <v>53100</v>
      </c>
      <c r="J158" s="318" t="s">
        <v>1005</v>
      </c>
      <c r="K158" s="315">
        <v>39083</v>
      </c>
      <c r="L158" s="317" t="s">
        <v>2608</v>
      </c>
      <c r="M158" s="315" t="s">
        <v>983</v>
      </c>
      <c r="N158" s="318" t="s">
        <v>993</v>
      </c>
      <c r="O158" s="347">
        <v>109.56</v>
      </c>
      <c r="P158" s="400">
        <v>9.1300000000000008</v>
      </c>
      <c r="Q158" s="400">
        <v>9.1300000000000008</v>
      </c>
      <c r="R158" s="400">
        <v>9.1300000000000008</v>
      </c>
      <c r="S158" s="404">
        <f>SUM(P158:R158)</f>
        <v>27.39</v>
      </c>
      <c r="T158" s="400">
        <v>9.1300000000000008</v>
      </c>
      <c r="U158" s="400">
        <v>9.1300000000000008</v>
      </c>
      <c r="V158" s="400">
        <v>9.1300000000000008</v>
      </c>
      <c r="W158" s="404">
        <f>SUM(T158:V158)</f>
        <v>27.39</v>
      </c>
      <c r="X158" s="400">
        <v>9.1300000000000008</v>
      </c>
      <c r="Y158" s="400">
        <v>9.1300000000000008</v>
      </c>
      <c r="Z158" s="400">
        <v>9.1300000000000008</v>
      </c>
      <c r="AA158" s="404">
        <f>SUM(X158:Z158)</f>
        <v>27.39</v>
      </c>
      <c r="AB158" s="400">
        <v>9.1300000000000008</v>
      </c>
      <c r="AC158" s="400">
        <v>9.1300000000000008</v>
      </c>
      <c r="AD158" s="400">
        <v>9.1300000000000008</v>
      </c>
      <c r="AE158" s="404">
        <f>SUM(AB158:AD158)</f>
        <v>27.39</v>
      </c>
      <c r="AF158" s="401">
        <f>SUBTOTAL(9,S158,W158,AA158,AE158)</f>
        <v>109.56</v>
      </c>
    </row>
    <row r="159" spans="1:32" x14ac:dyDescent="0.3">
      <c r="A159" s="70"/>
      <c r="B159" s="70" t="s">
        <v>3631</v>
      </c>
      <c r="C159" s="317" t="s">
        <v>2594</v>
      </c>
      <c r="D159" s="318" t="s">
        <v>2638</v>
      </c>
      <c r="E159" s="317" t="s">
        <v>911</v>
      </c>
      <c r="F159" s="318" t="s">
        <v>1073</v>
      </c>
      <c r="G159" s="318" t="s">
        <v>1272</v>
      </c>
      <c r="H159" s="317" t="s">
        <v>912</v>
      </c>
      <c r="I159" s="317">
        <v>53100</v>
      </c>
      <c r="J159" s="318" t="s">
        <v>1001</v>
      </c>
      <c r="K159" s="315">
        <v>39220</v>
      </c>
      <c r="L159" s="317" t="s">
        <v>2608</v>
      </c>
      <c r="M159" s="315" t="s">
        <v>983</v>
      </c>
      <c r="N159" s="318" t="s">
        <v>991</v>
      </c>
      <c r="O159" s="347">
        <v>50.76</v>
      </c>
      <c r="P159" s="400">
        <v>4.2300000000000004</v>
      </c>
      <c r="Q159" s="400">
        <v>4.2300000000000004</v>
      </c>
      <c r="R159" s="400">
        <v>4.2300000000000004</v>
      </c>
      <c r="S159" s="404">
        <f>SUM(P159:R159)</f>
        <v>12.690000000000001</v>
      </c>
      <c r="T159" s="400">
        <v>4.2300000000000004</v>
      </c>
      <c r="U159" s="400">
        <v>4.2300000000000004</v>
      </c>
      <c r="V159" s="400">
        <v>4.2300000000000004</v>
      </c>
      <c r="W159" s="404">
        <f>SUM(T159:V159)</f>
        <v>12.690000000000001</v>
      </c>
      <c r="X159" s="400">
        <v>4.2300000000000004</v>
      </c>
      <c r="Y159" s="400">
        <v>4.2300000000000004</v>
      </c>
      <c r="Z159" s="400">
        <v>4.2300000000000004</v>
      </c>
      <c r="AA159" s="404">
        <f>SUM(X159:Z159)</f>
        <v>12.690000000000001</v>
      </c>
      <c r="AB159" s="400">
        <v>4.2300000000000004</v>
      </c>
      <c r="AC159" s="400">
        <v>4.2300000000000004</v>
      </c>
      <c r="AD159" s="400">
        <v>4.2300000000000004</v>
      </c>
      <c r="AE159" s="404">
        <f>SUM(AB159:AD159)</f>
        <v>12.690000000000001</v>
      </c>
      <c r="AF159" s="401">
        <f>SUBTOTAL(9,S159,W159,AA159,AE159)</f>
        <v>50.760000000000005</v>
      </c>
    </row>
    <row r="160" spans="1:32" x14ac:dyDescent="0.3">
      <c r="A160" s="70"/>
      <c r="B160" s="70" t="s">
        <v>3631</v>
      </c>
      <c r="C160" s="317" t="s">
        <v>2594</v>
      </c>
      <c r="D160" s="318" t="s">
        <v>2639</v>
      </c>
      <c r="E160" s="317" t="s">
        <v>911</v>
      </c>
      <c r="F160" s="318" t="s">
        <v>1074</v>
      </c>
      <c r="G160" s="318" t="s">
        <v>1272</v>
      </c>
      <c r="H160" s="317" t="s">
        <v>912</v>
      </c>
      <c r="I160" s="317">
        <v>53100</v>
      </c>
      <c r="J160" s="318" t="s">
        <v>1001</v>
      </c>
      <c r="K160" s="315">
        <v>39083</v>
      </c>
      <c r="L160" s="317" t="s">
        <v>2608</v>
      </c>
      <c r="M160" s="315" t="s">
        <v>983</v>
      </c>
      <c r="N160" s="318" t="s">
        <v>991</v>
      </c>
      <c r="O160" s="347">
        <v>50.76</v>
      </c>
      <c r="P160" s="400">
        <v>4.2300000000000004</v>
      </c>
      <c r="Q160" s="400">
        <v>4.2300000000000004</v>
      </c>
      <c r="R160" s="400">
        <v>4.2300000000000004</v>
      </c>
      <c r="S160" s="404">
        <f>SUM(P160:R160)</f>
        <v>12.690000000000001</v>
      </c>
      <c r="T160" s="400">
        <v>4.2300000000000004</v>
      </c>
      <c r="U160" s="400">
        <v>4.2300000000000004</v>
      </c>
      <c r="V160" s="400">
        <v>4.2300000000000004</v>
      </c>
      <c r="W160" s="404">
        <f>SUM(T160:V160)</f>
        <v>12.690000000000001</v>
      </c>
      <c r="X160" s="400">
        <v>4.2300000000000004</v>
      </c>
      <c r="Y160" s="400">
        <v>4.2300000000000004</v>
      </c>
      <c r="Z160" s="400">
        <v>4.2300000000000004</v>
      </c>
      <c r="AA160" s="404">
        <f>SUM(X160:Z160)</f>
        <v>12.690000000000001</v>
      </c>
      <c r="AB160" s="400">
        <v>4.2300000000000004</v>
      </c>
      <c r="AC160" s="400">
        <v>4.2300000000000004</v>
      </c>
      <c r="AD160" s="400">
        <v>4.2300000000000004</v>
      </c>
      <c r="AE160" s="404">
        <f>SUM(AB160:AD160)</f>
        <v>12.690000000000001</v>
      </c>
      <c r="AF160" s="401">
        <f>SUBTOTAL(9,S160,W160,AA160,AE160)</f>
        <v>50.760000000000005</v>
      </c>
    </row>
    <row r="161" spans="1:32" x14ac:dyDescent="0.3">
      <c r="A161" s="70"/>
      <c r="B161" s="70" t="s">
        <v>3631</v>
      </c>
      <c r="C161" s="317" t="s">
        <v>2594</v>
      </c>
      <c r="D161" s="318" t="s">
        <v>2640</v>
      </c>
      <c r="E161" s="317" t="s">
        <v>911</v>
      </c>
      <c r="F161" s="318" t="s">
        <v>1075</v>
      </c>
      <c r="G161" s="318" t="s">
        <v>1272</v>
      </c>
      <c r="H161" s="317" t="s">
        <v>912</v>
      </c>
      <c r="I161" s="317">
        <v>53100</v>
      </c>
      <c r="J161" s="318" t="s">
        <v>1001</v>
      </c>
      <c r="K161" s="315">
        <v>39083</v>
      </c>
      <c r="L161" s="317" t="s">
        <v>2608</v>
      </c>
      <c r="M161" s="315" t="s">
        <v>983</v>
      </c>
      <c r="N161" s="318" t="s">
        <v>991</v>
      </c>
      <c r="O161" s="347">
        <v>50.76</v>
      </c>
      <c r="P161" s="400">
        <v>4.2300000000000004</v>
      </c>
      <c r="Q161" s="400">
        <v>4.2300000000000004</v>
      </c>
      <c r="R161" s="400">
        <v>4.2300000000000004</v>
      </c>
      <c r="S161" s="404">
        <f>SUM(P161:R161)</f>
        <v>12.690000000000001</v>
      </c>
      <c r="T161" s="400">
        <v>4.2300000000000004</v>
      </c>
      <c r="U161" s="400">
        <v>4.2300000000000004</v>
      </c>
      <c r="V161" s="400">
        <v>4.2300000000000004</v>
      </c>
      <c r="W161" s="404">
        <f>SUM(T161:V161)</f>
        <v>12.690000000000001</v>
      </c>
      <c r="X161" s="400">
        <v>4.2300000000000004</v>
      </c>
      <c r="Y161" s="400">
        <v>4.2300000000000004</v>
      </c>
      <c r="Z161" s="400">
        <v>4.2300000000000004</v>
      </c>
      <c r="AA161" s="404">
        <f>SUM(X161:Z161)</f>
        <v>12.690000000000001</v>
      </c>
      <c r="AB161" s="400">
        <v>4.2300000000000004</v>
      </c>
      <c r="AC161" s="400">
        <v>4.2300000000000004</v>
      </c>
      <c r="AD161" s="400">
        <v>4.2300000000000004</v>
      </c>
      <c r="AE161" s="404">
        <f>SUM(AB161:AD161)</f>
        <v>12.690000000000001</v>
      </c>
      <c r="AF161" s="401">
        <f>SUBTOTAL(9,S161,W161,AA161,AE161)</f>
        <v>50.760000000000005</v>
      </c>
    </row>
    <row r="162" spans="1:32" x14ac:dyDescent="0.3">
      <c r="A162" s="70"/>
      <c r="B162" s="70" t="s">
        <v>3631</v>
      </c>
      <c r="C162" s="317" t="s">
        <v>2594</v>
      </c>
      <c r="D162" s="318" t="s">
        <v>2641</v>
      </c>
      <c r="E162" s="317" t="s">
        <v>911</v>
      </c>
      <c r="F162" s="318" t="s">
        <v>1076</v>
      </c>
      <c r="G162" s="318" t="s">
        <v>1272</v>
      </c>
      <c r="H162" s="317" t="s">
        <v>912</v>
      </c>
      <c r="I162" s="317">
        <v>53100</v>
      </c>
      <c r="J162" s="318" t="s">
        <v>1001</v>
      </c>
      <c r="K162" s="315">
        <v>39083</v>
      </c>
      <c r="L162" s="317" t="s">
        <v>2608</v>
      </c>
      <c r="M162" s="315" t="s">
        <v>983</v>
      </c>
      <c r="N162" s="318" t="s">
        <v>991</v>
      </c>
      <c r="O162" s="347">
        <v>50.76</v>
      </c>
      <c r="P162" s="400">
        <v>4.2300000000000004</v>
      </c>
      <c r="Q162" s="400">
        <v>4.2300000000000004</v>
      </c>
      <c r="R162" s="400">
        <v>4.2300000000000004</v>
      </c>
      <c r="S162" s="404">
        <f>SUM(P162:R162)</f>
        <v>12.690000000000001</v>
      </c>
      <c r="T162" s="400">
        <v>4.2300000000000004</v>
      </c>
      <c r="U162" s="400">
        <v>4.2300000000000004</v>
      </c>
      <c r="V162" s="400">
        <v>4.2300000000000004</v>
      </c>
      <c r="W162" s="404">
        <f>SUM(T162:V162)</f>
        <v>12.690000000000001</v>
      </c>
      <c r="X162" s="400">
        <v>4.2300000000000004</v>
      </c>
      <c r="Y162" s="400">
        <v>4.2300000000000004</v>
      </c>
      <c r="Z162" s="400">
        <v>4.2300000000000004</v>
      </c>
      <c r="AA162" s="404">
        <f>SUM(X162:Z162)</f>
        <v>12.690000000000001</v>
      </c>
      <c r="AB162" s="400">
        <v>4.2300000000000004</v>
      </c>
      <c r="AC162" s="400">
        <v>4.2300000000000004</v>
      </c>
      <c r="AD162" s="400">
        <v>4.2300000000000004</v>
      </c>
      <c r="AE162" s="404">
        <f>SUM(AB162:AD162)</f>
        <v>12.690000000000001</v>
      </c>
      <c r="AF162" s="401">
        <f>SUBTOTAL(9,S162,W162,AA162,AE162)</f>
        <v>50.760000000000005</v>
      </c>
    </row>
    <row r="163" spans="1:32" x14ac:dyDescent="0.3">
      <c r="A163" s="70"/>
      <c r="B163" s="70" t="s">
        <v>3631</v>
      </c>
      <c r="C163" s="317" t="s">
        <v>2594</v>
      </c>
      <c r="D163" s="318" t="s">
        <v>2642</v>
      </c>
      <c r="E163" s="317" t="s">
        <v>911</v>
      </c>
      <c r="F163" s="318" t="s">
        <v>1077</v>
      </c>
      <c r="G163" s="318" t="s">
        <v>1272</v>
      </c>
      <c r="H163" s="317" t="s">
        <v>912</v>
      </c>
      <c r="I163" s="317">
        <v>53100</v>
      </c>
      <c r="J163" s="318" t="s">
        <v>1001</v>
      </c>
      <c r="K163" s="315">
        <v>39083</v>
      </c>
      <c r="L163" s="317" t="s">
        <v>2608</v>
      </c>
      <c r="M163" s="315" t="s">
        <v>983</v>
      </c>
      <c r="N163" s="318" t="s">
        <v>991</v>
      </c>
      <c r="O163" s="347">
        <v>50.76</v>
      </c>
      <c r="P163" s="400">
        <v>4.2300000000000004</v>
      </c>
      <c r="Q163" s="400">
        <v>4.2300000000000004</v>
      </c>
      <c r="R163" s="400">
        <v>4.2300000000000004</v>
      </c>
      <c r="S163" s="404">
        <f>SUM(P163:R163)</f>
        <v>12.690000000000001</v>
      </c>
      <c r="T163" s="400">
        <v>4.2300000000000004</v>
      </c>
      <c r="U163" s="400">
        <v>4.2300000000000004</v>
      </c>
      <c r="V163" s="400">
        <v>4.2300000000000004</v>
      </c>
      <c r="W163" s="404">
        <f>SUM(T163:V163)</f>
        <v>12.690000000000001</v>
      </c>
      <c r="X163" s="400">
        <v>4.2300000000000004</v>
      </c>
      <c r="Y163" s="400">
        <v>4.2300000000000004</v>
      </c>
      <c r="Z163" s="400">
        <v>4.2300000000000004</v>
      </c>
      <c r="AA163" s="404">
        <f>SUM(X163:Z163)</f>
        <v>12.690000000000001</v>
      </c>
      <c r="AB163" s="400">
        <v>4.2300000000000004</v>
      </c>
      <c r="AC163" s="400">
        <v>4.2300000000000004</v>
      </c>
      <c r="AD163" s="400">
        <v>4.2300000000000004</v>
      </c>
      <c r="AE163" s="404">
        <f>SUM(AB163:AD163)</f>
        <v>12.690000000000001</v>
      </c>
      <c r="AF163" s="401">
        <f>SUBTOTAL(9,S163,W163,AA163,AE163)</f>
        <v>50.760000000000005</v>
      </c>
    </row>
    <row r="164" spans="1:32" x14ac:dyDescent="0.3">
      <c r="A164" s="70"/>
      <c r="B164" s="70" t="s">
        <v>3631</v>
      </c>
      <c r="C164" s="317" t="s">
        <v>2594</v>
      </c>
      <c r="D164" s="318" t="s">
        <v>2643</v>
      </c>
      <c r="E164" s="317" t="s">
        <v>911</v>
      </c>
      <c r="F164" s="318" t="s">
        <v>1078</v>
      </c>
      <c r="G164" s="318" t="s">
        <v>1272</v>
      </c>
      <c r="H164" s="317" t="s">
        <v>912</v>
      </c>
      <c r="I164" s="317">
        <v>53100</v>
      </c>
      <c r="J164" s="318" t="s">
        <v>1001</v>
      </c>
      <c r="K164" s="315">
        <v>39083</v>
      </c>
      <c r="L164" s="317" t="s">
        <v>2608</v>
      </c>
      <c r="M164" s="315" t="s">
        <v>983</v>
      </c>
      <c r="N164" s="318" t="s">
        <v>991</v>
      </c>
      <c r="O164" s="347">
        <v>50.76</v>
      </c>
      <c r="P164" s="400">
        <v>4.2300000000000004</v>
      </c>
      <c r="Q164" s="400">
        <v>4.2300000000000004</v>
      </c>
      <c r="R164" s="400">
        <v>4.2300000000000004</v>
      </c>
      <c r="S164" s="404">
        <f>SUM(P164:R164)</f>
        <v>12.690000000000001</v>
      </c>
      <c r="T164" s="400">
        <v>4.2300000000000004</v>
      </c>
      <c r="U164" s="400">
        <v>4.2300000000000004</v>
      </c>
      <c r="V164" s="400">
        <v>4.2300000000000004</v>
      </c>
      <c r="W164" s="404">
        <f>SUM(T164:V164)</f>
        <v>12.690000000000001</v>
      </c>
      <c r="X164" s="400">
        <v>4.2300000000000004</v>
      </c>
      <c r="Y164" s="400">
        <v>4.2300000000000004</v>
      </c>
      <c r="Z164" s="400">
        <v>4.2300000000000004</v>
      </c>
      <c r="AA164" s="404">
        <f>SUM(X164:Z164)</f>
        <v>12.690000000000001</v>
      </c>
      <c r="AB164" s="400">
        <v>4.2300000000000004</v>
      </c>
      <c r="AC164" s="400">
        <v>4.2300000000000004</v>
      </c>
      <c r="AD164" s="400">
        <v>4.2300000000000004</v>
      </c>
      <c r="AE164" s="404">
        <f>SUM(AB164:AD164)</f>
        <v>12.690000000000001</v>
      </c>
      <c r="AF164" s="401">
        <f>SUBTOTAL(9,S164,W164,AA164,AE164)</f>
        <v>50.760000000000005</v>
      </c>
    </row>
    <row r="165" spans="1:32" x14ac:dyDescent="0.3">
      <c r="A165" s="70"/>
      <c r="B165" s="70" t="s">
        <v>3631</v>
      </c>
      <c r="C165" s="317" t="s">
        <v>2594</v>
      </c>
      <c r="D165" s="318" t="s">
        <v>2644</v>
      </c>
      <c r="E165" s="317" t="s">
        <v>917</v>
      </c>
      <c r="F165" s="318" t="s">
        <v>1079</v>
      </c>
      <c r="G165" s="318" t="s">
        <v>1272</v>
      </c>
      <c r="H165" s="317" t="s">
        <v>912</v>
      </c>
      <c r="I165" s="317">
        <v>53100</v>
      </c>
      <c r="J165" s="318" t="s">
        <v>1001</v>
      </c>
      <c r="K165" s="315">
        <v>39739</v>
      </c>
      <c r="L165" s="317" t="s">
        <v>2608</v>
      </c>
      <c r="M165" s="315" t="s">
        <v>983</v>
      </c>
      <c r="N165" s="318" t="s">
        <v>991</v>
      </c>
      <c r="O165" s="347">
        <v>50.76</v>
      </c>
      <c r="P165" s="400">
        <v>4.2300000000000004</v>
      </c>
      <c r="Q165" s="400">
        <v>4.2300000000000004</v>
      </c>
      <c r="R165" s="400">
        <v>4.2300000000000004</v>
      </c>
      <c r="S165" s="404">
        <f>SUM(P165:R165)</f>
        <v>12.690000000000001</v>
      </c>
      <c r="T165" s="400">
        <v>4.2300000000000004</v>
      </c>
      <c r="U165" s="400">
        <v>4.2300000000000004</v>
      </c>
      <c r="V165" s="400">
        <v>4.2300000000000004</v>
      </c>
      <c r="W165" s="404">
        <f>SUM(T165:V165)</f>
        <v>12.690000000000001</v>
      </c>
      <c r="X165" s="400">
        <v>4.2300000000000004</v>
      </c>
      <c r="Y165" s="400">
        <v>4.2300000000000004</v>
      </c>
      <c r="Z165" s="400">
        <v>4.2300000000000004</v>
      </c>
      <c r="AA165" s="404">
        <f>SUM(X165:Z165)</f>
        <v>12.690000000000001</v>
      </c>
      <c r="AB165" s="400">
        <v>4.2300000000000004</v>
      </c>
      <c r="AC165" s="400">
        <v>4.2300000000000004</v>
      </c>
      <c r="AD165" s="400">
        <v>4.2300000000000004</v>
      </c>
      <c r="AE165" s="404">
        <f>SUM(AB165:AD165)</f>
        <v>12.690000000000001</v>
      </c>
      <c r="AF165" s="401">
        <f>SUBTOTAL(9,S165,W165,AA165,AE165)</f>
        <v>50.760000000000005</v>
      </c>
    </row>
    <row r="166" spans="1:32" x14ac:dyDescent="0.3">
      <c r="A166" s="70"/>
      <c r="B166" s="70" t="s">
        <v>3631</v>
      </c>
      <c r="C166" s="317" t="s">
        <v>2594</v>
      </c>
      <c r="D166" s="318" t="s">
        <v>2645</v>
      </c>
      <c r="E166" s="317" t="s">
        <v>911</v>
      </c>
      <c r="F166" s="318" t="s">
        <v>1080</v>
      </c>
      <c r="G166" s="318" t="s">
        <v>1272</v>
      </c>
      <c r="H166" s="317" t="s">
        <v>912</v>
      </c>
      <c r="I166" s="317">
        <v>53100</v>
      </c>
      <c r="J166" s="318" t="s">
        <v>1001</v>
      </c>
      <c r="K166" s="315">
        <v>39560</v>
      </c>
      <c r="L166" s="317" t="s">
        <v>2608</v>
      </c>
      <c r="M166" s="315" t="s">
        <v>983</v>
      </c>
      <c r="N166" s="318" t="s">
        <v>991</v>
      </c>
      <c r="O166" s="347">
        <v>50.76</v>
      </c>
      <c r="P166" s="400">
        <v>4.2300000000000004</v>
      </c>
      <c r="Q166" s="400">
        <v>4.2300000000000004</v>
      </c>
      <c r="R166" s="400">
        <v>4.2300000000000004</v>
      </c>
      <c r="S166" s="404">
        <f>SUM(P166:R166)</f>
        <v>12.690000000000001</v>
      </c>
      <c r="T166" s="400">
        <v>4.2300000000000004</v>
      </c>
      <c r="U166" s="400">
        <v>4.2300000000000004</v>
      </c>
      <c r="V166" s="400">
        <v>4.2300000000000004</v>
      </c>
      <c r="W166" s="404">
        <f>SUM(T166:V166)</f>
        <v>12.690000000000001</v>
      </c>
      <c r="X166" s="400">
        <v>4.2300000000000004</v>
      </c>
      <c r="Y166" s="400">
        <v>4.2300000000000004</v>
      </c>
      <c r="Z166" s="400">
        <v>4.2300000000000004</v>
      </c>
      <c r="AA166" s="404">
        <f>SUM(X166:Z166)</f>
        <v>12.690000000000001</v>
      </c>
      <c r="AB166" s="400">
        <v>4.2300000000000004</v>
      </c>
      <c r="AC166" s="400">
        <v>4.2300000000000004</v>
      </c>
      <c r="AD166" s="400">
        <v>4.2300000000000004</v>
      </c>
      <c r="AE166" s="404">
        <f>SUM(AB166:AD166)</f>
        <v>12.690000000000001</v>
      </c>
      <c r="AF166" s="401">
        <f>SUBTOTAL(9,S166,W166,AA166,AE166)</f>
        <v>50.760000000000005</v>
      </c>
    </row>
    <row r="167" spans="1:32" x14ac:dyDescent="0.3">
      <c r="A167" s="70"/>
      <c r="B167" s="70" t="s">
        <v>3631</v>
      </c>
      <c r="C167" s="317" t="s">
        <v>2594</v>
      </c>
      <c r="D167" s="318" t="s">
        <v>2646</v>
      </c>
      <c r="E167" s="317" t="s">
        <v>911</v>
      </c>
      <c r="F167" s="318" t="s">
        <v>1081</v>
      </c>
      <c r="G167" s="318" t="s">
        <v>1272</v>
      </c>
      <c r="H167" s="317" t="s">
        <v>912</v>
      </c>
      <c r="I167" s="317">
        <v>53100</v>
      </c>
      <c r="J167" s="318" t="s">
        <v>1001</v>
      </c>
      <c r="K167" s="315">
        <v>39560</v>
      </c>
      <c r="L167" s="317" t="s">
        <v>2608</v>
      </c>
      <c r="M167" s="315" t="s">
        <v>983</v>
      </c>
      <c r="N167" s="318" t="s">
        <v>991</v>
      </c>
      <c r="O167" s="347">
        <v>50.76</v>
      </c>
      <c r="P167" s="400">
        <v>4.2300000000000004</v>
      </c>
      <c r="Q167" s="400">
        <v>4.2300000000000004</v>
      </c>
      <c r="R167" s="400">
        <v>4.2300000000000004</v>
      </c>
      <c r="S167" s="404">
        <f>SUM(P167:R167)</f>
        <v>12.690000000000001</v>
      </c>
      <c r="T167" s="400">
        <v>4.2300000000000004</v>
      </c>
      <c r="U167" s="400">
        <v>4.2300000000000004</v>
      </c>
      <c r="V167" s="400">
        <v>4.2300000000000004</v>
      </c>
      <c r="W167" s="404">
        <f>SUM(T167:V167)</f>
        <v>12.690000000000001</v>
      </c>
      <c r="X167" s="400">
        <v>4.2300000000000004</v>
      </c>
      <c r="Y167" s="400">
        <v>4.2300000000000004</v>
      </c>
      <c r="Z167" s="400">
        <v>4.2300000000000004</v>
      </c>
      <c r="AA167" s="404">
        <f>SUM(X167:Z167)</f>
        <v>12.690000000000001</v>
      </c>
      <c r="AB167" s="400">
        <v>4.2300000000000004</v>
      </c>
      <c r="AC167" s="400">
        <v>4.2300000000000004</v>
      </c>
      <c r="AD167" s="400">
        <v>4.2300000000000004</v>
      </c>
      <c r="AE167" s="404">
        <f>SUM(AB167:AD167)</f>
        <v>12.690000000000001</v>
      </c>
      <c r="AF167" s="401">
        <f>SUBTOTAL(9,S167,W167,AA167,AE167)</f>
        <v>50.760000000000005</v>
      </c>
    </row>
    <row r="168" spans="1:32" x14ac:dyDescent="0.3">
      <c r="A168" s="70"/>
      <c r="B168" s="70" t="s">
        <v>3631</v>
      </c>
      <c r="C168" s="317" t="s">
        <v>2594</v>
      </c>
      <c r="D168" s="318" t="s">
        <v>2647</v>
      </c>
      <c r="E168" s="317" t="s">
        <v>911</v>
      </c>
      <c r="F168" s="318" t="s">
        <v>1082</v>
      </c>
      <c r="G168" s="318" t="s">
        <v>1272</v>
      </c>
      <c r="H168" s="317" t="s">
        <v>912</v>
      </c>
      <c r="I168" s="317">
        <v>53100</v>
      </c>
      <c r="J168" s="318" t="s">
        <v>1001</v>
      </c>
      <c r="K168" s="315">
        <v>39560</v>
      </c>
      <c r="L168" s="317" t="s">
        <v>2608</v>
      </c>
      <c r="M168" s="315" t="s">
        <v>983</v>
      </c>
      <c r="N168" s="318" t="s">
        <v>991</v>
      </c>
      <c r="O168" s="347">
        <v>50.76</v>
      </c>
      <c r="P168" s="400">
        <v>4.2300000000000004</v>
      </c>
      <c r="Q168" s="400">
        <v>4.2300000000000004</v>
      </c>
      <c r="R168" s="400">
        <v>4.2300000000000004</v>
      </c>
      <c r="S168" s="404">
        <f>SUM(P168:R168)</f>
        <v>12.690000000000001</v>
      </c>
      <c r="T168" s="400">
        <v>4.2300000000000004</v>
      </c>
      <c r="U168" s="400">
        <v>4.2300000000000004</v>
      </c>
      <c r="V168" s="400">
        <v>4.2300000000000004</v>
      </c>
      <c r="W168" s="404">
        <f>SUM(T168:V168)</f>
        <v>12.690000000000001</v>
      </c>
      <c r="X168" s="400">
        <v>4.2300000000000004</v>
      </c>
      <c r="Y168" s="400">
        <v>4.2300000000000004</v>
      </c>
      <c r="Z168" s="400">
        <v>4.2300000000000004</v>
      </c>
      <c r="AA168" s="404">
        <f>SUM(X168:Z168)</f>
        <v>12.690000000000001</v>
      </c>
      <c r="AB168" s="400">
        <v>4.2300000000000004</v>
      </c>
      <c r="AC168" s="400">
        <v>4.2300000000000004</v>
      </c>
      <c r="AD168" s="400">
        <v>4.2300000000000004</v>
      </c>
      <c r="AE168" s="404">
        <f>SUM(AB168:AD168)</f>
        <v>12.690000000000001</v>
      </c>
      <c r="AF168" s="401">
        <f>SUBTOTAL(9,S168,W168,AA168,AE168)</f>
        <v>50.760000000000005</v>
      </c>
    </row>
    <row r="169" spans="1:32" x14ac:dyDescent="0.3">
      <c r="A169" s="70"/>
      <c r="B169" s="70" t="s">
        <v>3631</v>
      </c>
      <c r="C169" s="317" t="s">
        <v>2594</v>
      </c>
      <c r="D169" s="318" t="s">
        <v>2648</v>
      </c>
      <c r="E169" s="317" t="s">
        <v>911</v>
      </c>
      <c r="F169" s="318" t="s">
        <v>1083</v>
      </c>
      <c r="G169" s="318" t="s">
        <v>1272</v>
      </c>
      <c r="H169" s="317" t="s">
        <v>912</v>
      </c>
      <c r="I169" s="317">
        <v>53100</v>
      </c>
      <c r="J169" s="318" t="s">
        <v>1001</v>
      </c>
      <c r="K169" s="315">
        <v>39560</v>
      </c>
      <c r="L169" s="317" t="s">
        <v>2608</v>
      </c>
      <c r="M169" s="315" t="s">
        <v>983</v>
      </c>
      <c r="N169" s="318" t="s">
        <v>991</v>
      </c>
      <c r="O169" s="347">
        <v>50.76</v>
      </c>
      <c r="P169" s="400">
        <v>4.2300000000000004</v>
      </c>
      <c r="Q169" s="400">
        <v>4.2300000000000004</v>
      </c>
      <c r="R169" s="400">
        <v>4.2300000000000004</v>
      </c>
      <c r="S169" s="404">
        <f>SUM(P169:R169)</f>
        <v>12.690000000000001</v>
      </c>
      <c r="T169" s="400">
        <v>4.2300000000000004</v>
      </c>
      <c r="U169" s="400">
        <v>4.2300000000000004</v>
      </c>
      <c r="V169" s="400">
        <v>4.2300000000000004</v>
      </c>
      <c r="W169" s="404">
        <f>SUM(T169:V169)</f>
        <v>12.690000000000001</v>
      </c>
      <c r="X169" s="400">
        <v>4.2300000000000004</v>
      </c>
      <c r="Y169" s="400">
        <v>4.2300000000000004</v>
      </c>
      <c r="Z169" s="400">
        <v>4.2300000000000004</v>
      </c>
      <c r="AA169" s="404">
        <f>SUM(X169:Z169)</f>
        <v>12.690000000000001</v>
      </c>
      <c r="AB169" s="400">
        <v>4.2300000000000004</v>
      </c>
      <c r="AC169" s="400">
        <v>4.2300000000000004</v>
      </c>
      <c r="AD169" s="400">
        <v>4.2300000000000004</v>
      </c>
      <c r="AE169" s="404">
        <f>SUM(AB169:AD169)</f>
        <v>12.690000000000001</v>
      </c>
      <c r="AF169" s="401">
        <f>SUBTOTAL(9,S169,W169,AA169,AE169)</f>
        <v>50.760000000000005</v>
      </c>
    </row>
    <row r="170" spans="1:32" x14ac:dyDescent="0.3">
      <c r="A170" s="70"/>
      <c r="B170" s="70" t="s">
        <v>3631</v>
      </c>
      <c r="C170" s="317" t="s">
        <v>2594</v>
      </c>
      <c r="D170" s="318" t="s">
        <v>2650</v>
      </c>
      <c r="E170" s="317" t="s">
        <v>911</v>
      </c>
      <c r="F170" s="318" t="s">
        <v>1085</v>
      </c>
      <c r="G170" s="318" t="s">
        <v>1272</v>
      </c>
      <c r="H170" s="317" t="s">
        <v>912</v>
      </c>
      <c r="I170" s="317">
        <v>53100</v>
      </c>
      <c r="J170" s="318" t="s">
        <v>1001</v>
      </c>
      <c r="K170" s="315">
        <v>39083</v>
      </c>
      <c r="L170" s="317" t="s">
        <v>2608</v>
      </c>
      <c r="M170" s="315" t="s">
        <v>983</v>
      </c>
      <c r="N170" s="318" t="s">
        <v>991</v>
      </c>
      <c r="O170" s="347">
        <v>50.76</v>
      </c>
      <c r="P170" s="400">
        <v>4.2300000000000004</v>
      </c>
      <c r="Q170" s="400">
        <v>4.2300000000000004</v>
      </c>
      <c r="R170" s="400">
        <v>4.2300000000000004</v>
      </c>
      <c r="S170" s="404">
        <f>SUM(P170:R170)</f>
        <v>12.690000000000001</v>
      </c>
      <c r="T170" s="400">
        <v>4.2300000000000004</v>
      </c>
      <c r="U170" s="400">
        <v>4.2300000000000004</v>
      </c>
      <c r="V170" s="400">
        <v>4.2300000000000004</v>
      </c>
      <c r="W170" s="404">
        <f>SUM(T170:V170)</f>
        <v>12.690000000000001</v>
      </c>
      <c r="X170" s="400">
        <v>4.2300000000000004</v>
      </c>
      <c r="Y170" s="400">
        <v>4.2300000000000004</v>
      </c>
      <c r="Z170" s="400">
        <v>4.2300000000000004</v>
      </c>
      <c r="AA170" s="404">
        <f>SUM(X170:Z170)</f>
        <v>12.690000000000001</v>
      </c>
      <c r="AB170" s="400">
        <v>4.2300000000000004</v>
      </c>
      <c r="AC170" s="400">
        <v>4.2300000000000004</v>
      </c>
      <c r="AD170" s="400">
        <v>4.2300000000000004</v>
      </c>
      <c r="AE170" s="404">
        <f>SUM(AB170:AD170)</f>
        <v>12.690000000000001</v>
      </c>
      <c r="AF170" s="401">
        <f>SUBTOTAL(9,S170,W170,AA170,AE170)</f>
        <v>50.760000000000005</v>
      </c>
    </row>
    <row r="171" spans="1:32" x14ac:dyDescent="0.3">
      <c r="A171" s="70"/>
      <c r="B171" s="70" t="s">
        <v>3631</v>
      </c>
      <c r="C171" s="318" t="s">
        <v>2594</v>
      </c>
      <c r="D171" s="318" t="s">
        <v>2750</v>
      </c>
      <c r="E171" s="317" t="s">
        <v>911</v>
      </c>
      <c r="F171" s="318" t="s">
        <v>1086</v>
      </c>
      <c r="G171" s="318" t="s">
        <v>1272</v>
      </c>
      <c r="H171" s="317" t="s">
        <v>912</v>
      </c>
      <c r="I171" s="317">
        <v>53100</v>
      </c>
      <c r="J171" s="318" t="s">
        <v>1001</v>
      </c>
      <c r="K171" s="315">
        <v>39220</v>
      </c>
      <c r="L171" s="317" t="s">
        <v>2608</v>
      </c>
      <c r="M171" s="315" t="s">
        <v>983</v>
      </c>
      <c r="N171" s="318" t="s">
        <v>991</v>
      </c>
      <c r="O171" s="347">
        <v>50.76</v>
      </c>
      <c r="P171" s="400">
        <v>4.2300000000000004</v>
      </c>
      <c r="Q171" s="400">
        <v>4.2300000000000004</v>
      </c>
      <c r="R171" s="400">
        <v>4.2300000000000004</v>
      </c>
      <c r="S171" s="404">
        <f>SUM(P171:R171)</f>
        <v>12.690000000000001</v>
      </c>
      <c r="T171" s="400">
        <v>4.2300000000000004</v>
      </c>
      <c r="U171" s="400">
        <v>4.2300000000000004</v>
      </c>
      <c r="V171" s="400">
        <v>4.2300000000000004</v>
      </c>
      <c r="W171" s="404">
        <f>SUM(T171:V171)</f>
        <v>12.690000000000001</v>
      </c>
      <c r="X171" s="400">
        <v>4.2300000000000004</v>
      </c>
      <c r="Y171" s="400">
        <v>4.2300000000000004</v>
      </c>
      <c r="Z171" s="400">
        <v>4.2300000000000004</v>
      </c>
      <c r="AA171" s="404">
        <f>SUM(X171:Z171)</f>
        <v>12.690000000000001</v>
      </c>
      <c r="AB171" s="400">
        <v>4.2300000000000004</v>
      </c>
      <c r="AC171" s="400">
        <v>4.2300000000000004</v>
      </c>
      <c r="AD171" s="400">
        <v>4.2300000000000004</v>
      </c>
      <c r="AE171" s="404">
        <f>SUM(AB171:AD171)</f>
        <v>12.690000000000001</v>
      </c>
      <c r="AF171" s="401">
        <f>SUBTOTAL(9,S171,W171,AA171,AE171)</f>
        <v>50.760000000000005</v>
      </c>
    </row>
    <row r="172" spans="1:32" x14ac:dyDescent="0.3">
      <c r="A172" s="70"/>
      <c r="B172" s="70" t="s">
        <v>3631</v>
      </c>
      <c r="C172" s="318" t="s">
        <v>2594</v>
      </c>
      <c r="D172" s="318" t="s">
        <v>2751</v>
      </c>
      <c r="E172" s="317" t="s">
        <v>917</v>
      </c>
      <c r="F172" s="318" t="s">
        <v>1087</v>
      </c>
      <c r="G172" s="318" t="s">
        <v>1272</v>
      </c>
      <c r="H172" s="317" t="s">
        <v>912</v>
      </c>
      <c r="I172" s="317">
        <v>53100</v>
      </c>
      <c r="J172" s="318" t="s">
        <v>1001</v>
      </c>
      <c r="K172" s="315">
        <v>39462</v>
      </c>
      <c r="L172" s="317" t="s">
        <v>2608</v>
      </c>
      <c r="M172" s="315" t="s">
        <v>983</v>
      </c>
      <c r="N172" s="318" t="s">
        <v>991</v>
      </c>
      <c r="O172" s="347">
        <v>50.76</v>
      </c>
      <c r="P172" s="400">
        <v>4.2300000000000004</v>
      </c>
      <c r="Q172" s="400">
        <v>4.2300000000000004</v>
      </c>
      <c r="R172" s="400">
        <v>4.2300000000000004</v>
      </c>
      <c r="S172" s="404">
        <f>SUM(P172:R172)</f>
        <v>12.690000000000001</v>
      </c>
      <c r="T172" s="400">
        <v>4.2300000000000004</v>
      </c>
      <c r="U172" s="400">
        <v>4.2300000000000004</v>
      </c>
      <c r="V172" s="400">
        <v>4.2300000000000004</v>
      </c>
      <c r="W172" s="404">
        <f>SUM(T172:V172)</f>
        <v>12.690000000000001</v>
      </c>
      <c r="X172" s="400">
        <v>4.2300000000000004</v>
      </c>
      <c r="Y172" s="400">
        <v>4.2300000000000004</v>
      </c>
      <c r="Z172" s="400">
        <v>4.2300000000000004</v>
      </c>
      <c r="AA172" s="404">
        <f>SUM(X172:Z172)</f>
        <v>12.690000000000001</v>
      </c>
      <c r="AB172" s="400">
        <v>4.2300000000000004</v>
      </c>
      <c r="AC172" s="400">
        <v>4.2300000000000004</v>
      </c>
      <c r="AD172" s="400">
        <v>4.2300000000000004</v>
      </c>
      <c r="AE172" s="404">
        <f>SUM(AB172:AD172)</f>
        <v>12.690000000000001</v>
      </c>
      <c r="AF172" s="401">
        <f>SUBTOTAL(9,S172,W172,AA172,AE172)</f>
        <v>50.760000000000005</v>
      </c>
    </row>
    <row r="173" spans="1:32" x14ac:dyDescent="0.3">
      <c r="A173" s="70"/>
      <c r="B173" s="70" t="s">
        <v>3631</v>
      </c>
      <c r="C173" s="318" t="s">
        <v>2594</v>
      </c>
      <c r="D173" s="318" t="s">
        <v>2752</v>
      </c>
      <c r="E173" s="317" t="s">
        <v>917</v>
      </c>
      <c r="F173" s="318" t="s">
        <v>1088</v>
      </c>
      <c r="G173" s="318" t="s">
        <v>1272</v>
      </c>
      <c r="H173" s="317" t="s">
        <v>912</v>
      </c>
      <c r="I173" s="317">
        <v>53100</v>
      </c>
      <c r="J173" s="318" t="s">
        <v>1001</v>
      </c>
      <c r="K173" s="315">
        <v>39748</v>
      </c>
      <c r="L173" s="317" t="s">
        <v>2608</v>
      </c>
      <c r="M173" s="315" t="s">
        <v>983</v>
      </c>
      <c r="N173" s="318" t="s">
        <v>991</v>
      </c>
      <c r="O173" s="347">
        <v>50.76</v>
      </c>
      <c r="P173" s="400">
        <v>4.2300000000000004</v>
      </c>
      <c r="Q173" s="400">
        <v>4.2300000000000004</v>
      </c>
      <c r="R173" s="400">
        <v>4.2300000000000004</v>
      </c>
      <c r="S173" s="404">
        <f>SUM(P173:R173)</f>
        <v>12.690000000000001</v>
      </c>
      <c r="T173" s="400">
        <v>4.2300000000000004</v>
      </c>
      <c r="U173" s="400">
        <v>4.2300000000000004</v>
      </c>
      <c r="V173" s="400">
        <v>4.2300000000000004</v>
      </c>
      <c r="W173" s="404">
        <f>SUM(T173:V173)</f>
        <v>12.690000000000001</v>
      </c>
      <c r="X173" s="400">
        <v>4.2300000000000004</v>
      </c>
      <c r="Y173" s="400">
        <v>4.2300000000000004</v>
      </c>
      <c r="Z173" s="400">
        <v>4.2300000000000004</v>
      </c>
      <c r="AA173" s="404">
        <f>SUM(X173:Z173)</f>
        <v>12.690000000000001</v>
      </c>
      <c r="AB173" s="400">
        <v>4.2300000000000004</v>
      </c>
      <c r="AC173" s="400">
        <v>4.2300000000000004</v>
      </c>
      <c r="AD173" s="400">
        <v>4.2300000000000004</v>
      </c>
      <c r="AE173" s="404">
        <f>SUM(AB173:AD173)</f>
        <v>12.690000000000001</v>
      </c>
      <c r="AF173" s="401">
        <f>SUBTOTAL(9,S173,W173,AA173,AE173)</f>
        <v>50.760000000000005</v>
      </c>
    </row>
    <row r="174" spans="1:32" x14ac:dyDescent="0.3">
      <c r="A174" s="70"/>
      <c r="B174" s="70" t="s">
        <v>3631</v>
      </c>
      <c r="C174" s="318" t="s">
        <v>2700</v>
      </c>
      <c r="D174" s="318" t="s">
        <v>2754</v>
      </c>
      <c r="E174" s="317" t="s">
        <v>921</v>
      </c>
      <c r="F174" s="318" t="s">
        <v>1090</v>
      </c>
      <c r="G174" s="318" t="s">
        <v>1273</v>
      </c>
      <c r="H174" s="317" t="s">
        <v>913</v>
      </c>
      <c r="I174" s="317">
        <v>53000</v>
      </c>
      <c r="J174" s="318" t="s">
        <v>1005</v>
      </c>
      <c r="K174" s="315">
        <v>39462</v>
      </c>
      <c r="L174" s="317" t="s">
        <v>2608</v>
      </c>
      <c r="M174" s="315" t="s">
        <v>983</v>
      </c>
      <c r="N174" s="318" t="s">
        <v>993</v>
      </c>
      <c r="O174" s="347">
        <v>109.56</v>
      </c>
      <c r="P174" s="400">
        <v>9.1300000000000008</v>
      </c>
      <c r="Q174" s="400">
        <v>9.1300000000000008</v>
      </c>
      <c r="R174" s="400">
        <v>9.1300000000000008</v>
      </c>
      <c r="S174" s="404">
        <f>SUM(P174:R174)</f>
        <v>27.39</v>
      </c>
      <c r="T174" s="400">
        <v>9.1300000000000008</v>
      </c>
      <c r="U174" s="400">
        <v>9.1300000000000008</v>
      </c>
      <c r="V174" s="400">
        <v>9.1300000000000008</v>
      </c>
      <c r="W174" s="404">
        <f>SUM(T174:V174)</f>
        <v>27.39</v>
      </c>
      <c r="X174" s="400">
        <v>9.1300000000000008</v>
      </c>
      <c r="Y174" s="400">
        <v>9.1300000000000008</v>
      </c>
      <c r="Z174" s="400">
        <v>9.1300000000000008</v>
      </c>
      <c r="AA174" s="404">
        <f>SUM(X174:Z174)</f>
        <v>27.39</v>
      </c>
      <c r="AB174" s="400">
        <v>9.1300000000000008</v>
      </c>
      <c r="AC174" s="400">
        <v>9.1300000000000008</v>
      </c>
      <c r="AD174" s="400">
        <v>9.1300000000000008</v>
      </c>
      <c r="AE174" s="404">
        <f>SUM(AB174:AD174)</f>
        <v>27.39</v>
      </c>
      <c r="AF174" s="401">
        <f>SUBTOTAL(9,S174,W174,AA174,AE174)</f>
        <v>109.56</v>
      </c>
    </row>
    <row r="175" spans="1:32" x14ac:dyDescent="0.3">
      <c r="A175" s="70"/>
      <c r="B175" s="70" t="s">
        <v>3631</v>
      </c>
      <c r="C175" s="318" t="s">
        <v>2700</v>
      </c>
      <c r="D175" s="318" t="s">
        <v>2755</v>
      </c>
      <c r="E175" s="317" t="s">
        <v>917</v>
      </c>
      <c r="F175" s="318" t="s">
        <v>1091</v>
      </c>
      <c r="G175" s="318" t="s">
        <v>1273</v>
      </c>
      <c r="H175" s="317" t="s">
        <v>913</v>
      </c>
      <c r="I175" s="317">
        <v>53000</v>
      </c>
      <c r="J175" s="318" t="s">
        <v>1001</v>
      </c>
      <c r="K175" s="315">
        <v>39083</v>
      </c>
      <c r="L175" s="317" t="s">
        <v>2608</v>
      </c>
      <c r="M175" s="315" t="s">
        <v>983</v>
      </c>
      <c r="N175" s="318" t="s">
        <v>991</v>
      </c>
      <c r="O175" s="347">
        <v>50.76</v>
      </c>
      <c r="P175" s="400">
        <v>4.2300000000000004</v>
      </c>
      <c r="Q175" s="400">
        <v>4.2300000000000004</v>
      </c>
      <c r="R175" s="400">
        <v>4.2300000000000004</v>
      </c>
      <c r="S175" s="404">
        <f>SUM(P175:R175)</f>
        <v>12.690000000000001</v>
      </c>
      <c r="T175" s="400">
        <v>4.2300000000000004</v>
      </c>
      <c r="U175" s="400">
        <v>4.2300000000000004</v>
      </c>
      <c r="V175" s="400">
        <v>4.2300000000000004</v>
      </c>
      <c r="W175" s="404">
        <f>SUM(T175:V175)</f>
        <v>12.690000000000001</v>
      </c>
      <c r="X175" s="400">
        <v>4.2300000000000004</v>
      </c>
      <c r="Y175" s="400">
        <v>4.2300000000000004</v>
      </c>
      <c r="Z175" s="400">
        <v>4.2300000000000004</v>
      </c>
      <c r="AA175" s="404">
        <f>SUM(X175:Z175)</f>
        <v>12.690000000000001</v>
      </c>
      <c r="AB175" s="400">
        <v>4.2300000000000004</v>
      </c>
      <c r="AC175" s="400">
        <v>4.2300000000000004</v>
      </c>
      <c r="AD175" s="400">
        <v>4.2300000000000004</v>
      </c>
      <c r="AE175" s="404">
        <f>SUM(AB175:AD175)</f>
        <v>12.690000000000001</v>
      </c>
      <c r="AF175" s="401">
        <f>SUBTOTAL(9,S175,W175,AA175,AE175)</f>
        <v>50.760000000000005</v>
      </c>
    </row>
    <row r="176" spans="1:32" x14ac:dyDescent="0.3">
      <c r="A176" s="73"/>
      <c r="B176" s="70" t="s">
        <v>3631</v>
      </c>
      <c r="C176" s="317" t="s">
        <v>2594</v>
      </c>
      <c r="D176" s="317" t="s">
        <v>2699</v>
      </c>
      <c r="E176" s="317" t="s">
        <v>886</v>
      </c>
      <c r="F176" s="318" t="s">
        <v>1092</v>
      </c>
      <c r="G176" s="318" t="s">
        <v>1272</v>
      </c>
      <c r="H176" s="317" t="s">
        <v>912</v>
      </c>
      <c r="I176" s="317">
        <v>53100</v>
      </c>
      <c r="J176" s="318" t="s">
        <v>3725</v>
      </c>
      <c r="K176" s="315">
        <v>39746</v>
      </c>
      <c r="L176" s="317" t="s">
        <v>2608</v>
      </c>
      <c r="M176" s="315" t="s">
        <v>983</v>
      </c>
      <c r="N176" s="318" t="s">
        <v>985</v>
      </c>
      <c r="O176" s="347">
        <f>716.04*1.1</f>
        <v>787.64400000000001</v>
      </c>
      <c r="P176" s="400">
        <f>787.64/12</f>
        <v>65.63666666666667</v>
      </c>
      <c r="Q176" s="400">
        <f>787.64/12</f>
        <v>65.63666666666667</v>
      </c>
      <c r="R176" s="400">
        <f>787.64/12</f>
        <v>65.63666666666667</v>
      </c>
      <c r="S176" s="404">
        <f>SUM(P176:R176)</f>
        <v>196.91000000000003</v>
      </c>
      <c r="T176" s="400">
        <f>787.64/12</f>
        <v>65.63666666666667</v>
      </c>
      <c r="U176" s="400">
        <f>787.64/12</f>
        <v>65.63666666666667</v>
      </c>
      <c r="V176" s="400">
        <f>787.64/12</f>
        <v>65.63666666666667</v>
      </c>
      <c r="W176" s="404">
        <f>SUM(T176:V176)</f>
        <v>196.91000000000003</v>
      </c>
      <c r="X176" s="400">
        <f>787.64/12</f>
        <v>65.63666666666667</v>
      </c>
      <c r="Y176" s="400">
        <f>787.64/12</f>
        <v>65.63666666666667</v>
      </c>
      <c r="Z176" s="400">
        <f>787.64/12</f>
        <v>65.63666666666667</v>
      </c>
      <c r="AA176" s="404">
        <f>SUM(X176:Z176)</f>
        <v>196.91000000000003</v>
      </c>
      <c r="AB176" s="400">
        <f>787.64/12</f>
        <v>65.63666666666667</v>
      </c>
      <c r="AC176" s="400">
        <f>787.64/12</f>
        <v>65.63666666666667</v>
      </c>
      <c r="AD176" s="400">
        <f>787.64/12</f>
        <v>65.63666666666667</v>
      </c>
      <c r="AE176" s="404">
        <f>SUM(AB176:AD176)</f>
        <v>196.91000000000003</v>
      </c>
      <c r="AF176" s="401">
        <f>SUBTOTAL(9,S176,W176,AA176,AE176)</f>
        <v>787.6400000000001</v>
      </c>
    </row>
    <row r="177" spans="1:32" x14ac:dyDescent="0.3">
      <c r="A177" s="70"/>
      <c r="B177" s="70" t="s">
        <v>3631</v>
      </c>
      <c r="C177" s="318" t="s">
        <v>2594</v>
      </c>
      <c r="D177" s="318" t="s">
        <v>2756</v>
      </c>
      <c r="E177" s="317" t="s">
        <v>917</v>
      </c>
      <c r="F177" s="318" t="s">
        <v>1093</v>
      </c>
      <c r="G177" s="318" t="s">
        <v>1272</v>
      </c>
      <c r="H177" s="317" t="s">
        <v>912</v>
      </c>
      <c r="I177" s="317">
        <v>53100</v>
      </c>
      <c r="J177" s="318" t="s">
        <v>1001</v>
      </c>
      <c r="K177" s="315">
        <v>39729</v>
      </c>
      <c r="L177" s="317" t="s">
        <v>2608</v>
      </c>
      <c r="M177" s="315" t="s">
        <v>983</v>
      </c>
      <c r="N177" s="318" t="s">
        <v>991</v>
      </c>
      <c r="O177" s="347">
        <v>50.76</v>
      </c>
      <c r="P177" s="400">
        <v>4.2300000000000004</v>
      </c>
      <c r="Q177" s="400">
        <v>4.2300000000000004</v>
      </c>
      <c r="R177" s="400">
        <v>4.2300000000000004</v>
      </c>
      <c r="S177" s="404">
        <f>SUM(P177:R177)</f>
        <v>12.690000000000001</v>
      </c>
      <c r="T177" s="400">
        <v>4.2300000000000004</v>
      </c>
      <c r="U177" s="400">
        <v>4.2300000000000004</v>
      </c>
      <c r="V177" s="400">
        <v>4.2300000000000004</v>
      </c>
      <c r="W177" s="404">
        <f>SUM(T177:V177)</f>
        <v>12.690000000000001</v>
      </c>
      <c r="X177" s="400">
        <v>4.2300000000000004</v>
      </c>
      <c r="Y177" s="400">
        <v>4.2300000000000004</v>
      </c>
      <c r="Z177" s="400">
        <v>4.2300000000000004</v>
      </c>
      <c r="AA177" s="404">
        <f>SUM(X177:Z177)</f>
        <v>12.690000000000001</v>
      </c>
      <c r="AB177" s="400">
        <v>4.2300000000000004</v>
      </c>
      <c r="AC177" s="400">
        <v>4.2300000000000004</v>
      </c>
      <c r="AD177" s="400">
        <v>4.2300000000000004</v>
      </c>
      <c r="AE177" s="404">
        <f>SUM(AB177:AD177)</f>
        <v>12.690000000000001</v>
      </c>
      <c r="AF177" s="401">
        <f>SUBTOTAL(9,S177,W177,AA177,AE177)</f>
        <v>50.760000000000005</v>
      </c>
    </row>
    <row r="178" spans="1:32" x14ac:dyDescent="0.3">
      <c r="A178" s="70"/>
      <c r="B178" s="508" t="s">
        <v>3632</v>
      </c>
      <c r="C178" s="504" t="s">
        <v>2594</v>
      </c>
      <c r="D178" s="504" t="s">
        <v>2757</v>
      </c>
      <c r="E178" s="503" t="s">
        <v>917</v>
      </c>
      <c r="F178" s="504" t="s">
        <v>1094</v>
      </c>
      <c r="G178" s="504" t="s">
        <v>1272</v>
      </c>
      <c r="H178" s="503" t="s">
        <v>912</v>
      </c>
      <c r="I178" s="503">
        <v>53100</v>
      </c>
      <c r="J178" s="504" t="s">
        <v>1001</v>
      </c>
      <c r="K178" s="315">
        <v>39746</v>
      </c>
      <c r="L178" s="503" t="s">
        <v>2608</v>
      </c>
      <c r="M178" s="315" t="s">
        <v>983</v>
      </c>
      <c r="N178" s="504" t="s">
        <v>991</v>
      </c>
      <c r="O178" s="525">
        <v>50.76</v>
      </c>
      <c r="P178" s="400">
        <v>4.2300000000000004</v>
      </c>
      <c r="Q178" s="400">
        <v>4.2300000000000004</v>
      </c>
      <c r="R178" s="400"/>
      <c r="S178" s="404">
        <f>SUM(P178:R178)</f>
        <v>8.4600000000000009</v>
      </c>
      <c r="T178" s="400"/>
      <c r="U178" s="400"/>
      <c r="V178" s="400"/>
      <c r="W178" s="404">
        <f>SUM(T178:V178)</f>
        <v>0</v>
      </c>
      <c r="X178" s="400"/>
      <c r="Y178" s="400"/>
      <c r="Z178" s="400"/>
      <c r="AA178" s="404">
        <f>SUM(X178:Z178)</f>
        <v>0</v>
      </c>
      <c r="AB178" s="400"/>
      <c r="AC178" s="400"/>
      <c r="AD178" s="400"/>
      <c r="AE178" s="404">
        <f>SUM(AB178:AD178)</f>
        <v>0</v>
      </c>
      <c r="AF178" s="401">
        <f>SUBTOTAL(9,S178,W178,AA178,AE178)</f>
        <v>8.4600000000000009</v>
      </c>
    </row>
    <row r="179" spans="1:32" x14ac:dyDescent="0.3">
      <c r="A179" s="70"/>
      <c r="B179" s="70" t="s">
        <v>3631</v>
      </c>
      <c r="C179" s="318" t="s">
        <v>2594</v>
      </c>
      <c r="D179" s="318" t="s">
        <v>2758</v>
      </c>
      <c r="E179" s="317" t="s">
        <v>917</v>
      </c>
      <c r="F179" s="318" t="s">
        <v>1095</v>
      </c>
      <c r="G179" s="318" t="s">
        <v>1272</v>
      </c>
      <c r="H179" s="317" t="s">
        <v>912</v>
      </c>
      <c r="I179" s="317">
        <v>53100</v>
      </c>
      <c r="J179" s="318" t="s">
        <v>1001</v>
      </c>
      <c r="K179" s="315">
        <v>39462</v>
      </c>
      <c r="L179" s="317" t="s">
        <v>2608</v>
      </c>
      <c r="M179" s="315" t="s">
        <v>983</v>
      </c>
      <c r="N179" s="318" t="s">
        <v>991</v>
      </c>
      <c r="O179" s="347">
        <v>50.76</v>
      </c>
      <c r="P179" s="400">
        <v>4.2300000000000004</v>
      </c>
      <c r="Q179" s="400">
        <v>4.2300000000000004</v>
      </c>
      <c r="R179" s="400">
        <v>4.2300000000000004</v>
      </c>
      <c r="S179" s="404">
        <f>SUM(P179:R179)</f>
        <v>12.690000000000001</v>
      </c>
      <c r="T179" s="400">
        <v>4.2300000000000004</v>
      </c>
      <c r="U179" s="400">
        <v>4.2300000000000004</v>
      </c>
      <c r="V179" s="400">
        <v>4.2300000000000004</v>
      </c>
      <c r="W179" s="404">
        <f>SUM(T179:V179)</f>
        <v>12.690000000000001</v>
      </c>
      <c r="X179" s="400">
        <v>4.2300000000000004</v>
      </c>
      <c r="Y179" s="400">
        <v>4.2300000000000004</v>
      </c>
      <c r="Z179" s="400">
        <v>4.2300000000000004</v>
      </c>
      <c r="AA179" s="404">
        <f>SUM(X179:Z179)</f>
        <v>12.690000000000001</v>
      </c>
      <c r="AB179" s="400">
        <v>4.2300000000000004</v>
      </c>
      <c r="AC179" s="400">
        <v>4.2300000000000004</v>
      </c>
      <c r="AD179" s="400">
        <v>4.2300000000000004</v>
      </c>
      <c r="AE179" s="404">
        <f>SUM(AB179:AD179)</f>
        <v>12.690000000000001</v>
      </c>
      <c r="AF179" s="401">
        <f>SUBTOTAL(9,S179,W179,AA179,AE179)</f>
        <v>50.760000000000005</v>
      </c>
    </row>
    <row r="180" spans="1:32" x14ac:dyDescent="0.3">
      <c r="A180" s="70"/>
      <c r="B180" s="70" t="s">
        <v>3631</v>
      </c>
      <c r="C180" s="318" t="s">
        <v>2665</v>
      </c>
      <c r="D180" s="318" t="s">
        <v>2759</v>
      </c>
      <c r="E180" s="317" t="s">
        <v>917</v>
      </c>
      <c r="F180" s="318" t="s">
        <v>1096</v>
      </c>
      <c r="G180" s="318" t="s">
        <v>1272</v>
      </c>
      <c r="H180" s="317" t="s">
        <v>912</v>
      </c>
      <c r="I180" s="317">
        <v>53100</v>
      </c>
      <c r="J180" s="318" t="s">
        <v>1001</v>
      </c>
      <c r="K180" s="315">
        <v>39649</v>
      </c>
      <c r="L180" s="317" t="s">
        <v>2608</v>
      </c>
      <c r="M180" s="315" t="s">
        <v>983</v>
      </c>
      <c r="N180" s="318" t="s">
        <v>991</v>
      </c>
      <c r="O180" s="347">
        <v>50.76</v>
      </c>
      <c r="P180" s="400">
        <v>4.2300000000000004</v>
      </c>
      <c r="Q180" s="400">
        <v>4.2300000000000004</v>
      </c>
      <c r="R180" s="400">
        <v>4.2300000000000004</v>
      </c>
      <c r="S180" s="404">
        <f>SUM(P180:R180)</f>
        <v>12.690000000000001</v>
      </c>
      <c r="T180" s="400">
        <v>4.2300000000000004</v>
      </c>
      <c r="U180" s="400">
        <v>4.2300000000000004</v>
      </c>
      <c r="V180" s="400">
        <v>4.2300000000000004</v>
      </c>
      <c r="W180" s="404">
        <f>SUM(T180:V180)</f>
        <v>12.690000000000001</v>
      </c>
      <c r="X180" s="400">
        <v>4.2300000000000004</v>
      </c>
      <c r="Y180" s="400">
        <v>4.2300000000000004</v>
      </c>
      <c r="Z180" s="400">
        <v>4.2300000000000004</v>
      </c>
      <c r="AA180" s="404">
        <f>SUM(X180:Z180)</f>
        <v>12.690000000000001</v>
      </c>
      <c r="AB180" s="400">
        <v>4.2300000000000004</v>
      </c>
      <c r="AC180" s="400">
        <v>4.2300000000000004</v>
      </c>
      <c r="AD180" s="400">
        <v>4.2300000000000004</v>
      </c>
      <c r="AE180" s="404">
        <f>SUM(AB180:AD180)</f>
        <v>12.690000000000001</v>
      </c>
      <c r="AF180" s="401">
        <f>SUBTOTAL(9,S180,W180,AA180,AE180)</f>
        <v>50.760000000000005</v>
      </c>
    </row>
    <row r="181" spans="1:32" x14ac:dyDescent="0.3">
      <c r="A181" s="70"/>
      <c r="B181" s="70" t="s">
        <v>3631</v>
      </c>
      <c r="C181" s="318" t="s">
        <v>2594</v>
      </c>
      <c r="D181" s="318" t="s">
        <v>2760</v>
      </c>
      <c r="E181" s="317" t="s">
        <v>917</v>
      </c>
      <c r="F181" s="318" t="s">
        <v>1097</v>
      </c>
      <c r="G181" s="318" t="s">
        <v>1272</v>
      </c>
      <c r="H181" s="317" t="s">
        <v>912</v>
      </c>
      <c r="I181" s="317">
        <v>53100</v>
      </c>
      <c r="J181" s="318" t="s">
        <v>1001</v>
      </c>
      <c r="K181" s="315">
        <v>39649</v>
      </c>
      <c r="L181" s="317" t="s">
        <v>2608</v>
      </c>
      <c r="M181" s="315" t="s">
        <v>983</v>
      </c>
      <c r="N181" s="318" t="s">
        <v>991</v>
      </c>
      <c r="O181" s="347">
        <v>50.76</v>
      </c>
      <c r="P181" s="400">
        <v>4.2300000000000004</v>
      </c>
      <c r="Q181" s="400">
        <v>4.2300000000000004</v>
      </c>
      <c r="R181" s="400">
        <v>4.2300000000000004</v>
      </c>
      <c r="S181" s="404">
        <f>SUM(P181:R181)</f>
        <v>12.690000000000001</v>
      </c>
      <c r="T181" s="400">
        <v>4.2300000000000004</v>
      </c>
      <c r="U181" s="400">
        <v>4.2300000000000004</v>
      </c>
      <c r="V181" s="400">
        <v>4.2300000000000004</v>
      </c>
      <c r="W181" s="404">
        <f>SUM(T181:V181)</f>
        <v>12.690000000000001</v>
      </c>
      <c r="X181" s="400">
        <v>4.2300000000000004</v>
      </c>
      <c r="Y181" s="400">
        <v>4.2300000000000004</v>
      </c>
      <c r="Z181" s="400">
        <v>4.2300000000000004</v>
      </c>
      <c r="AA181" s="404">
        <f>SUM(X181:Z181)</f>
        <v>12.690000000000001</v>
      </c>
      <c r="AB181" s="400">
        <v>4.2300000000000004</v>
      </c>
      <c r="AC181" s="400">
        <v>4.2300000000000004</v>
      </c>
      <c r="AD181" s="400">
        <v>4.2300000000000004</v>
      </c>
      <c r="AE181" s="404">
        <f>SUM(AB181:AD181)</f>
        <v>12.690000000000001</v>
      </c>
      <c r="AF181" s="401">
        <f>SUBTOTAL(9,S181,W181,AA181,AE181)</f>
        <v>50.760000000000005</v>
      </c>
    </row>
    <row r="182" spans="1:32" x14ac:dyDescent="0.3">
      <c r="A182" s="70"/>
      <c r="B182" s="70" t="s">
        <v>3631</v>
      </c>
      <c r="C182" s="318" t="s">
        <v>2594</v>
      </c>
      <c r="D182" s="318" t="s">
        <v>2761</v>
      </c>
      <c r="E182" s="317" t="s">
        <v>917</v>
      </c>
      <c r="F182" s="318" t="s">
        <v>1098</v>
      </c>
      <c r="G182" s="318" t="s">
        <v>1272</v>
      </c>
      <c r="H182" s="317" t="s">
        <v>912</v>
      </c>
      <c r="I182" s="317">
        <v>53100</v>
      </c>
      <c r="J182" s="318" t="s">
        <v>1001</v>
      </c>
      <c r="K182" s="315">
        <v>39649</v>
      </c>
      <c r="L182" s="317" t="s">
        <v>2608</v>
      </c>
      <c r="M182" s="315" t="s">
        <v>983</v>
      </c>
      <c r="N182" s="318" t="s">
        <v>991</v>
      </c>
      <c r="O182" s="347">
        <v>50.76</v>
      </c>
      <c r="P182" s="400">
        <v>4.2300000000000004</v>
      </c>
      <c r="Q182" s="400">
        <v>4.2300000000000004</v>
      </c>
      <c r="R182" s="400">
        <v>4.2300000000000004</v>
      </c>
      <c r="S182" s="404">
        <f>SUM(P182:R182)</f>
        <v>12.690000000000001</v>
      </c>
      <c r="T182" s="400">
        <v>4.2300000000000004</v>
      </c>
      <c r="U182" s="400">
        <v>4.2300000000000004</v>
      </c>
      <c r="V182" s="400">
        <v>4.2300000000000004</v>
      </c>
      <c r="W182" s="404">
        <f>SUM(T182:V182)</f>
        <v>12.690000000000001</v>
      </c>
      <c r="X182" s="400">
        <v>4.2300000000000004</v>
      </c>
      <c r="Y182" s="400">
        <v>4.2300000000000004</v>
      </c>
      <c r="Z182" s="400">
        <v>4.2300000000000004</v>
      </c>
      <c r="AA182" s="404">
        <f>SUM(X182:Z182)</f>
        <v>12.690000000000001</v>
      </c>
      <c r="AB182" s="400">
        <v>4.2300000000000004</v>
      </c>
      <c r="AC182" s="400">
        <v>4.2300000000000004</v>
      </c>
      <c r="AD182" s="400">
        <v>4.2300000000000004</v>
      </c>
      <c r="AE182" s="404">
        <f>SUM(AB182:AD182)</f>
        <v>12.690000000000001</v>
      </c>
      <c r="AF182" s="401">
        <f>SUBTOTAL(9,S182,W182,AA182,AE182)</f>
        <v>50.760000000000005</v>
      </c>
    </row>
    <row r="183" spans="1:32" x14ac:dyDescent="0.3">
      <c r="A183" s="70"/>
      <c r="B183" s="70" t="s">
        <v>3631</v>
      </c>
      <c r="C183" s="318" t="s">
        <v>2594</v>
      </c>
      <c r="D183" s="318" t="s">
        <v>2762</v>
      </c>
      <c r="E183" s="317" t="s">
        <v>917</v>
      </c>
      <c r="F183" s="318" t="s">
        <v>1099</v>
      </c>
      <c r="G183" s="318" t="s">
        <v>1272</v>
      </c>
      <c r="H183" s="317" t="s">
        <v>912</v>
      </c>
      <c r="I183" s="317">
        <v>53100</v>
      </c>
      <c r="J183" s="318" t="s">
        <v>1001</v>
      </c>
      <c r="K183" s="315">
        <v>39746</v>
      </c>
      <c r="L183" s="317" t="s">
        <v>2608</v>
      </c>
      <c r="M183" s="315" t="s">
        <v>983</v>
      </c>
      <c r="N183" s="318" t="s">
        <v>991</v>
      </c>
      <c r="O183" s="347">
        <v>50.76</v>
      </c>
      <c r="P183" s="400">
        <v>4.2300000000000004</v>
      </c>
      <c r="Q183" s="400">
        <v>4.2300000000000004</v>
      </c>
      <c r="R183" s="400">
        <v>4.2300000000000004</v>
      </c>
      <c r="S183" s="404">
        <f>SUM(P183:R183)</f>
        <v>12.690000000000001</v>
      </c>
      <c r="T183" s="400">
        <v>4.2300000000000004</v>
      </c>
      <c r="U183" s="400">
        <v>4.2300000000000004</v>
      </c>
      <c r="V183" s="400">
        <v>4.2300000000000004</v>
      </c>
      <c r="W183" s="404">
        <f>SUM(T183:V183)</f>
        <v>12.690000000000001</v>
      </c>
      <c r="X183" s="400">
        <v>4.2300000000000004</v>
      </c>
      <c r="Y183" s="400">
        <v>4.2300000000000004</v>
      </c>
      <c r="Z183" s="400">
        <v>4.2300000000000004</v>
      </c>
      <c r="AA183" s="404">
        <f>SUM(X183:Z183)</f>
        <v>12.690000000000001</v>
      </c>
      <c r="AB183" s="400">
        <v>4.2300000000000004</v>
      </c>
      <c r="AC183" s="400">
        <v>4.2300000000000004</v>
      </c>
      <c r="AD183" s="400">
        <v>4.2300000000000004</v>
      </c>
      <c r="AE183" s="404">
        <f>SUM(AB183:AD183)</f>
        <v>12.690000000000001</v>
      </c>
      <c r="AF183" s="401">
        <f>SUBTOTAL(9,S183,W183,AA183,AE183)</f>
        <v>50.760000000000005</v>
      </c>
    </row>
    <row r="184" spans="1:32" x14ac:dyDescent="0.3">
      <c r="A184" s="70"/>
      <c r="B184" s="70" t="s">
        <v>3631</v>
      </c>
      <c r="C184" s="318" t="s">
        <v>2594</v>
      </c>
      <c r="D184" s="318" t="s">
        <v>2763</v>
      </c>
      <c r="E184" s="317" t="s">
        <v>917</v>
      </c>
      <c r="F184" s="318" t="s">
        <v>1100</v>
      </c>
      <c r="G184" s="318" t="s">
        <v>1272</v>
      </c>
      <c r="H184" s="317" t="s">
        <v>912</v>
      </c>
      <c r="I184" s="317">
        <v>53100</v>
      </c>
      <c r="J184" s="318" t="s">
        <v>1001</v>
      </c>
      <c r="K184" s="315">
        <v>39739</v>
      </c>
      <c r="L184" s="317" t="s">
        <v>2608</v>
      </c>
      <c r="M184" s="315" t="s">
        <v>983</v>
      </c>
      <c r="N184" s="318" t="s">
        <v>991</v>
      </c>
      <c r="O184" s="347">
        <v>50.76</v>
      </c>
      <c r="P184" s="400">
        <v>4.2300000000000004</v>
      </c>
      <c r="Q184" s="400">
        <v>4.2300000000000004</v>
      </c>
      <c r="R184" s="400">
        <v>4.2300000000000004</v>
      </c>
      <c r="S184" s="404">
        <f>SUM(P184:R184)</f>
        <v>12.690000000000001</v>
      </c>
      <c r="T184" s="400">
        <v>4.2300000000000004</v>
      </c>
      <c r="U184" s="400">
        <v>4.2300000000000004</v>
      </c>
      <c r="V184" s="400">
        <v>4.2300000000000004</v>
      </c>
      <c r="W184" s="404">
        <f>SUM(T184:V184)</f>
        <v>12.690000000000001</v>
      </c>
      <c r="X184" s="400">
        <v>4.2300000000000004</v>
      </c>
      <c r="Y184" s="400">
        <v>4.2300000000000004</v>
      </c>
      <c r="Z184" s="400">
        <v>4.2300000000000004</v>
      </c>
      <c r="AA184" s="404">
        <f>SUM(X184:Z184)</f>
        <v>12.690000000000001</v>
      </c>
      <c r="AB184" s="400">
        <v>4.2300000000000004</v>
      </c>
      <c r="AC184" s="400">
        <v>4.2300000000000004</v>
      </c>
      <c r="AD184" s="400">
        <v>4.2300000000000004</v>
      </c>
      <c r="AE184" s="404">
        <f>SUM(AB184:AD184)</f>
        <v>12.690000000000001</v>
      </c>
      <c r="AF184" s="401">
        <f>SUBTOTAL(9,S184,W184,AA184,AE184)</f>
        <v>50.760000000000005</v>
      </c>
    </row>
    <row r="185" spans="1:32" x14ac:dyDescent="0.3">
      <c r="A185" s="70"/>
      <c r="B185" s="70" t="s">
        <v>3631</v>
      </c>
      <c r="C185" s="318" t="s">
        <v>2594</v>
      </c>
      <c r="D185" s="318" t="s">
        <v>2764</v>
      </c>
      <c r="E185" s="317" t="s">
        <v>924</v>
      </c>
      <c r="F185" s="318" t="s">
        <v>1101</v>
      </c>
      <c r="G185" s="318" t="s">
        <v>1272</v>
      </c>
      <c r="H185" s="317" t="s">
        <v>912</v>
      </c>
      <c r="I185" s="317">
        <v>53100</v>
      </c>
      <c r="J185" s="318" t="s">
        <v>1005</v>
      </c>
      <c r="K185" s="315">
        <v>39083</v>
      </c>
      <c r="L185" s="317" t="s">
        <v>2608</v>
      </c>
      <c r="M185" s="315" t="s">
        <v>983</v>
      </c>
      <c r="N185" s="318" t="s">
        <v>993</v>
      </c>
      <c r="O185" s="347">
        <v>109.56</v>
      </c>
      <c r="P185" s="400">
        <v>9.1300000000000008</v>
      </c>
      <c r="Q185" s="400">
        <v>9.1300000000000008</v>
      </c>
      <c r="R185" s="400">
        <v>9.1300000000000008</v>
      </c>
      <c r="S185" s="404">
        <f>SUM(P185:R185)</f>
        <v>27.39</v>
      </c>
      <c r="T185" s="400">
        <v>9.1300000000000008</v>
      </c>
      <c r="U185" s="400">
        <v>9.1300000000000008</v>
      </c>
      <c r="V185" s="400">
        <v>9.1300000000000008</v>
      </c>
      <c r="W185" s="404">
        <f>SUM(T185:V185)</f>
        <v>27.39</v>
      </c>
      <c r="X185" s="400">
        <v>9.1300000000000008</v>
      </c>
      <c r="Y185" s="400">
        <v>9.1300000000000008</v>
      </c>
      <c r="Z185" s="400">
        <v>9.1300000000000008</v>
      </c>
      <c r="AA185" s="404">
        <f>SUM(X185:Z185)</f>
        <v>27.39</v>
      </c>
      <c r="AB185" s="400">
        <v>9.1300000000000008</v>
      </c>
      <c r="AC185" s="400">
        <v>9.1300000000000008</v>
      </c>
      <c r="AD185" s="400">
        <v>9.1300000000000008</v>
      </c>
      <c r="AE185" s="404">
        <f>SUM(AB185:AD185)</f>
        <v>27.39</v>
      </c>
      <c r="AF185" s="401">
        <f>SUBTOTAL(9,S185,W185,AA185,AE185)</f>
        <v>109.56</v>
      </c>
    </row>
    <row r="186" spans="1:32" x14ac:dyDescent="0.3">
      <c r="A186" s="70"/>
      <c r="B186" s="70" t="s">
        <v>3631</v>
      </c>
      <c r="C186" s="318" t="s">
        <v>2594</v>
      </c>
      <c r="D186" s="318" t="s">
        <v>2765</v>
      </c>
      <c r="E186" s="317" t="s">
        <v>924</v>
      </c>
      <c r="F186" s="318" t="s">
        <v>1102</v>
      </c>
      <c r="G186" s="318" t="s">
        <v>1272</v>
      </c>
      <c r="H186" s="317" t="s">
        <v>912</v>
      </c>
      <c r="I186" s="317">
        <v>53100</v>
      </c>
      <c r="J186" s="318" t="s">
        <v>1005</v>
      </c>
      <c r="K186" s="315">
        <v>39543</v>
      </c>
      <c r="L186" s="317" t="s">
        <v>2608</v>
      </c>
      <c r="M186" s="315" t="s">
        <v>983</v>
      </c>
      <c r="N186" s="318" t="s">
        <v>993</v>
      </c>
      <c r="O186" s="347">
        <v>109.56</v>
      </c>
      <c r="P186" s="400">
        <v>9.1300000000000008</v>
      </c>
      <c r="Q186" s="400">
        <v>9.1300000000000008</v>
      </c>
      <c r="R186" s="400">
        <v>9.1300000000000008</v>
      </c>
      <c r="S186" s="404">
        <f>SUM(P186:R186)</f>
        <v>27.39</v>
      </c>
      <c r="T186" s="400">
        <v>9.1300000000000008</v>
      </c>
      <c r="U186" s="400">
        <v>9.1300000000000008</v>
      </c>
      <c r="V186" s="400">
        <v>9.1300000000000008</v>
      </c>
      <c r="W186" s="404">
        <f>SUM(T186:V186)</f>
        <v>27.39</v>
      </c>
      <c r="X186" s="400">
        <v>9.1300000000000008</v>
      </c>
      <c r="Y186" s="400">
        <v>9.1300000000000008</v>
      </c>
      <c r="Z186" s="400">
        <v>9.1300000000000008</v>
      </c>
      <c r="AA186" s="404">
        <f>SUM(X186:Z186)</f>
        <v>27.39</v>
      </c>
      <c r="AB186" s="400">
        <v>9.1300000000000008</v>
      </c>
      <c r="AC186" s="400">
        <v>9.1300000000000008</v>
      </c>
      <c r="AD186" s="400">
        <v>9.1300000000000008</v>
      </c>
      <c r="AE186" s="404">
        <f>SUM(AB186:AD186)</f>
        <v>27.39</v>
      </c>
      <c r="AF186" s="401">
        <f>SUBTOTAL(9,S186,W186,AA186,AE186)</f>
        <v>109.56</v>
      </c>
    </row>
    <row r="187" spans="1:32" x14ac:dyDescent="0.3">
      <c r="A187" s="70"/>
      <c r="B187" s="70" t="s">
        <v>3631</v>
      </c>
      <c r="C187" s="318" t="s">
        <v>2594</v>
      </c>
      <c r="D187" s="318" t="s">
        <v>2766</v>
      </c>
      <c r="E187" s="317" t="s">
        <v>917</v>
      </c>
      <c r="F187" s="318" t="s">
        <v>1103</v>
      </c>
      <c r="G187" s="318" t="s">
        <v>1272</v>
      </c>
      <c r="H187" s="317" t="s">
        <v>912</v>
      </c>
      <c r="I187" s="317">
        <v>53100</v>
      </c>
      <c r="J187" s="318" t="s">
        <v>1001</v>
      </c>
      <c r="K187" s="315">
        <v>39543</v>
      </c>
      <c r="L187" s="317" t="s">
        <v>2608</v>
      </c>
      <c r="M187" s="315" t="s">
        <v>983</v>
      </c>
      <c r="N187" s="318" t="s">
        <v>991</v>
      </c>
      <c r="O187" s="347">
        <v>50.76</v>
      </c>
      <c r="P187" s="400">
        <v>4.2300000000000004</v>
      </c>
      <c r="Q187" s="400">
        <v>4.2300000000000004</v>
      </c>
      <c r="R187" s="400">
        <v>4.2300000000000004</v>
      </c>
      <c r="S187" s="404">
        <f>SUM(P187:R187)</f>
        <v>12.690000000000001</v>
      </c>
      <c r="T187" s="400">
        <v>4.2300000000000004</v>
      </c>
      <c r="U187" s="400">
        <v>4.2300000000000004</v>
      </c>
      <c r="V187" s="400">
        <v>4.2300000000000004</v>
      </c>
      <c r="W187" s="404">
        <f>SUM(T187:V187)</f>
        <v>12.690000000000001</v>
      </c>
      <c r="X187" s="400">
        <v>4.2300000000000004</v>
      </c>
      <c r="Y187" s="400">
        <v>4.2300000000000004</v>
      </c>
      <c r="Z187" s="400">
        <v>4.2300000000000004</v>
      </c>
      <c r="AA187" s="404">
        <f>SUM(X187:Z187)</f>
        <v>12.690000000000001</v>
      </c>
      <c r="AB187" s="400">
        <v>4.2300000000000004</v>
      </c>
      <c r="AC187" s="400">
        <v>4.2300000000000004</v>
      </c>
      <c r="AD187" s="400">
        <v>4.2300000000000004</v>
      </c>
      <c r="AE187" s="404">
        <f>SUM(AB187:AD187)</f>
        <v>12.690000000000001</v>
      </c>
      <c r="AF187" s="401">
        <f>SUBTOTAL(9,S187,W187,AA187,AE187)</f>
        <v>50.760000000000005</v>
      </c>
    </row>
    <row r="188" spans="1:32" x14ac:dyDescent="0.3">
      <c r="A188" s="70"/>
      <c r="B188" s="508" t="s">
        <v>3632</v>
      </c>
      <c r="C188" s="504" t="s">
        <v>2594</v>
      </c>
      <c r="D188" s="504" t="s">
        <v>2768</v>
      </c>
      <c r="E188" s="503" t="s">
        <v>911</v>
      </c>
      <c r="F188" s="504" t="s">
        <v>1105</v>
      </c>
      <c r="G188" s="504" t="s">
        <v>1272</v>
      </c>
      <c r="H188" s="503" t="s">
        <v>912</v>
      </c>
      <c r="I188" s="503">
        <v>53100</v>
      </c>
      <c r="J188" s="504" t="s">
        <v>1001</v>
      </c>
      <c r="K188" s="315">
        <v>39949</v>
      </c>
      <c r="L188" s="503" t="s">
        <v>2608</v>
      </c>
      <c r="M188" s="315" t="s">
        <v>983</v>
      </c>
      <c r="N188" s="504" t="s">
        <v>991</v>
      </c>
      <c r="O188" s="525">
        <v>50.76</v>
      </c>
      <c r="P188" s="400">
        <v>4.2300000000000004</v>
      </c>
      <c r="Q188" s="400">
        <v>4.2300000000000004</v>
      </c>
      <c r="R188" s="400"/>
      <c r="S188" s="404">
        <f>SUM(P188:R188)</f>
        <v>8.4600000000000009</v>
      </c>
      <c r="T188" s="400"/>
      <c r="U188" s="400"/>
      <c r="V188" s="400"/>
      <c r="W188" s="404">
        <f>SUM(T188:V188)</f>
        <v>0</v>
      </c>
      <c r="X188" s="400"/>
      <c r="Y188" s="400"/>
      <c r="Z188" s="400"/>
      <c r="AA188" s="404">
        <f>SUM(X188:Z188)</f>
        <v>0</v>
      </c>
      <c r="AB188" s="400"/>
      <c r="AC188" s="400"/>
      <c r="AD188" s="400"/>
      <c r="AE188" s="404">
        <f>SUM(AB188:AD188)</f>
        <v>0</v>
      </c>
      <c r="AF188" s="401">
        <f>SUBTOTAL(9,S188,W188,AA188,AE188)</f>
        <v>8.4600000000000009</v>
      </c>
    </row>
    <row r="189" spans="1:32" x14ac:dyDescent="0.3">
      <c r="A189" s="581"/>
      <c r="B189" s="581" t="s">
        <v>3632</v>
      </c>
      <c r="C189" s="580" t="s">
        <v>2594</v>
      </c>
      <c r="D189" s="580" t="s">
        <v>2769</v>
      </c>
      <c r="E189" s="579" t="s">
        <v>921</v>
      </c>
      <c r="F189" s="580" t="s">
        <v>1106</v>
      </c>
      <c r="G189" s="580" t="s">
        <v>1272</v>
      </c>
      <c r="H189" s="579" t="s">
        <v>912</v>
      </c>
      <c r="I189" s="579">
        <v>53100</v>
      </c>
      <c r="J189" s="580" t="s">
        <v>1005</v>
      </c>
      <c r="K189" s="578">
        <v>36526</v>
      </c>
      <c r="L189" s="579" t="s">
        <v>2608</v>
      </c>
      <c r="M189" s="578" t="s">
        <v>983</v>
      </c>
      <c r="N189" s="580" t="s">
        <v>993</v>
      </c>
      <c r="O189" s="347">
        <v>109.56</v>
      </c>
      <c r="P189" s="400">
        <v>9.1300000000000008</v>
      </c>
      <c r="Q189" s="400">
        <v>9.1300000000000008</v>
      </c>
      <c r="R189" s="400">
        <v>9.1300000000000008</v>
      </c>
      <c r="S189" s="404">
        <f>SUM(P189:R189)</f>
        <v>27.39</v>
      </c>
      <c r="T189" s="400">
        <v>9.1300000000000008</v>
      </c>
      <c r="U189" s="400">
        <v>9.1300000000000008</v>
      </c>
      <c r="V189" s="400">
        <v>9.1300000000000008</v>
      </c>
      <c r="W189" s="404">
        <f>SUM(T189:V189)</f>
        <v>27.39</v>
      </c>
      <c r="X189" s="400">
        <v>9.1300000000000008</v>
      </c>
      <c r="Y189" s="400">
        <v>9.1300000000000008</v>
      </c>
      <c r="Z189" s="400">
        <v>9.1300000000000008</v>
      </c>
      <c r="AA189" s="404">
        <f>SUM(X189:Z189)</f>
        <v>27.39</v>
      </c>
      <c r="AB189" s="400"/>
      <c r="AC189" s="400"/>
      <c r="AD189" s="400"/>
      <c r="AE189" s="404">
        <f>SUM(AB189:AD189)</f>
        <v>0</v>
      </c>
      <c r="AF189" s="592">
        <f>SUBTOTAL(9,S189,W189,AA189,AE189)</f>
        <v>82.17</v>
      </c>
    </row>
    <row r="190" spans="1:32" x14ac:dyDescent="0.3">
      <c r="A190" s="70"/>
      <c r="B190" s="70" t="s">
        <v>3631</v>
      </c>
      <c r="C190" s="318" t="s">
        <v>2594</v>
      </c>
      <c r="D190" s="318" t="s">
        <v>2770</v>
      </c>
      <c r="E190" s="317" t="s">
        <v>917</v>
      </c>
      <c r="F190" s="318" t="s">
        <v>1107</v>
      </c>
      <c r="G190" s="318" t="s">
        <v>1272</v>
      </c>
      <c r="H190" s="317" t="s">
        <v>912</v>
      </c>
      <c r="I190" s="317">
        <v>53100</v>
      </c>
      <c r="J190" s="318" t="s">
        <v>1001</v>
      </c>
      <c r="K190" s="315">
        <v>36526</v>
      </c>
      <c r="L190" s="317" t="s">
        <v>2608</v>
      </c>
      <c r="M190" s="315" t="s">
        <v>983</v>
      </c>
      <c r="N190" s="318" t="s">
        <v>991</v>
      </c>
      <c r="O190" s="347">
        <v>50.76</v>
      </c>
      <c r="P190" s="400">
        <v>4.2300000000000004</v>
      </c>
      <c r="Q190" s="400">
        <v>4.2300000000000004</v>
      </c>
      <c r="R190" s="400">
        <v>4.2300000000000004</v>
      </c>
      <c r="S190" s="404">
        <f>SUM(P190:R190)</f>
        <v>12.690000000000001</v>
      </c>
      <c r="T190" s="400">
        <v>4.2300000000000004</v>
      </c>
      <c r="U190" s="400">
        <v>4.2300000000000004</v>
      </c>
      <c r="V190" s="400">
        <v>4.2300000000000004</v>
      </c>
      <c r="W190" s="404">
        <f>SUM(T190:V190)</f>
        <v>12.690000000000001</v>
      </c>
      <c r="X190" s="400">
        <v>4.2300000000000004</v>
      </c>
      <c r="Y190" s="400">
        <v>4.2300000000000004</v>
      </c>
      <c r="Z190" s="400">
        <v>4.2300000000000004</v>
      </c>
      <c r="AA190" s="404">
        <f>SUM(X190:Z190)</f>
        <v>12.690000000000001</v>
      </c>
      <c r="AB190" s="400">
        <v>4.2300000000000004</v>
      </c>
      <c r="AC190" s="400">
        <v>4.2300000000000004</v>
      </c>
      <c r="AD190" s="400">
        <v>4.2300000000000004</v>
      </c>
      <c r="AE190" s="404">
        <f>SUM(AB190:AD190)</f>
        <v>12.690000000000001</v>
      </c>
      <c r="AF190" s="401">
        <f>SUBTOTAL(9,S190,W190,AA190,AE190)</f>
        <v>50.760000000000005</v>
      </c>
    </row>
    <row r="191" spans="1:32" x14ac:dyDescent="0.3">
      <c r="A191" s="70"/>
      <c r="B191" s="70" t="s">
        <v>3631</v>
      </c>
      <c r="C191" s="318" t="s">
        <v>2594</v>
      </c>
      <c r="D191" s="318" t="s">
        <v>2771</v>
      </c>
      <c r="E191" s="317" t="s">
        <v>917</v>
      </c>
      <c r="F191" s="318" t="s">
        <v>1108</v>
      </c>
      <c r="G191" s="318" t="s">
        <v>1272</v>
      </c>
      <c r="H191" s="317" t="s">
        <v>912</v>
      </c>
      <c r="I191" s="317">
        <v>53100</v>
      </c>
      <c r="J191" s="318" t="s">
        <v>1001</v>
      </c>
      <c r="K191" s="315">
        <v>39741</v>
      </c>
      <c r="L191" s="317" t="s">
        <v>2608</v>
      </c>
      <c r="M191" s="315" t="s">
        <v>983</v>
      </c>
      <c r="N191" s="318" t="s">
        <v>991</v>
      </c>
      <c r="O191" s="347">
        <v>50.76</v>
      </c>
      <c r="P191" s="400">
        <v>4.2300000000000004</v>
      </c>
      <c r="Q191" s="400">
        <v>4.2300000000000004</v>
      </c>
      <c r="R191" s="400">
        <v>4.2300000000000004</v>
      </c>
      <c r="S191" s="404">
        <f>SUM(P191:R191)</f>
        <v>12.690000000000001</v>
      </c>
      <c r="T191" s="400">
        <v>4.2300000000000004</v>
      </c>
      <c r="U191" s="400">
        <v>4.2300000000000004</v>
      </c>
      <c r="V191" s="400">
        <v>4.2300000000000004</v>
      </c>
      <c r="W191" s="404">
        <f>SUM(T191:V191)</f>
        <v>12.690000000000001</v>
      </c>
      <c r="X191" s="400">
        <v>4.2300000000000004</v>
      </c>
      <c r="Y191" s="400">
        <v>4.2300000000000004</v>
      </c>
      <c r="Z191" s="400">
        <v>4.2300000000000004</v>
      </c>
      <c r="AA191" s="404">
        <f>SUM(X191:Z191)</f>
        <v>12.690000000000001</v>
      </c>
      <c r="AB191" s="400">
        <v>4.2300000000000004</v>
      </c>
      <c r="AC191" s="400">
        <v>4.2300000000000004</v>
      </c>
      <c r="AD191" s="400">
        <v>4.2300000000000004</v>
      </c>
      <c r="AE191" s="404">
        <f>SUM(AB191:AD191)</f>
        <v>12.690000000000001</v>
      </c>
      <c r="AF191" s="401">
        <f>SUBTOTAL(9,S191,W191,AA191,AE191)</f>
        <v>50.760000000000005</v>
      </c>
    </row>
    <row r="192" spans="1:32" x14ac:dyDescent="0.3">
      <c r="A192" s="581"/>
      <c r="B192" s="581" t="s">
        <v>3632</v>
      </c>
      <c r="C192" s="580" t="s">
        <v>2594</v>
      </c>
      <c r="D192" s="580" t="s">
        <v>2772</v>
      </c>
      <c r="E192" s="579" t="s">
        <v>917</v>
      </c>
      <c r="F192" s="580" t="s">
        <v>1109</v>
      </c>
      <c r="G192" s="580" t="s">
        <v>1272</v>
      </c>
      <c r="H192" s="579" t="s">
        <v>912</v>
      </c>
      <c r="I192" s="579">
        <v>53100</v>
      </c>
      <c r="J192" s="580" t="s">
        <v>1001</v>
      </c>
      <c r="K192" s="578">
        <v>39741</v>
      </c>
      <c r="L192" s="579" t="s">
        <v>2608</v>
      </c>
      <c r="M192" s="578" t="s">
        <v>983</v>
      </c>
      <c r="N192" s="580" t="s">
        <v>991</v>
      </c>
      <c r="O192" s="347">
        <v>50.76</v>
      </c>
      <c r="P192" s="400">
        <v>4.2300000000000004</v>
      </c>
      <c r="Q192" s="400">
        <v>4.2300000000000004</v>
      </c>
      <c r="R192" s="400">
        <v>4.2300000000000004</v>
      </c>
      <c r="S192" s="404">
        <f>SUM(P192:R192)</f>
        <v>12.690000000000001</v>
      </c>
      <c r="T192" s="400">
        <v>4.2300000000000004</v>
      </c>
      <c r="U192" s="400">
        <v>4.2300000000000004</v>
      </c>
      <c r="V192" s="400">
        <v>4.2300000000000004</v>
      </c>
      <c r="W192" s="404">
        <f>SUM(T192:V192)</f>
        <v>12.690000000000001</v>
      </c>
      <c r="X192" s="400">
        <v>4.2300000000000004</v>
      </c>
      <c r="Y192" s="400">
        <v>4.2300000000000004</v>
      </c>
      <c r="Z192" s="400">
        <v>4.2300000000000004</v>
      </c>
      <c r="AA192" s="404">
        <f>SUM(X192:Z192)</f>
        <v>12.690000000000001</v>
      </c>
      <c r="AB192" s="400"/>
      <c r="AC192" s="400"/>
      <c r="AD192" s="400"/>
      <c r="AE192" s="404">
        <f>SUM(AB192:AD192)</f>
        <v>0</v>
      </c>
      <c r="AF192" s="592">
        <f>SUBTOTAL(9,S192,W192,AA192,AE192)</f>
        <v>38.070000000000007</v>
      </c>
    </row>
    <row r="193" spans="1:32" x14ac:dyDescent="0.3">
      <c r="A193" s="70"/>
      <c r="B193" s="70" t="s">
        <v>3631</v>
      </c>
      <c r="C193" s="318" t="s">
        <v>2594</v>
      </c>
      <c r="D193" s="318" t="s">
        <v>2773</v>
      </c>
      <c r="E193" s="317" t="s">
        <v>917</v>
      </c>
      <c r="F193" s="318" t="s">
        <v>1110</v>
      </c>
      <c r="G193" s="318" t="s">
        <v>1272</v>
      </c>
      <c r="H193" s="317" t="s">
        <v>912</v>
      </c>
      <c r="I193" s="317">
        <v>53100</v>
      </c>
      <c r="J193" s="318" t="s">
        <v>1001</v>
      </c>
      <c r="K193" s="315">
        <v>39817</v>
      </c>
      <c r="L193" s="317" t="s">
        <v>2608</v>
      </c>
      <c r="M193" s="315" t="s">
        <v>983</v>
      </c>
      <c r="N193" s="318" t="s">
        <v>991</v>
      </c>
      <c r="O193" s="347">
        <v>50.76</v>
      </c>
      <c r="P193" s="400">
        <v>4.2300000000000004</v>
      </c>
      <c r="Q193" s="400">
        <v>4.2300000000000004</v>
      </c>
      <c r="R193" s="400">
        <v>4.2300000000000004</v>
      </c>
      <c r="S193" s="404">
        <f>SUM(P193:R193)</f>
        <v>12.690000000000001</v>
      </c>
      <c r="T193" s="400">
        <v>4.2300000000000004</v>
      </c>
      <c r="U193" s="400">
        <v>4.2300000000000004</v>
      </c>
      <c r="V193" s="400">
        <v>4.2300000000000004</v>
      </c>
      <c r="W193" s="404">
        <f>SUM(T193:V193)</f>
        <v>12.690000000000001</v>
      </c>
      <c r="X193" s="400">
        <v>4.2300000000000004</v>
      </c>
      <c r="Y193" s="400">
        <v>4.2300000000000004</v>
      </c>
      <c r="Z193" s="400">
        <v>4.2300000000000004</v>
      </c>
      <c r="AA193" s="404">
        <f>SUM(X193:Z193)</f>
        <v>12.690000000000001</v>
      </c>
      <c r="AB193" s="400">
        <v>4.2300000000000004</v>
      </c>
      <c r="AC193" s="400">
        <v>4.2300000000000004</v>
      </c>
      <c r="AD193" s="400">
        <v>4.2300000000000004</v>
      </c>
      <c r="AE193" s="404">
        <f>SUM(AB193:AD193)</f>
        <v>12.690000000000001</v>
      </c>
      <c r="AF193" s="401">
        <f>SUBTOTAL(9,S193,W193,AA193,AE193)</f>
        <v>50.760000000000005</v>
      </c>
    </row>
    <row r="194" spans="1:32" x14ac:dyDescent="0.3">
      <c r="A194" s="70"/>
      <c r="B194" s="70" t="s">
        <v>3631</v>
      </c>
      <c r="C194" s="318" t="s">
        <v>2594</v>
      </c>
      <c r="D194" s="318" t="s">
        <v>2774</v>
      </c>
      <c r="E194" s="317" t="s">
        <v>921</v>
      </c>
      <c r="F194" s="318" t="s">
        <v>1111</v>
      </c>
      <c r="G194" s="318" t="s">
        <v>1273</v>
      </c>
      <c r="H194" s="317" t="s">
        <v>913</v>
      </c>
      <c r="I194" s="317">
        <v>53000</v>
      </c>
      <c r="J194" s="318" t="s">
        <v>1005</v>
      </c>
      <c r="K194" s="315">
        <v>36526</v>
      </c>
      <c r="L194" s="317" t="s">
        <v>2608</v>
      </c>
      <c r="M194" s="315" t="s">
        <v>983</v>
      </c>
      <c r="N194" s="318" t="s">
        <v>993</v>
      </c>
      <c r="O194" s="347">
        <v>109.56</v>
      </c>
      <c r="P194" s="400">
        <v>9.1300000000000008</v>
      </c>
      <c r="Q194" s="400">
        <v>9.1300000000000008</v>
      </c>
      <c r="R194" s="400">
        <v>9.1300000000000008</v>
      </c>
      <c r="S194" s="404">
        <f>SUM(P194:R194)</f>
        <v>27.39</v>
      </c>
      <c r="T194" s="400">
        <v>9.1300000000000008</v>
      </c>
      <c r="U194" s="400">
        <v>9.1300000000000008</v>
      </c>
      <c r="V194" s="400">
        <v>9.1300000000000008</v>
      </c>
      <c r="W194" s="404">
        <f>SUM(T194:V194)</f>
        <v>27.39</v>
      </c>
      <c r="X194" s="400">
        <v>9.1300000000000008</v>
      </c>
      <c r="Y194" s="400">
        <v>9.1300000000000008</v>
      </c>
      <c r="Z194" s="400">
        <v>9.1300000000000008</v>
      </c>
      <c r="AA194" s="404">
        <f>SUM(X194:Z194)</f>
        <v>27.39</v>
      </c>
      <c r="AB194" s="400">
        <v>9.1300000000000008</v>
      </c>
      <c r="AC194" s="400">
        <v>9.1300000000000008</v>
      </c>
      <c r="AD194" s="400">
        <v>9.1300000000000008</v>
      </c>
      <c r="AE194" s="404">
        <f>SUM(AB194:AD194)</f>
        <v>27.39</v>
      </c>
      <c r="AF194" s="401">
        <f>SUBTOTAL(9,S194,W194,AA194,AE194)</f>
        <v>109.56</v>
      </c>
    </row>
    <row r="195" spans="1:32" x14ac:dyDescent="0.3">
      <c r="A195" s="70"/>
      <c r="B195" s="70" t="s">
        <v>3631</v>
      </c>
      <c r="C195" s="318" t="s">
        <v>2594</v>
      </c>
      <c r="D195" s="318" t="s">
        <v>2775</v>
      </c>
      <c r="E195" s="317" t="s">
        <v>925</v>
      </c>
      <c r="F195" s="318" t="s">
        <v>1112</v>
      </c>
      <c r="G195" s="318" t="s">
        <v>1272</v>
      </c>
      <c r="H195" s="317" t="s">
        <v>912</v>
      </c>
      <c r="I195" s="317">
        <v>53100</v>
      </c>
      <c r="J195" s="318" t="s">
        <v>1001</v>
      </c>
      <c r="K195" s="315">
        <v>39785</v>
      </c>
      <c r="L195" s="317" t="s">
        <v>2608</v>
      </c>
      <c r="M195" s="315" t="s">
        <v>983</v>
      </c>
      <c r="N195" s="318" t="s">
        <v>991</v>
      </c>
      <c r="O195" s="347">
        <v>50.76</v>
      </c>
      <c r="P195" s="400">
        <v>4.2300000000000004</v>
      </c>
      <c r="Q195" s="400">
        <v>4.2300000000000004</v>
      </c>
      <c r="R195" s="400">
        <v>4.2300000000000004</v>
      </c>
      <c r="S195" s="404">
        <f>SUM(P195:R195)</f>
        <v>12.690000000000001</v>
      </c>
      <c r="T195" s="400">
        <v>4.2300000000000004</v>
      </c>
      <c r="U195" s="400">
        <v>4.2300000000000004</v>
      </c>
      <c r="V195" s="400">
        <v>4.2300000000000004</v>
      </c>
      <c r="W195" s="404">
        <f>SUM(T195:V195)</f>
        <v>12.690000000000001</v>
      </c>
      <c r="X195" s="400">
        <v>4.2300000000000004</v>
      </c>
      <c r="Y195" s="400">
        <v>4.2300000000000004</v>
      </c>
      <c r="Z195" s="400">
        <v>4.2300000000000004</v>
      </c>
      <c r="AA195" s="404">
        <f>SUM(X195:Z195)</f>
        <v>12.690000000000001</v>
      </c>
      <c r="AB195" s="400">
        <v>4.2300000000000004</v>
      </c>
      <c r="AC195" s="400">
        <v>4.2300000000000004</v>
      </c>
      <c r="AD195" s="400">
        <v>4.2300000000000004</v>
      </c>
      <c r="AE195" s="404">
        <f>SUM(AB195:AD195)</f>
        <v>12.690000000000001</v>
      </c>
      <c r="AF195" s="401">
        <f>SUBTOTAL(9,S195,W195,AA195,AE195)</f>
        <v>50.760000000000005</v>
      </c>
    </row>
    <row r="196" spans="1:32" x14ac:dyDescent="0.3">
      <c r="A196" s="70"/>
      <c r="B196" s="70" t="s">
        <v>3631</v>
      </c>
      <c r="C196" s="318" t="s">
        <v>2594</v>
      </c>
      <c r="D196" s="318" t="s">
        <v>2779</v>
      </c>
      <c r="E196" s="317" t="s">
        <v>921</v>
      </c>
      <c r="F196" s="318" t="s">
        <v>1116</v>
      </c>
      <c r="G196" s="318" t="s">
        <v>1272</v>
      </c>
      <c r="H196" s="317" t="s">
        <v>912</v>
      </c>
      <c r="I196" s="317">
        <v>53100</v>
      </c>
      <c r="J196" s="318" t="s">
        <v>1005</v>
      </c>
      <c r="K196" s="315">
        <v>39778</v>
      </c>
      <c r="L196" s="317" t="s">
        <v>2608</v>
      </c>
      <c r="M196" s="315" t="s">
        <v>983</v>
      </c>
      <c r="N196" s="318" t="s">
        <v>993</v>
      </c>
      <c r="O196" s="347">
        <v>109.56</v>
      </c>
      <c r="P196" s="400">
        <v>9.1300000000000008</v>
      </c>
      <c r="Q196" s="400">
        <v>9.1300000000000008</v>
      </c>
      <c r="R196" s="400">
        <v>9.1300000000000008</v>
      </c>
      <c r="S196" s="404">
        <f>SUM(P196:R196)</f>
        <v>27.39</v>
      </c>
      <c r="T196" s="400">
        <v>9.1300000000000008</v>
      </c>
      <c r="U196" s="400">
        <v>9.1300000000000008</v>
      </c>
      <c r="V196" s="400">
        <v>9.1300000000000008</v>
      </c>
      <c r="W196" s="404">
        <f>SUM(T196:V196)</f>
        <v>27.39</v>
      </c>
      <c r="X196" s="400">
        <v>9.1300000000000008</v>
      </c>
      <c r="Y196" s="400">
        <v>9.1300000000000008</v>
      </c>
      <c r="Z196" s="400">
        <v>9.1300000000000008</v>
      </c>
      <c r="AA196" s="404">
        <f>SUM(X196:Z196)</f>
        <v>27.39</v>
      </c>
      <c r="AB196" s="400">
        <v>9.1300000000000008</v>
      </c>
      <c r="AC196" s="400">
        <v>9.1300000000000008</v>
      </c>
      <c r="AD196" s="400">
        <v>9.1300000000000008</v>
      </c>
      <c r="AE196" s="404">
        <f>SUM(AB196:AD196)</f>
        <v>27.39</v>
      </c>
      <c r="AF196" s="401">
        <f>SUBTOTAL(9,S196,W196,AA196,AE196)</f>
        <v>109.56</v>
      </c>
    </row>
    <row r="197" spans="1:32" x14ac:dyDescent="0.3">
      <c r="A197" s="70"/>
      <c r="B197" s="70" t="s">
        <v>3631</v>
      </c>
      <c r="C197" s="318" t="s">
        <v>2594</v>
      </c>
      <c r="D197" s="318" t="s">
        <v>2780</v>
      </c>
      <c r="E197" s="317" t="s">
        <v>917</v>
      </c>
      <c r="F197" s="318" t="s">
        <v>1117</v>
      </c>
      <c r="G197" s="318" t="s">
        <v>1272</v>
      </c>
      <c r="H197" s="317" t="s">
        <v>912</v>
      </c>
      <c r="I197" s="317">
        <v>53100</v>
      </c>
      <c r="J197" s="318" t="s">
        <v>1001</v>
      </c>
      <c r="K197" s="315">
        <v>39817</v>
      </c>
      <c r="L197" s="317" t="s">
        <v>2608</v>
      </c>
      <c r="M197" s="315" t="s">
        <v>983</v>
      </c>
      <c r="N197" s="318" t="s">
        <v>991</v>
      </c>
      <c r="O197" s="347">
        <v>50.76</v>
      </c>
      <c r="P197" s="400">
        <v>4.2300000000000004</v>
      </c>
      <c r="Q197" s="400">
        <v>4.2300000000000004</v>
      </c>
      <c r="R197" s="400">
        <v>4.2300000000000004</v>
      </c>
      <c r="S197" s="404">
        <f>SUM(P197:R197)</f>
        <v>12.690000000000001</v>
      </c>
      <c r="T197" s="400">
        <v>4.2300000000000004</v>
      </c>
      <c r="U197" s="400">
        <v>4.2300000000000004</v>
      </c>
      <c r="V197" s="400">
        <v>4.2300000000000004</v>
      </c>
      <c r="W197" s="404">
        <f>SUM(T197:V197)</f>
        <v>12.690000000000001</v>
      </c>
      <c r="X197" s="400">
        <v>4.2300000000000004</v>
      </c>
      <c r="Y197" s="400">
        <v>4.2300000000000004</v>
      </c>
      <c r="Z197" s="400">
        <v>4.2300000000000004</v>
      </c>
      <c r="AA197" s="404">
        <f>SUM(X197:Z197)</f>
        <v>12.690000000000001</v>
      </c>
      <c r="AB197" s="400">
        <v>4.2300000000000004</v>
      </c>
      <c r="AC197" s="400">
        <v>4.2300000000000004</v>
      </c>
      <c r="AD197" s="400">
        <v>4.2300000000000004</v>
      </c>
      <c r="AE197" s="404">
        <f>SUM(AB197:AD197)</f>
        <v>12.690000000000001</v>
      </c>
      <c r="AF197" s="401">
        <f>SUBTOTAL(9,S197,W197,AA197,AE197)</f>
        <v>50.760000000000005</v>
      </c>
    </row>
    <row r="198" spans="1:32" x14ac:dyDescent="0.3">
      <c r="A198" s="70"/>
      <c r="B198" s="70" t="s">
        <v>3631</v>
      </c>
      <c r="C198" s="318" t="s">
        <v>2594</v>
      </c>
      <c r="D198" s="318" t="s">
        <v>2781</v>
      </c>
      <c r="E198" s="317" t="s">
        <v>925</v>
      </c>
      <c r="F198" s="318" t="s">
        <v>1118</v>
      </c>
      <c r="G198" s="318" t="s">
        <v>1272</v>
      </c>
      <c r="H198" s="317" t="s">
        <v>912</v>
      </c>
      <c r="I198" s="317">
        <v>53100</v>
      </c>
      <c r="J198" s="318" t="s">
        <v>1001</v>
      </c>
      <c r="K198" s="315">
        <v>39740</v>
      </c>
      <c r="L198" s="317" t="s">
        <v>2608</v>
      </c>
      <c r="M198" s="315" t="s">
        <v>983</v>
      </c>
      <c r="N198" s="318" t="s">
        <v>991</v>
      </c>
      <c r="O198" s="347">
        <v>50.76</v>
      </c>
      <c r="P198" s="400">
        <v>4.2300000000000004</v>
      </c>
      <c r="Q198" s="400">
        <v>4.2300000000000004</v>
      </c>
      <c r="R198" s="400">
        <v>4.2300000000000004</v>
      </c>
      <c r="S198" s="404">
        <f>SUM(P198:R198)</f>
        <v>12.690000000000001</v>
      </c>
      <c r="T198" s="400">
        <v>4.2300000000000004</v>
      </c>
      <c r="U198" s="400">
        <v>4.2300000000000004</v>
      </c>
      <c r="V198" s="400">
        <v>4.2300000000000004</v>
      </c>
      <c r="W198" s="404">
        <f>SUM(T198:V198)</f>
        <v>12.690000000000001</v>
      </c>
      <c r="X198" s="400">
        <v>4.2300000000000004</v>
      </c>
      <c r="Y198" s="400">
        <v>4.2300000000000004</v>
      </c>
      <c r="Z198" s="400">
        <v>4.2300000000000004</v>
      </c>
      <c r="AA198" s="404">
        <f>SUM(X198:Z198)</f>
        <v>12.690000000000001</v>
      </c>
      <c r="AB198" s="400">
        <v>4.2300000000000004</v>
      </c>
      <c r="AC198" s="400">
        <v>4.2300000000000004</v>
      </c>
      <c r="AD198" s="400">
        <v>4.2300000000000004</v>
      </c>
      <c r="AE198" s="404">
        <f>SUM(AB198:AD198)</f>
        <v>12.690000000000001</v>
      </c>
      <c r="AF198" s="401">
        <f>SUBTOTAL(9,S198,W198,AA198,AE198)</f>
        <v>50.760000000000005</v>
      </c>
    </row>
    <row r="199" spans="1:32" x14ac:dyDescent="0.3">
      <c r="A199" s="70"/>
      <c r="B199" s="70" t="s">
        <v>3631</v>
      </c>
      <c r="C199" s="318" t="s">
        <v>2594</v>
      </c>
      <c r="D199" s="318" t="s">
        <v>2782</v>
      </c>
      <c r="E199" s="317" t="s">
        <v>916</v>
      </c>
      <c r="F199" s="318" t="s">
        <v>1119</v>
      </c>
      <c r="G199" s="318" t="s">
        <v>1272</v>
      </c>
      <c r="H199" s="317" t="s">
        <v>912</v>
      </c>
      <c r="I199" s="317">
        <v>53100</v>
      </c>
      <c r="J199" s="318" t="s">
        <v>1001</v>
      </c>
      <c r="K199" s="315">
        <v>39083</v>
      </c>
      <c r="L199" s="317" t="s">
        <v>2608</v>
      </c>
      <c r="M199" s="315" t="s">
        <v>983</v>
      </c>
      <c r="N199" s="318" t="s">
        <v>991</v>
      </c>
      <c r="O199" s="347">
        <v>50.76</v>
      </c>
      <c r="P199" s="400">
        <v>4.2300000000000004</v>
      </c>
      <c r="Q199" s="400">
        <v>4.2300000000000004</v>
      </c>
      <c r="R199" s="400">
        <v>4.2300000000000004</v>
      </c>
      <c r="S199" s="404">
        <f>SUM(P199:R199)</f>
        <v>12.690000000000001</v>
      </c>
      <c r="T199" s="400">
        <v>4.2300000000000004</v>
      </c>
      <c r="U199" s="400">
        <v>4.2300000000000004</v>
      </c>
      <c r="V199" s="400">
        <v>4.2300000000000004</v>
      </c>
      <c r="W199" s="404">
        <f>SUM(T199:V199)</f>
        <v>12.690000000000001</v>
      </c>
      <c r="X199" s="400">
        <v>4.2300000000000004</v>
      </c>
      <c r="Y199" s="400">
        <v>4.2300000000000004</v>
      </c>
      <c r="Z199" s="400">
        <v>4.2300000000000004</v>
      </c>
      <c r="AA199" s="404">
        <f>SUM(X199:Z199)</f>
        <v>12.690000000000001</v>
      </c>
      <c r="AB199" s="400">
        <v>4.2300000000000004</v>
      </c>
      <c r="AC199" s="400">
        <v>4.2300000000000004</v>
      </c>
      <c r="AD199" s="400">
        <v>4.2300000000000004</v>
      </c>
      <c r="AE199" s="404">
        <f>SUM(AB199:AD199)</f>
        <v>12.690000000000001</v>
      </c>
      <c r="AF199" s="401">
        <f>SUBTOTAL(9,S199,W199,AA199,AE199)</f>
        <v>50.760000000000005</v>
      </c>
    </row>
    <row r="200" spans="1:32" x14ac:dyDescent="0.3">
      <c r="A200" s="70"/>
      <c r="B200" s="70" t="s">
        <v>3631</v>
      </c>
      <c r="C200" s="318" t="s">
        <v>2594</v>
      </c>
      <c r="D200" s="318" t="s">
        <v>2783</v>
      </c>
      <c r="E200" s="317" t="s">
        <v>921</v>
      </c>
      <c r="F200" s="318" t="s">
        <v>1120</v>
      </c>
      <c r="G200" s="318" t="s">
        <v>1272</v>
      </c>
      <c r="H200" s="317" t="s">
        <v>912</v>
      </c>
      <c r="I200" s="317">
        <v>53100</v>
      </c>
      <c r="J200" s="318" t="s">
        <v>1005</v>
      </c>
      <c r="K200" s="315">
        <v>39778</v>
      </c>
      <c r="L200" s="317" t="s">
        <v>2608</v>
      </c>
      <c r="M200" s="315" t="s">
        <v>983</v>
      </c>
      <c r="N200" s="318" t="s">
        <v>993</v>
      </c>
      <c r="O200" s="347">
        <v>109.56</v>
      </c>
      <c r="P200" s="400">
        <v>9.1300000000000008</v>
      </c>
      <c r="Q200" s="400">
        <v>9.1300000000000008</v>
      </c>
      <c r="R200" s="400">
        <v>9.1300000000000008</v>
      </c>
      <c r="S200" s="404">
        <f>SUM(P200:R200)</f>
        <v>27.39</v>
      </c>
      <c r="T200" s="400">
        <v>9.1300000000000008</v>
      </c>
      <c r="U200" s="400">
        <v>9.1300000000000008</v>
      </c>
      <c r="V200" s="400">
        <v>9.1300000000000008</v>
      </c>
      <c r="W200" s="404">
        <f>SUM(T200:V200)</f>
        <v>27.39</v>
      </c>
      <c r="X200" s="400">
        <v>9.1300000000000008</v>
      </c>
      <c r="Y200" s="400">
        <v>9.1300000000000008</v>
      </c>
      <c r="Z200" s="400">
        <v>9.1300000000000008</v>
      </c>
      <c r="AA200" s="404">
        <f>SUM(X200:Z200)</f>
        <v>27.39</v>
      </c>
      <c r="AB200" s="400">
        <v>9.1300000000000008</v>
      </c>
      <c r="AC200" s="400">
        <v>9.1300000000000008</v>
      </c>
      <c r="AD200" s="400">
        <v>9.1300000000000008</v>
      </c>
      <c r="AE200" s="404">
        <f>SUM(AB200:AD200)</f>
        <v>27.39</v>
      </c>
      <c r="AF200" s="401">
        <f>SUBTOTAL(9,S200,W200,AA200,AE200)</f>
        <v>109.56</v>
      </c>
    </row>
    <row r="201" spans="1:32" x14ac:dyDescent="0.3">
      <c r="A201" s="70"/>
      <c r="B201" s="70" t="s">
        <v>3631</v>
      </c>
      <c r="C201" s="318" t="s">
        <v>2594</v>
      </c>
      <c r="D201" s="318" t="s">
        <v>2784</v>
      </c>
      <c r="E201" s="317" t="s">
        <v>921</v>
      </c>
      <c r="F201" s="318" t="s">
        <v>1121</v>
      </c>
      <c r="G201" s="318" t="s">
        <v>1272</v>
      </c>
      <c r="H201" s="317" t="s">
        <v>912</v>
      </c>
      <c r="I201" s="317">
        <v>53100</v>
      </c>
      <c r="J201" s="318" t="s">
        <v>1005</v>
      </c>
      <c r="K201" s="315">
        <v>39778</v>
      </c>
      <c r="L201" s="317" t="s">
        <v>2608</v>
      </c>
      <c r="M201" s="315" t="s">
        <v>983</v>
      </c>
      <c r="N201" s="318" t="s">
        <v>993</v>
      </c>
      <c r="O201" s="347">
        <v>109.56</v>
      </c>
      <c r="P201" s="400">
        <v>9.1300000000000008</v>
      </c>
      <c r="Q201" s="400">
        <v>9.1300000000000008</v>
      </c>
      <c r="R201" s="400">
        <v>9.1300000000000008</v>
      </c>
      <c r="S201" s="404">
        <f>SUM(P201:R201)</f>
        <v>27.39</v>
      </c>
      <c r="T201" s="400">
        <v>9.1300000000000008</v>
      </c>
      <c r="U201" s="400">
        <v>9.1300000000000008</v>
      </c>
      <c r="V201" s="400">
        <v>9.1300000000000008</v>
      </c>
      <c r="W201" s="404">
        <f>SUM(T201:V201)</f>
        <v>27.39</v>
      </c>
      <c r="X201" s="400">
        <v>9.1300000000000008</v>
      </c>
      <c r="Y201" s="400">
        <v>9.1300000000000008</v>
      </c>
      <c r="Z201" s="400">
        <v>9.1300000000000008</v>
      </c>
      <c r="AA201" s="404">
        <f>SUM(X201:Z201)</f>
        <v>27.39</v>
      </c>
      <c r="AB201" s="400">
        <v>9.1300000000000008</v>
      </c>
      <c r="AC201" s="400">
        <v>9.1300000000000008</v>
      </c>
      <c r="AD201" s="400">
        <v>9.1300000000000008</v>
      </c>
      <c r="AE201" s="404">
        <f>SUM(AB201:AD201)</f>
        <v>27.39</v>
      </c>
      <c r="AF201" s="401">
        <f>SUBTOTAL(9,S201,W201,AA201,AE201)</f>
        <v>109.56</v>
      </c>
    </row>
    <row r="202" spans="1:32" x14ac:dyDescent="0.3">
      <c r="A202" s="70"/>
      <c r="B202" s="70" t="s">
        <v>3631</v>
      </c>
      <c r="C202" s="318" t="s">
        <v>2594</v>
      </c>
      <c r="D202" s="318" t="s">
        <v>2785</v>
      </c>
      <c r="E202" s="317" t="s">
        <v>917</v>
      </c>
      <c r="F202" s="318" t="s">
        <v>1122</v>
      </c>
      <c r="G202" s="318" t="s">
        <v>1272</v>
      </c>
      <c r="H202" s="317" t="s">
        <v>912</v>
      </c>
      <c r="I202" s="317">
        <v>53100</v>
      </c>
      <c r="J202" s="318" t="s">
        <v>1001</v>
      </c>
      <c r="K202" s="315">
        <v>39840</v>
      </c>
      <c r="L202" s="317" t="s">
        <v>2608</v>
      </c>
      <c r="M202" s="315" t="s">
        <v>983</v>
      </c>
      <c r="N202" s="318" t="s">
        <v>991</v>
      </c>
      <c r="O202" s="347">
        <v>50.76</v>
      </c>
      <c r="P202" s="400">
        <v>4.2300000000000004</v>
      </c>
      <c r="Q202" s="400">
        <v>4.2300000000000004</v>
      </c>
      <c r="R202" s="400">
        <v>4.2300000000000004</v>
      </c>
      <c r="S202" s="404">
        <f>SUM(P202:R202)</f>
        <v>12.690000000000001</v>
      </c>
      <c r="T202" s="400">
        <v>4.2300000000000004</v>
      </c>
      <c r="U202" s="400">
        <v>4.2300000000000004</v>
      </c>
      <c r="V202" s="400">
        <v>4.2300000000000004</v>
      </c>
      <c r="W202" s="404">
        <f>SUM(T202:V202)</f>
        <v>12.690000000000001</v>
      </c>
      <c r="X202" s="400">
        <v>4.2300000000000004</v>
      </c>
      <c r="Y202" s="400">
        <v>4.2300000000000004</v>
      </c>
      <c r="Z202" s="400">
        <v>4.2300000000000004</v>
      </c>
      <c r="AA202" s="404">
        <f>SUM(X202:Z202)</f>
        <v>12.690000000000001</v>
      </c>
      <c r="AB202" s="400">
        <v>4.2300000000000004</v>
      </c>
      <c r="AC202" s="400">
        <v>4.2300000000000004</v>
      </c>
      <c r="AD202" s="400">
        <v>4.2300000000000004</v>
      </c>
      <c r="AE202" s="404">
        <f>SUM(AB202:AD202)</f>
        <v>12.690000000000001</v>
      </c>
      <c r="AF202" s="401">
        <f>SUBTOTAL(9,S202,W202,AA202,AE202)</f>
        <v>50.760000000000005</v>
      </c>
    </row>
    <row r="203" spans="1:32" x14ac:dyDescent="0.3">
      <c r="A203" s="70"/>
      <c r="B203" s="70" t="s">
        <v>3631</v>
      </c>
      <c r="C203" s="318" t="s">
        <v>2594</v>
      </c>
      <c r="D203" s="318" t="s">
        <v>2786</v>
      </c>
      <c r="E203" s="317" t="s">
        <v>917</v>
      </c>
      <c r="F203" s="318" t="s">
        <v>1123</v>
      </c>
      <c r="G203" s="318" t="s">
        <v>1272</v>
      </c>
      <c r="H203" s="317" t="s">
        <v>912</v>
      </c>
      <c r="I203" s="317">
        <v>53100</v>
      </c>
      <c r="J203" s="318" t="s">
        <v>1001</v>
      </c>
      <c r="K203" s="315">
        <v>39840</v>
      </c>
      <c r="L203" s="317" t="s">
        <v>2608</v>
      </c>
      <c r="M203" s="315" t="s">
        <v>983</v>
      </c>
      <c r="N203" s="318" t="s">
        <v>991</v>
      </c>
      <c r="O203" s="347">
        <v>50.76</v>
      </c>
      <c r="P203" s="400">
        <v>4.2300000000000004</v>
      </c>
      <c r="Q203" s="400">
        <v>4.2300000000000004</v>
      </c>
      <c r="R203" s="400">
        <v>4.2300000000000004</v>
      </c>
      <c r="S203" s="404">
        <f>SUM(P203:R203)</f>
        <v>12.690000000000001</v>
      </c>
      <c r="T203" s="400">
        <v>4.2300000000000004</v>
      </c>
      <c r="U203" s="400">
        <v>4.2300000000000004</v>
      </c>
      <c r="V203" s="400">
        <v>4.2300000000000004</v>
      </c>
      <c r="W203" s="404">
        <f>SUM(T203:V203)</f>
        <v>12.690000000000001</v>
      </c>
      <c r="X203" s="400">
        <v>4.2300000000000004</v>
      </c>
      <c r="Y203" s="400">
        <v>4.2300000000000004</v>
      </c>
      <c r="Z203" s="400">
        <v>4.2300000000000004</v>
      </c>
      <c r="AA203" s="404">
        <f>SUM(X203:Z203)</f>
        <v>12.690000000000001</v>
      </c>
      <c r="AB203" s="400">
        <v>4.2300000000000004</v>
      </c>
      <c r="AC203" s="400">
        <v>4.2300000000000004</v>
      </c>
      <c r="AD203" s="400">
        <v>4.2300000000000004</v>
      </c>
      <c r="AE203" s="404">
        <f>SUM(AB203:AD203)</f>
        <v>12.690000000000001</v>
      </c>
      <c r="AF203" s="401">
        <f>SUBTOTAL(9,S203,W203,AA203,AE203)</f>
        <v>50.760000000000005</v>
      </c>
    </row>
    <row r="204" spans="1:32" x14ac:dyDescent="0.3">
      <c r="A204" s="70"/>
      <c r="B204" s="70" t="s">
        <v>3631</v>
      </c>
      <c r="C204" s="318" t="s">
        <v>2594</v>
      </c>
      <c r="D204" s="318" t="s">
        <v>2787</v>
      </c>
      <c r="E204" s="317" t="s">
        <v>925</v>
      </c>
      <c r="F204" s="318" t="s">
        <v>1124</v>
      </c>
      <c r="G204" s="318" t="s">
        <v>1272</v>
      </c>
      <c r="H204" s="317" t="s">
        <v>912</v>
      </c>
      <c r="I204" s="317">
        <v>53100</v>
      </c>
      <c r="J204" s="318" t="s">
        <v>1001</v>
      </c>
      <c r="K204" s="315">
        <v>39840</v>
      </c>
      <c r="L204" s="317" t="s">
        <v>2608</v>
      </c>
      <c r="M204" s="315" t="s">
        <v>983</v>
      </c>
      <c r="N204" s="318" t="s">
        <v>991</v>
      </c>
      <c r="O204" s="347">
        <v>50.76</v>
      </c>
      <c r="P204" s="400">
        <v>4.2300000000000004</v>
      </c>
      <c r="Q204" s="400">
        <v>4.2300000000000004</v>
      </c>
      <c r="R204" s="400">
        <v>4.2300000000000004</v>
      </c>
      <c r="S204" s="404">
        <f>SUM(P204:R204)</f>
        <v>12.690000000000001</v>
      </c>
      <c r="T204" s="400">
        <v>4.2300000000000004</v>
      </c>
      <c r="U204" s="400">
        <v>4.2300000000000004</v>
      </c>
      <c r="V204" s="400">
        <v>4.2300000000000004</v>
      </c>
      <c r="W204" s="404">
        <f>SUM(T204:V204)</f>
        <v>12.690000000000001</v>
      </c>
      <c r="X204" s="400">
        <v>4.2300000000000004</v>
      </c>
      <c r="Y204" s="400">
        <v>4.2300000000000004</v>
      </c>
      <c r="Z204" s="400">
        <v>4.2300000000000004</v>
      </c>
      <c r="AA204" s="404">
        <f>SUM(X204:Z204)</f>
        <v>12.690000000000001</v>
      </c>
      <c r="AB204" s="400">
        <v>4.2300000000000004</v>
      </c>
      <c r="AC204" s="400">
        <v>4.2300000000000004</v>
      </c>
      <c r="AD204" s="400">
        <v>4.2300000000000004</v>
      </c>
      <c r="AE204" s="404">
        <f>SUM(AB204:AD204)</f>
        <v>12.690000000000001</v>
      </c>
      <c r="AF204" s="401">
        <f>SUBTOTAL(9,S204,W204,AA204,AE204)</f>
        <v>50.760000000000005</v>
      </c>
    </row>
    <row r="205" spans="1:32" x14ac:dyDescent="0.3">
      <c r="A205" s="70"/>
      <c r="B205" s="70" t="s">
        <v>3631</v>
      </c>
      <c r="C205" s="318" t="s">
        <v>2700</v>
      </c>
      <c r="D205" s="318" t="s">
        <v>2788</v>
      </c>
      <c r="E205" s="317" t="s">
        <v>925</v>
      </c>
      <c r="F205" s="318" t="s">
        <v>1125</v>
      </c>
      <c r="G205" s="318" t="s">
        <v>1273</v>
      </c>
      <c r="H205" s="317" t="s">
        <v>913</v>
      </c>
      <c r="I205" s="317">
        <v>53000</v>
      </c>
      <c r="J205" s="318" t="s">
        <v>1001</v>
      </c>
      <c r="K205" s="315">
        <v>39860</v>
      </c>
      <c r="L205" s="317" t="s">
        <v>2608</v>
      </c>
      <c r="M205" s="315" t="s">
        <v>983</v>
      </c>
      <c r="N205" s="318" t="s">
        <v>991</v>
      </c>
      <c r="O205" s="347">
        <v>50.76</v>
      </c>
      <c r="P205" s="400">
        <v>4.2300000000000004</v>
      </c>
      <c r="Q205" s="400">
        <v>4.2300000000000004</v>
      </c>
      <c r="R205" s="400">
        <v>4.2300000000000004</v>
      </c>
      <c r="S205" s="404">
        <f>SUM(P205:R205)</f>
        <v>12.690000000000001</v>
      </c>
      <c r="T205" s="400">
        <v>4.2300000000000004</v>
      </c>
      <c r="U205" s="400">
        <v>4.2300000000000004</v>
      </c>
      <c r="V205" s="400">
        <v>4.2300000000000004</v>
      </c>
      <c r="W205" s="404">
        <f>SUM(T205:V205)</f>
        <v>12.690000000000001</v>
      </c>
      <c r="X205" s="400">
        <v>4.2300000000000004</v>
      </c>
      <c r="Y205" s="400">
        <v>4.2300000000000004</v>
      </c>
      <c r="Z205" s="400">
        <v>4.2300000000000004</v>
      </c>
      <c r="AA205" s="404">
        <f>SUM(X205:Z205)</f>
        <v>12.690000000000001</v>
      </c>
      <c r="AB205" s="400">
        <v>4.2300000000000004</v>
      </c>
      <c r="AC205" s="400">
        <v>4.2300000000000004</v>
      </c>
      <c r="AD205" s="400">
        <v>4.2300000000000004</v>
      </c>
      <c r="AE205" s="404">
        <f>SUM(AB205:AD205)</f>
        <v>12.690000000000001</v>
      </c>
      <c r="AF205" s="401">
        <f>SUBTOTAL(9,S205,W205,AA205,AE205)</f>
        <v>50.760000000000005</v>
      </c>
    </row>
    <row r="206" spans="1:32" x14ac:dyDescent="0.3">
      <c r="A206" s="70"/>
      <c r="B206" s="70" t="s">
        <v>3631</v>
      </c>
      <c r="C206" s="318" t="s">
        <v>2594</v>
      </c>
      <c r="D206" s="318" t="s">
        <v>2789</v>
      </c>
      <c r="E206" s="317" t="s">
        <v>925</v>
      </c>
      <c r="F206" s="318" t="s">
        <v>1126</v>
      </c>
      <c r="G206" s="318" t="s">
        <v>1272</v>
      </c>
      <c r="H206" s="317" t="s">
        <v>912</v>
      </c>
      <c r="I206" s="317">
        <v>53100</v>
      </c>
      <c r="J206" s="318" t="s">
        <v>1001</v>
      </c>
      <c r="K206" s="315">
        <v>39810</v>
      </c>
      <c r="L206" s="317" t="s">
        <v>2608</v>
      </c>
      <c r="M206" s="315" t="s">
        <v>983</v>
      </c>
      <c r="N206" s="318" t="s">
        <v>991</v>
      </c>
      <c r="O206" s="347">
        <v>50.76</v>
      </c>
      <c r="P206" s="400">
        <v>4.2300000000000004</v>
      </c>
      <c r="Q206" s="400">
        <v>4.2300000000000004</v>
      </c>
      <c r="R206" s="400">
        <v>4.2300000000000004</v>
      </c>
      <c r="S206" s="404">
        <f>SUM(P206:R206)</f>
        <v>12.690000000000001</v>
      </c>
      <c r="T206" s="400">
        <v>4.2300000000000004</v>
      </c>
      <c r="U206" s="400">
        <v>4.2300000000000004</v>
      </c>
      <c r="V206" s="400">
        <v>4.2300000000000004</v>
      </c>
      <c r="W206" s="404">
        <f>SUM(T206:V206)</f>
        <v>12.690000000000001</v>
      </c>
      <c r="X206" s="400">
        <v>4.2300000000000004</v>
      </c>
      <c r="Y206" s="400">
        <v>4.2300000000000004</v>
      </c>
      <c r="Z206" s="400">
        <v>4.2300000000000004</v>
      </c>
      <c r="AA206" s="404">
        <f>SUM(X206:Z206)</f>
        <v>12.690000000000001</v>
      </c>
      <c r="AB206" s="400">
        <v>4.2300000000000004</v>
      </c>
      <c r="AC206" s="400">
        <v>4.2300000000000004</v>
      </c>
      <c r="AD206" s="400">
        <v>4.2300000000000004</v>
      </c>
      <c r="AE206" s="404">
        <f>SUM(AB206:AD206)</f>
        <v>12.690000000000001</v>
      </c>
      <c r="AF206" s="401">
        <f>SUBTOTAL(9,S206,W206,AA206,AE206)</f>
        <v>50.760000000000005</v>
      </c>
    </row>
    <row r="207" spans="1:32" x14ac:dyDescent="0.3">
      <c r="A207" s="70"/>
      <c r="B207" s="70" t="s">
        <v>3631</v>
      </c>
      <c r="C207" s="318" t="s">
        <v>2594</v>
      </c>
      <c r="D207" s="318" t="s">
        <v>2790</v>
      </c>
      <c r="E207" s="317" t="s">
        <v>925</v>
      </c>
      <c r="F207" s="318" t="s">
        <v>1127</v>
      </c>
      <c r="G207" s="318" t="s">
        <v>1272</v>
      </c>
      <c r="H207" s="317" t="s">
        <v>912</v>
      </c>
      <c r="I207" s="317">
        <v>53100</v>
      </c>
      <c r="J207" s="318" t="s">
        <v>1001</v>
      </c>
      <c r="K207" s="315">
        <v>39915</v>
      </c>
      <c r="L207" s="317" t="s">
        <v>2608</v>
      </c>
      <c r="M207" s="315" t="s">
        <v>983</v>
      </c>
      <c r="N207" s="318" t="s">
        <v>991</v>
      </c>
      <c r="O207" s="347">
        <v>50.76</v>
      </c>
      <c r="P207" s="400">
        <v>4.2300000000000004</v>
      </c>
      <c r="Q207" s="400">
        <v>4.2300000000000004</v>
      </c>
      <c r="R207" s="400">
        <v>4.2300000000000004</v>
      </c>
      <c r="S207" s="404">
        <f>SUM(P207:R207)</f>
        <v>12.690000000000001</v>
      </c>
      <c r="T207" s="400">
        <v>4.2300000000000004</v>
      </c>
      <c r="U207" s="400">
        <v>4.2300000000000004</v>
      </c>
      <c r="V207" s="400">
        <v>4.2300000000000004</v>
      </c>
      <c r="W207" s="404">
        <f>SUM(T207:V207)</f>
        <v>12.690000000000001</v>
      </c>
      <c r="X207" s="400">
        <v>4.2300000000000004</v>
      </c>
      <c r="Y207" s="400">
        <v>4.2300000000000004</v>
      </c>
      <c r="Z207" s="400">
        <v>4.2300000000000004</v>
      </c>
      <c r="AA207" s="404">
        <f>SUM(X207:Z207)</f>
        <v>12.690000000000001</v>
      </c>
      <c r="AB207" s="400">
        <v>4.2300000000000004</v>
      </c>
      <c r="AC207" s="400">
        <v>4.2300000000000004</v>
      </c>
      <c r="AD207" s="400">
        <v>4.2300000000000004</v>
      </c>
      <c r="AE207" s="404">
        <f>SUM(AB207:AD207)</f>
        <v>12.690000000000001</v>
      </c>
      <c r="AF207" s="401">
        <f>SUBTOTAL(9,S207,W207,AA207,AE207)</f>
        <v>50.760000000000005</v>
      </c>
    </row>
    <row r="208" spans="1:32" x14ac:dyDescent="0.3">
      <c r="A208" s="70"/>
      <c r="B208" s="70" t="s">
        <v>3631</v>
      </c>
      <c r="C208" s="318" t="s">
        <v>2594</v>
      </c>
      <c r="D208" s="318" t="s">
        <v>2791</v>
      </c>
      <c r="E208" s="317" t="s">
        <v>925</v>
      </c>
      <c r="F208" s="318" t="s">
        <v>1128</v>
      </c>
      <c r="G208" s="318" t="s">
        <v>1272</v>
      </c>
      <c r="H208" s="317" t="s">
        <v>912</v>
      </c>
      <c r="I208" s="317">
        <v>53100</v>
      </c>
      <c r="J208" s="318" t="s">
        <v>1001</v>
      </c>
      <c r="K208" s="315">
        <v>39860</v>
      </c>
      <c r="L208" s="317" t="s">
        <v>2608</v>
      </c>
      <c r="M208" s="315" t="s">
        <v>983</v>
      </c>
      <c r="N208" s="318" t="s">
        <v>991</v>
      </c>
      <c r="O208" s="347">
        <v>50.76</v>
      </c>
      <c r="P208" s="400">
        <v>4.2300000000000004</v>
      </c>
      <c r="Q208" s="400">
        <v>4.2300000000000004</v>
      </c>
      <c r="R208" s="400">
        <v>4.2300000000000004</v>
      </c>
      <c r="S208" s="404">
        <f>SUM(P208:R208)</f>
        <v>12.690000000000001</v>
      </c>
      <c r="T208" s="400">
        <v>4.2300000000000004</v>
      </c>
      <c r="U208" s="400">
        <v>4.2300000000000004</v>
      </c>
      <c r="V208" s="400">
        <v>4.2300000000000004</v>
      </c>
      <c r="W208" s="404">
        <f>SUM(T208:V208)</f>
        <v>12.690000000000001</v>
      </c>
      <c r="X208" s="400">
        <v>4.2300000000000004</v>
      </c>
      <c r="Y208" s="400">
        <v>4.2300000000000004</v>
      </c>
      <c r="Z208" s="400">
        <v>4.2300000000000004</v>
      </c>
      <c r="AA208" s="404">
        <f>SUM(X208:Z208)</f>
        <v>12.690000000000001</v>
      </c>
      <c r="AB208" s="400">
        <v>4.2300000000000004</v>
      </c>
      <c r="AC208" s="400">
        <v>4.2300000000000004</v>
      </c>
      <c r="AD208" s="400">
        <v>4.2300000000000004</v>
      </c>
      <c r="AE208" s="404">
        <f>SUM(AB208:AD208)</f>
        <v>12.690000000000001</v>
      </c>
      <c r="AF208" s="401">
        <f>SUBTOTAL(9,S208,W208,AA208,AE208)</f>
        <v>50.760000000000005</v>
      </c>
    </row>
    <row r="209" spans="1:32" x14ac:dyDescent="0.3">
      <c r="A209" s="70"/>
      <c r="B209" s="70" t="s">
        <v>3631</v>
      </c>
      <c r="C209" s="318" t="s">
        <v>2594</v>
      </c>
      <c r="D209" s="318" t="s">
        <v>2792</v>
      </c>
      <c r="E209" s="317" t="s">
        <v>925</v>
      </c>
      <c r="F209" s="318" t="s">
        <v>1129</v>
      </c>
      <c r="G209" s="318" t="s">
        <v>1272</v>
      </c>
      <c r="H209" s="317" t="s">
        <v>912</v>
      </c>
      <c r="I209" s="317">
        <v>53100</v>
      </c>
      <c r="J209" s="318" t="s">
        <v>1001</v>
      </c>
      <c r="K209" s="315">
        <v>39915</v>
      </c>
      <c r="L209" s="317" t="s">
        <v>2608</v>
      </c>
      <c r="M209" s="315" t="s">
        <v>983</v>
      </c>
      <c r="N209" s="318" t="s">
        <v>991</v>
      </c>
      <c r="O209" s="347">
        <v>50.76</v>
      </c>
      <c r="P209" s="400">
        <v>4.2300000000000004</v>
      </c>
      <c r="Q209" s="400">
        <v>4.2300000000000004</v>
      </c>
      <c r="R209" s="400">
        <v>4.2300000000000004</v>
      </c>
      <c r="S209" s="404">
        <f>SUM(P209:R209)</f>
        <v>12.690000000000001</v>
      </c>
      <c r="T209" s="400">
        <v>4.2300000000000004</v>
      </c>
      <c r="U209" s="400">
        <v>4.2300000000000004</v>
      </c>
      <c r="V209" s="400">
        <v>4.2300000000000004</v>
      </c>
      <c r="W209" s="404">
        <f>SUM(T209:V209)</f>
        <v>12.690000000000001</v>
      </c>
      <c r="X209" s="400">
        <v>4.2300000000000004</v>
      </c>
      <c r="Y209" s="400">
        <v>4.2300000000000004</v>
      </c>
      <c r="Z209" s="400">
        <v>4.2300000000000004</v>
      </c>
      <c r="AA209" s="404">
        <f>SUM(X209:Z209)</f>
        <v>12.690000000000001</v>
      </c>
      <c r="AB209" s="400">
        <v>4.2300000000000004</v>
      </c>
      <c r="AC209" s="400">
        <v>4.2300000000000004</v>
      </c>
      <c r="AD209" s="400">
        <v>4.2300000000000004</v>
      </c>
      <c r="AE209" s="404">
        <f>SUM(AB209:AD209)</f>
        <v>12.690000000000001</v>
      </c>
      <c r="AF209" s="401">
        <f>SUBTOTAL(9,S209,W209,AA209,AE209)</f>
        <v>50.760000000000005</v>
      </c>
    </row>
    <row r="210" spans="1:32" x14ac:dyDescent="0.3">
      <c r="A210" s="70"/>
      <c r="B210" s="70" t="s">
        <v>3631</v>
      </c>
      <c r="C210" s="318" t="s">
        <v>2594</v>
      </c>
      <c r="D210" s="318" t="s">
        <v>2793</v>
      </c>
      <c r="E210" s="317" t="s">
        <v>917</v>
      </c>
      <c r="F210" s="318" t="s">
        <v>1130</v>
      </c>
      <c r="G210" s="318" t="s">
        <v>1272</v>
      </c>
      <c r="H210" s="317" t="s">
        <v>912</v>
      </c>
      <c r="I210" s="317">
        <v>53100</v>
      </c>
      <c r="J210" s="318" t="s">
        <v>1001</v>
      </c>
      <c r="K210" s="315">
        <v>39915</v>
      </c>
      <c r="L210" s="317" t="s">
        <v>2608</v>
      </c>
      <c r="M210" s="315" t="s">
        <v>983</v>
      </c>
      <c r="N210" s="318" t="s">
        <v>991</v>
      </c>
      <c r="O210" s="347">
        <v>50.76</v>
      </c>
      <c r="P210" s="400">
        <v>4.2300000000000004</v>
      </c>
      <c r="Q210" s="400">
        <v>4.2300000000000004</v>
      </c>
      <c r="R210" s="400">
        <v>4.2300000000000004</v>
      </c>
      <c r="S210" s="404">
        <f>SUM(P210:R210)</f>
        <v>12.690000000000001</v>
      </c>
      <c r="T210" s="400">
        <v>4.2300000000000004</v>
      </c>
      <c r="U210" s="400">
        <v>4.2300000000000004</v>
      </c>
      <c r="V210" s="400">
        <v>4.2300000000000004</v>
      </c>
      <c r="W210" s="404">
        <f>SUM(T210:V210)</f>
        <v>12.690000000000001</v>
      </c>
      <c r="X210" s="400">
        <v>4.2300000000000004</v>
      </c>
      <c r="Y210" s="400">
        <v>4.2300000000000004</v>
      </c>
      <c r="Z210" s="400">
        <v>4.2300000000000004</v>
      </c>
      <c r="AA210" s="404">
        <f>SUM(X210:Z210)</f>
        <v>12.690000000000001</v>
      </c>
      <c r="AB210" s="400">
        <v>4.2300000000000004</v>
      </c>
      <c r="AC210" s="400">
        <v>4.2300000000000004</v>
      </c>
      <c r="AD210" s="400">
        <v>4.2300000000000004</v>
      </c>
      <c r="AE210" s="404">
        <f>SUM(AB210:AD210)</f>
        <v>12.690000000000001</v>
      </c>
      <c r="AF210" s="401">
        <f>SUBTOTAL(9,S210,W210,AA210,AE210)</f>
        <v>50.760000000000005</v>
      </c>
    </row>
    <row r="211" spans="1:32" x14ac:dyDescent="0.3">
      <c r="A211" s="70"/>
      <c r="B211" s="70" t="s">
        <v>3631</v>
      </c>
      <c r="C211" s="318" t="s">
        <v>2594</v>
      </c>
      <c r="D211" s="318" t="s">
        <v>2794</v>
      </c>
      <c r="E211" s="317" t="s">
        <v>925</v>
      </c>
      <c r="F211" s="318" t="s">
        <v>1131</v>
      </c>
      <c r="G211" s="318" t="s">
        <v>1272</v>
      </c>
      <c r="H211" s="317" t="s">
        <v>912</v>
      </c>
      <c r="I211" s="317">
        <v>53100</v>
      </c>
      <c r="J211" s="318" t="s">
        <v>1001</v>
      </c>
      <c r="K211" s="315">
        <v>39915</v>
      </c>
      <c r="L211" s="317" t="s">
        <v>2608</v>
      </c>
      <c r="M211" s="315" t="s">
        <v>983</v>
      </c>
      <c r="N211" s="318" t="s">
        <v>991</v>
      </c>
      <c r="O211" s="347">
        <v>50.76</v>
      </c>
      <c r="P211" s="400">
        <v>4.2300000000000004</v>
      </c>
      <c r="Q211" s="400">
        <v>4.2300000000000004</v>
      </c>
      <c r="R211" s="400">
        <v>4.2300000000000004</v>
      </c>
      <c r="S211" s="404">
        <f>SUM(P211:R211)</f>
        <v>12.690000000000001</v>
      </c>
      <c r="T211" s="400">
        <v>4.2300000000000004</v>
      </c>
      <c r="U211" s="400">
        <v>4.2300000000000004</v>
      </c>
      <c r="V211" s="400">
        <v>4.2300000000000004</v>
      </c>
      <c r="W211" s="404">
        <f>SUM(T211:V211)</f>
        <v>12.690000000000001</v>
      </c>
      <c r="X211" s="400">
        <v>4.2300000000000004</v>
      </c>
      <c r="Y211" s="400">
        <v>4.2300000000000004</v>
      </c>
      <c r="Z211" s="400">
        <v>4.2300000000000004</v>
      </c>
      <c r="AA211" s="404">
        <f>SUM(X211:Z211)</f>
        <v>12.690000000000001</v>
      </c>
      <c r="AB211" s="400">
        <v>4.2300000000000004</v>
      </c>
      <c r="AC211" s="400">
        <v>4.2300000000000004</v>
      </c>
      <c r="AD211" s="400">
        <v>4.2300000000000004</v>
      </c>
      <c r="AE211" s="404">
        <f>SUM(AB211:AD211)</f>
        <v>12.690000000000001</v>
      </c>
      <c r="AF211" s="401">
        <f>SUBTOTAL(9,S211,W211,AA211,AE211)</f>
        <v>50.760000000000005</v>
      </c>
    </row>
    <row r="212" spans="1:32" x14ac:dyDescent="0.3">
      <c r="A212" s="70"/>
      <c r="B212" s="70" t="s">
        <v>3631</v>
      </c>
      <c r="C212" s="318" t="s">
        <v>2594</v>
      </c>
      <c r="D212" s="318" t="s">
        <v>2795</v>
      </c>
      <c r="E212" s="317" t="s">
        <v>925</v>
      </c>
      <c r="F212" s="318" t="s">
        <v>1132</v>
      </c>
      <c r="G212" s="318" t="s">
        <v>1272</v>
      </c>
      <c r="H212" s="317" t="s">
        <v>912</v>
      </c>
      <c r="I212" s="317">
        <v>53100</v>
      </c>
      <c r="J212" s="318" t="s">
        <v>1001</v>
      </c>
      <c r="K212" s="315">
        <v>39949</v>
      </c>
      <c r="L212" s="317" t="s">
        <v>2608</v>
      </c>
      <c r="M212" s="315" t="s">
        <v>983</v>
      </c>
      <c r="N212" s="318" t="s">
        <v>991</v>
      </c>
      <c r="O212" s="347">
        <v>50.76</v>
      </c>
      <c r="P212" s="400">
        <v>4.2300000000000004</v>
      </c>
      <c r="Q212" s="400">
        <v>4.2300000000000004</v>
      </c>
      <c r="R212" s="400">
        <v>4.2300000000000004</v>
      </c>
      <c r="S212" s="404">
        <f>SUM(P212:R212)</f>
        <v>12.690000000000001</v>
      </c>
      <c r="T212" s="400">
        <v>4.2300000000000004</v>
      </c>
      <c r="U212" s="400">
        <v>4.2300000000000004</v>
      </c>
      <c r="V212" s="400">
        <v>4.2300000000000004</v>
      </c>
      <c r="W212" s="404">
        <f>SUM(T212:V212)</f>
        <v>12.690000000000001</v>
      </c>
      <c r="X212" s="400">
        <v>4.2300000000000004</v>
      </c>
      <c r="Y212" s="400">
        <v>4.2300000000000004</v>
      </c>
      <c r="Z212" s="400">
        <v>4.2300000000000004</v>
      </c>
      <c r="AA212" s="404">
        <f>SUM(X212:Z212)</f>
        <v>12.690000000000001</v>
      </c>
      <c r="AB212" s="400">
        <v>4.2300000000000004</v>
      </c>
      <c r="AC212" s="400">
        <v>4.2300000000000004</v>
      </c>
      <c r="AD212" s="400">
        <v>4.2300000000000004</v>
      </c>
      <c r="AE212" s="404">
        <f>SUM(AB212:AD212)</f>
        <v>12.690000000000001</v>
      </c>
      <c r="AF212" s="401">
        <f>SUBTOTAL(9,S212,W212,AA212,AE212)</f>
        <v>50.760000000000005</v>
      </c>
    </row>
    <row r="213" spans="1:32" x14ac:dyDescent="0.3">
      <c r="A213" s="70"/>
      <c r="B213" s="70" t="s">
        <v>3631</v>
      </c>
      <c r="C213" s="318" t="s">
        <v>2594</v>
      </c>
      <c r="D213" s="318" t="s">
        <v>2796</v>
      </c>
      <c r="E213" s="317" t="s">
        <v>925</v>
      </c>
      <c r="F213" s="318" t="s">
        <v>1133</v>
      </c>
      <c r="G213" s="318" t="s">
        <v>1272</v>
      </c>
      <c r="H213" s="317" t="s">
        <v>912</v>
      </c>
      <c r="I213" s="317">
        <v>53100</v>
      </c>
      <c r="J213" s="318" t="s">
        <v>1001</v>
      </c>
      <c r="K213" s="315">
        <v>39980</v>
      </c>
      <c r="L213" s="317" t="s">
        <v>2608</v>
      </c>
      <c r="M213" s="315" t="s">
        <v>983</v>
      </c>
      <c r="N213" s="318" t="s">
        <v>991</v>
      </c>
      <c r="O213" s="347">
        <v>50.76</v>
      </c>
      <c r="P213" s="400">
        <v>4.2300000000000004</v>
      </c>
      <c r="Q213" s="400">
        <v>4.2300000000000004</v>
      </c>
      <c r="R213" s="400">
        <v>4.2300000000000004</v>
      </c>
      <c r="S213" s="404">
        <f>SUM(P213:R213)</f>
        <v>12.690000000000001</v>
      </c>
      <c r="T213" s="400">
        <v>4.2300000000000004</v>
      </c>
      <c r="U213" s="400">
        <v>4.2300000000000004</v>
      </c>
      <c r="V213" s="400">
        <v>4.2300000000000004</v>
      </c>
      <c r="W213" s="404">
        <f>SUM(T213:V213)</f>
        <v>12.690000000000001</v>
      </c>
      <c r="X213" s="400">
        <v>4.2300000000000004</v>
      </c>
      <c r="Y213" s="400">
        <v>4.2300000000000004</v>
      </c>
      <c r="Z213" s="400">
        <v>4.2300000000000004</v>
      </c>
      <c r="AA213" s="404">
        <f>SUM(X213:Z213)</f>
        <v>12.690000000000001</v>
      </c>
      <c r="AB213" s="400">
        <v>4.2300000000000004</v>
      </c>
      <c r="AC213" s="400">
        <v>4.2300000000000004</v>
      </c>
      <c r="AD213" s="400">
        <v>4.2300000000000004</v>
      </c>
      <c r="AE213" s="404">
        <f>SUM(AB213:AD213)</f>
        <v>12.690000000000001</v>
      </c>
      <c r="AF213" s="401">
        <f>SUBTOTAL(9,S213,W213,AA213,AE213)</f>
        <v>50.760000000000005</v>
      </c>
    </row>
    <row r="214" spans="1:32" x14ac:dyDescent="0.3">
      <c r="A214" s="70"/>
      <c r="B214" s="70" t="s">
        <v>3631</v>
      </c>
      <c r="C214" s="318" t="s">
        <v>2594</v>
      </c>
      <c r="D214" s="318" t="s">
        <v>2797</v>
      </c>
      <c r="E214" s="317" t="s">
        <v>925</v>
      </c>
      <c r="F214" s="318" t="s">
        <v>1134</v>
      </c>
      <c r="G214" s="318" t="s">
        <v>1272</v>
      </c>
      <c r="H214" s="317" t="s">
        <v>912</v>
      </c>
      <c r="I214" s="317">
        <v>53100</v>
      </c>
      <c r="J214" s="318" t="s">
        <v>1001</v>
      </c>
      <c r="K214" s="315">
        <v>36526</v>
      </c>
      <c r="L214" s="317" t="s">
        <v>2608</v>
      </c>
      <c r="M214" s="315" t="s">
        <v>983</v>
      </c>
      <c r="N214" s="318" t="s">
        <v>991</v>
      </c>
      <c r="O214" s="347">
        <v>50.76</v>
      </c>
      <c r="P214" s="400">
        <v>4.2300000000000004</v>
      </c>
      <c r="Q214" s="400">
        <v>4.2300000000000004</v>
      </c>
      <c r="R214" s="400">
        <v>4.2300000000000004</v>
      </c>
      <c r="S214" s="404">
        <f>SUM(P214:R214)</f>
        <v>12.690000000000001</v>
      </c>
      <c r="T214" s="400">
        <v>4.2300000000000004</v>
      </c>
      <c r="U214" s="400">
        <v>4.2300000000000004</v>
      </c>
      <c r="V214" s="400">
        <v>4.2300000000000004</v>
      </c>
      <c r="W214" s="404">
        <f>SUM(T214:V214)</f>
        <v>12.690000000000001</v>
      </c>
      <c r="X214" s="400">
        <v>4.2300000000000004</v>
      </c>
      <c r="Y214" s="400">
        <v>4.2300000000000004</v>
      </c>
      <c r="Z214" s="400">
        <v>4.2300000000000004</v>
      </c>
      <c r="AA214" s="404">
        <f>SUM(X214:Z214)</f>
        <v>12.690000000000001</v>
      </c>
      <c r="AB214" s="400">
        <v>4.2300000000000004</v>
      </c>
      <c r="AC214" s="400">
        <v>4.2300000000000004</v>
      </c>
      <c r="AD214" s="400">
        <v>4.2300000000000004</v>
      </c>
      <c r="AE214" s="404">
        <f>SUM(AB214:AD214)</f>
        <v>12.690000000000001</v>
      </c>
      <c r="AF214" s="401">
        <f>SUBTOTAL(9,S214,W214,AA214,AE214)</f>
        <v>50.760000000000005</v>
      </c>
    </row>
    <row r="215" spans="1:32" x14ac:dyDescent="0.3">
      <c r="A215" s="70"/>
      <c r="B215" s="70" t="s">
        <v>3631</v>
      </c>
      <c r="C215" s="318" t="s">
        <v>2594</v>
      </c>
      <c r="D215" s="318" t="s">
        <v>2798</v>
      </c>
      <c r="E215" s="317" t="s">
        <v>925</v>
      </c>
      <c r="F215" s="318" t="s">
        <v>1135</v>
      </c>
      <c r="G215" s="318" t="s">
        <v>1272</v>
      </c>
      <c r="H215" s="317" t="s">
        <v>912</v>
      </c>
      <c r="I215" s="317">
        <v>53100</v>
      </c>
      <c r="J215" s="318" t="s">
        <v>1001</v>
      </c>
      <c r="K215" s="315">
        <v>40018</v>
      </c>
      <c r="L215" s="317" t="s">
        <v>2608</v>
      </c>
      <c r="M215" s="315" t="s">
        <v>983</v>
      </c>
      <c r="N215" s="318" t="s">
        <v>991</v>
      </c>
      <c r="O215" s="347">
        <v>50.76</v>
      </c>
      <c r="P215" s="400">
        <v>4.2300000000000004</v>
      </c>
      <c r="Q215" s="400">
        <v>4.2300000000000004</v>
      </c>
      <c r="R215" s="400">
        <v>4.2300000000000004</v>
      </c>
      <c r="S215" s="404">
        <f>SUM(P215:R215)</f>
        <v>12.690000000000001</v>
      </c>
      <c r="T215" s="400">
        <v>4.2300000000000004</v>
      </c>
      <c r="U215" s="400">
        <v>4.2300000000000004</v>
      </c>
      <c r="V215" s="400">
        <v>4.2300000000000004</v>
      </c>
      <c r="W215" s="404">
        <f>SUM(T215:V215)</f>
        <v>12.690000000000001</v>
      </c>
      <c r="X215" s="400">
        <v>4.2300000000000004</v>
      </c>
      <c r="Y215" s="400">
        <v>4.2300000000000004</v>
      </c>
      <c r="Z215" s="400">
        <v>4.2300000000000004</v>
      </c>
      <c r="AA215" s="404">
        <f>SUM(X215:Z215)</f>
        <v>12.690000000000001</v>
      </c>
      <c r="AB215" s="400">
        <v>4.2300000000000004</v>
      </c>
      <c r="AC215" s="400">
        <v>4.2300000000000004</v>
      </c>
      <c r="AD215" s="400">
        <v>4.2300000000000004</v>
      </c>
      <c r="AE215" s="404">
        <f>SUM(AB215:AD215)</f>
        <v>12.690000000000001</v>
      </c>
      <c r="AF215" s="401">
        <f>SUBTOTAL(9,S215,W215,AA215,AE215)</f>
        <v>50.760000000000005</v>
      </c>
    </row>
    <row r="216" spans="1:32" x14ac:dyDescent="0.3">
      <c r="A216" s="70"/>
      <c r="B216" s="70" t="s">
        <v>3631</v>
      </c>
      <c r="C216" s="318" t="s">
        <v>2594</v>
      </c>
      <c r="D216" s="318" t="s">
        <v>2799</v>
      </c>
      <c r="E216" s="317" t="s">
        <v>925</v>
      </c>
      <c r="F216" s="318" t="s">
        <v>1136</v>
      </c>
      <c r="G216" s="318" t="s">
        <v>1272</v>
      </c>
      <c r="H216" s="317" t="s">
        <v>912</v>
      </c>
      <c r="I216" s="317">
        <v>53100</v>
      </c>
      <c r="J216" s="318" t="s">
        <v>1001</v>
      </c>
      <c r="K216" s="315">
        <v>39083</v>
      </c>
      <c r="L216" s="317" t="s">
        <v>2608</v>
      </c>
      <c r="M216" s="315" t="s">
        <v>983</v>
      </c>
      <c r="N216" s="318" t="s">
        <v>991</v>
      </c>
      <c r="O216" s="347">
        <v>50.76</v>
      </c>
      <c r="P216" s="400">
        <v>4.2300000000000004</v>
      </c>
      <c r="Q216" s="400">
        <v>4.2300000000000004</v>
      </c>
      <c r="R216" s="400">
        <v>4.2300000000000004</v>
      </c>
      <c r="S216" s="404">
        <f>SUM(P216:R216)</f>
        <v>12.690000000000001</v>
      </c>
      <c r="T216" s="400">
        <v>4.2300000000000004</v>
      </c>
      <c r="U216" s="400">
        <v>4.2300000000000004</v>
      </c>
      <c r="V216" s="400">
        <v>4.2300000000000004</v>
      </c>
      <c r="W216" s="404">
        <f>SUM(T216:V216)</f>
        <v>12.690000000000001</v>
      </c>
      <c r="X216" s="400">
        <v>4.2300000000000004</v>
      </c>
      <c r="Y216" s="400">
        <v>4.2300000000000004</v>
      </c>
      <c r="Z216" s="400">
        <v>4.2300000000000004</v>
      </c>
      <c r="AA216" s="404">
        <f>SUM(X216:Z216)</f>
        <v>12.690000000000001</v>
      </c>
      <c r="AB216" s="400">
        <v>4.2300000000000004</v>
      </c>
      <c r="AC216" s="400">
        <v>4.2300000000000004</v>
      </c>
      <c r="AD216" s="400">
        <v>4.2300000000000004</v>
      </c>
      <c r="AE216" s="404">
        <f>SUM(AB216:AD216)</f>
        <v>12.690000000000001</v>
      </c>
      <c r="AF216" s="401">
        <f>SUBTOTAL(9,S216,W216,AA216,AE216)</f>
        <v>50.760000000000005</v>
      </c>
    </row>
    <row r="217" spans="1:32" x14ac:dyDescent="0.3">
      <c r="A217" s="70"/>
      <c r="B217" s="70" t="s">
        <v>3631</v>
      </c>
      <c r="C217" s="318" t="s">
        <v>2594</v>
      </c>
      <c r="D217" s="318" t="s">
        <v>2800</v>
      </c>
      <c r="E217" s="317" t="s">
        <v>925</v>
      </c>
      <c r="F217" s="318" t="s">
        <v>1137</v>
      </c>
      <c r="G217" s="318" t="s">
        <v>1272</v>
      </c>
      <c r="H217" s="317" t="s">
        <v>912</v>
      </c>
      <c r="I217" s="317">
        <v>53100</v>
      </c>
      <c r="J217" s="318" t="s">
        <v>1001</v>
      </c>
      <c r="K217" s="315">
        <v>39083</v>
      </c>
      <c r="L217" s="317" t="s">
        <v>2608</v>
      </c>
      <c r="M217" s="315" t="s">
        <v>983</v>
      </c>
      <c r="N217" s="318" t="s">
        <v>991</v>
      </c>
      <c r="O217" s="347">
        <v>50.76</v>
      </c>
      <c r="P217" s="400">
        <v>4.2300000000000004</v>
      </c>
      <c r="Q217" s="400">
        <v>4.2300000000000004</v>
      </c>
      <c r="R217" s="400">
        <v>4.2300000000000004</v>
      </c>
      <c r="S217" s="404">
        <f>SUM(P217:R217)</f>
        <v>12.690000000000001</v>
      </c>
      <c r="T217" s="400">
        <v>4.2300000000000004</v>
      </c>
      <c r="U217" s="400">
        <v>4.2300000000000004</v>
      </c>
      <c r="V217" s="400">
        <v>4.2300000000000004</v>
      </c>
      <c r="W217" s="404">
        <f>SUM(T217:V217)</f>
        <v>12.690000000000001</v>
      </c>
      <c r="X217" s="400">
        <v>4.2300000000000004</v>
      </c>
      <c r="Y217" s="400">
        <v>4.2300000000000004</v>
      </c>
      <c r="Z217" s="400">
        <v>4.2300000000000004</v>
      </c>
      <c r="AA217" s="404">
        <f>SUM(X217:Z217)</f>
        <v>12.690000000000001</v>
      </c>
      <c r="AB217" s="400">
        <v>4.2300000000000004</v>
      </c>
      <c r="AC217" s="400">
        <v>4.2300000000000004</v>
      </c>
      <c r="AD217" s="400">
        <v>4.2300000000000004</v>
      </c>
      <c r="AE217" s="404">
        <f>SUM(AB217:AD217)</f>
        <v>12.690000000000001</v>
      </c>
      <c r="AF217" s="401">
        <f>SUBTOTAL(9,S217,W217,AA217,AE217)</f>
        <v>50.760000000000005</v>
      </c>
    </row>
    <row r="218" spans="1:32" x14ac:dyDescent="0.3">
      <c r="A218" s="70"/>
      <c r="B218" s="70" t="s">
        <v>3631</v>
      </c>
      <c r="C218" s="318" t="s">
        <v>2594</v>
      </c>
      <c r="D218" s="318" t="s">
        <v>2801</v>
      </c>
      <c r="E218" s="317" t="s">
        <v>925</v>
      </c>
      <c r="F218" s="318" t="s">
        <v>1139</v>
      </c>
      <c r="G218" s="318" t="s">
        <v>1272</v>
      </c>
      <c r="H218" s="317" t="s">
        <v>912</v>
      </c>
      <c r="I218" s="317">
        <v>53100</v>
      </c>
      <c r="J218" s="318" t="s">
        <v>1001</v>
      </c>
      <c r="K218" s="315">
        <v>39949</v>
      </c>
      <c r="L218" s="317" t="s">
        <v>2608</v>
      </c>
      <c r="M218" s="315" t="s">
        <v>983</v>
      </c>
      <c r="N218" s="318" t="s">
        <v>991</v>
      </c>
      <c r="O218" s="347">
        <v>50.76</v>
      </c>
      <c r="P218" s="400">
        <v>4.2300000000000004</v>
      </c>
      <c r="Q218" s="400">
        <v>4.2300000000000004</v>
      </c>
      <c r="R218" s="400">
        <v>4.2300000000000004</v>
      </c>
      <c r="S218" s="404">
        <f>SUM(P218:R218)</f>
        <v>12.690000000000001</v>
      </c>
      <c r="T218" s="400">
        <v>4.2300000000000004</v>
      </c>
      <c r="U218" s="400">
        <v>4.2300000000000004</v>
      </c>
      <c r="V218" s="400">
        <v>4.2300000000000004</v>
      </c>
      <c r="W218" s="404">
        <f>SUM(T218:V218)</f>
        <v>12.690000000000001</v>
      </c>
      <c r="X218" s="400">
        <v>4.2300000000000004</v>
      </c>
      <c r="Y218" s="400">
        <v>4.2300000000000004</v>
      </c>
      <c r="Z218" s="400">
        <v>4.2300000000000004</v>
      </c>
      <c r="AA218" s="404">
        <f>SUM(X218:Z218)</f>
        <v>12.690000000000001</v>
      </c>
      <c r="AB218" s="400">
        <v>4.2300000000000004</v>
      </c>
      <c r="AC218" s="400">
        <v>4.2300000000000004</v>
      </c>
      <c r="AD218" s="400">
        <v>4.2300000000000004</v>
      </c>
      <c r="AE218" s="404">
        <f>SUM(AB218:AD218)</f>
        <v>12.690000000000001</v>
      </c>
      <c r="AF218" s="401">
        <f>SUBTOTAL(9,S218,W218,AA218,AE218)</f>
        <v>50.760000000000005</v>
      </c>
    </row>
    <row r="219" spans="1:32" x14ac:dyDescent="0.3">
      <c r="A219" s="70"/>
      <c r="B219" s="70" t="s">
        <v>3631</v>
      </c>
      <c r="C219" s="318" t="s">
        <v>2594</v>
      </c>
      <c r="D219" s="318" t="s">
        <v>2802</v>
      </c>
      <c r="E219" s="317" t="s">
        <v>925</v>
      </c>
      <c r="F219" s="318" t="s">
        <v>1140</v>
      </c>
      <c r="G219" s="318" t="s">
        <v>1272</v>
      </c>
      <c r="H219" s="317" t="s">
        <v>912</v>
      </c>
      <c r="I219" s="317">
        <v>53100</v>
      </c>
      <c r="J219" s="318" t="s">
        <v>1001</v>
      </c>
      <c r="K219" s="315">
        <v>39980</v>
      </c>
      <c r="L219" s="317" t="s">
        <v>2608</v>
      </c>
      <c r="M219" s="315" t="s">
        <v>983</v>
      </c>
      <c r="N219" s="318" t="s">
        <v>991</v>
      </c>
      <c r="O219" s="347">
        <v>50.76</v>
      </c>
      <c r="P219" s="400">
        <v>4.2300000000000004</v>
      </c>
      <c r="Q219" s="400">
        <v>4.2300000000000004</v>
      </c>
      <c r="R219" s="400">
        <v>4.2300000000000004</v>
      </c>
      <c r="S219" s="404">
        <f>SUM(P219:R219)</f>
        <v>12.690000000000001</v>
      </c>
      <c r="T219" s="400">
        <v>4.2300000000000004</v>
      </c>
      <c r="U219" s="400">
        <v>4.2300000000000004</v>
      </c>
      <c r="V219" s="400">
        <v>4.2300000000000004</v>
      </c>
      <c r="W219" s="404">
        <f>SUM(T219:V219)</f>
        <v>12.690000000000001</v>
      </c>
      <c r="X219" s="400">
        <v>4.2300000000000004</v>
      </c>
      <c r="Y219" s="400">
        <v>4.2300000000000004</v>
      </c>
      <c r="Z219" s="400">
        <v>4.2300000000000004</v>
      </c>
      <c r="AA219" s="404">
        <f>SUM(X219:Z219)</f>
        <v>12.690000000000001</v>
      </c>
      <c r="AB219" s="400">
        <v>4.2300000000000004</v>
      </c>
      <c r="AC219" s="400">
        <v>4.2300000000000004</v>
      </c>
      <c r="AD219" s="400">
        <v>4.2300000000000004</v>
      </c>
      <c r="AE219" s="404">
        <f>SUM(AB219:AD219)</f>
        <v>12.690000000000001</v>
      </c>
      <c r="AF219" s="401">
        <f>SUBTOTAL(9,S219,W219,AA219,AE219)</f>
        <v>50.760000000000005</v>
      </c>
    </row>
    <row r="220" spans="1:32" x14ac:dyDescent="0.3">
      <c r="A220" s="70"/>
      <c r="B220" s="70" t="s">
        <v>3631</v>
      </c>
      <c r="C220" s="318" t="s">
        <v>2594</v>
      </c>
      <c r="D220" s="318" t="s">
        <v>2803</v>
      </c>
      <c r="E220" s="317" t="s">
        <v>925</v>
      </c>
      <c r="F220" s="318" t="s">
        <v>1141</v>
      </c>
      <c r="G220" s="318" t="s">
        <v>1272</v>
      </c>
      <c r="H220" s="317" t="s">
        <v>912</v>
      </c>
      <c r="I220" s="317">
        <v>53100</v>
      </c>
      <c r="J220" s="318" t="s">
        <v>1001</v>
      </c>
      <c r="K220" s="315">
        <v>39083</v>
      </c>
      <c r="L220" s="317" t="s">
        <v>2608</v>
      </c>
      <c r="M220" s="315" t="s">
        <v>983</v>
      </c>
      <c r="N220" s="318" t="s">
        <v>991</v>
      </c>
      <c r="O220" s="347">
        <v>50.76</v>
      </c>
      <c r="P220" s="400">
        <v>4.2300000000000004</v>
      </c>
      <c r="Q220" s="400">
        <v>4.2300000000000004</v>
      </c>
      <c r="R220" s="400">
        <v>4.2300000000000004</v>
      </c>
      <c r="S220" s="404">
        <f>SUM(P220:R220)</f>
        <v>12.690000000000001</v>
      </c>
      <c r="T220" s="400">
        <v>4.2300000000000004</v>
      </c>
      <c r="U220" s="400">
        <v>4.2300000000000004</v>
      </c>
      <c r="V220" s="400">
        <v>4.2300000000000004</v>
      </c>
      <c r="W220" s="404">
        <f>SUM(T220:V220)</f>
        <v>12.690000000000001</v>
      </c>
      <c r="X220" s="400">
        <v>4.2300000000000004</v>
      </c>
      <c r="Y220" s="400">
        <v>4.2300000000000004</v>
      </c>
      <c r="Z220" s="400">
        <v>4.2300000000000004</v>
      </c>
      <c r="AA220" s="404">
        <f>SUM(X220:Z220)</f>
        <v>12.690000000000001</v>
      </c>
      <c r="AB220" s="400">
        <v>4.2300000000000004</v>
      </c>
      <c r="AC220" s="400">
        <v>4.2300000000000004</v>
      </c>
      <c r="AD220" s="400">
        <v>4.2300000000000004</v>
      </c>
      <c r="AE220" s="404">
        <f>SUM(AB220:AD220)</f>
        <v>12.690000000000001</v>
      </c>
      <c r="AF220" s="401">
        <f>SUBTOTAL(9,S220,W220,AA220,AE220)</f>
        <v>50.760000000000005</v>
      </c>
    </row>
    <row r="221" spans="1:32" x14ac:dyDescent="0.3">
      <c r="A221" s="70"/>
      <c r="B221" s="70" t="s">
        <v>3631</v>
      </c>
      <c r="C221" s="318" t="s">
        <v>2594</v>
      </c>
      <c r="D221" s="318" t="s">
        <v>2804</v>
      </c>
      <c r="E221" s="317" t="s">
        <v>925</v>
      </c>
      <c r="F221" s="318" t="s">
        <v>1142</v>
      </c>
      <c r="G221" s="318" t="s">
        <v>1272</v>
      </c>
      <c r="H221" s="317" t="s">
        <v>912</v>
      </c>
      <c r="I221" s="317">
        <v>53100</v>
      </c>
      <c r="J221" s="318" t="s">
        <v>1001</v>
      </c>
      <c r="K221" s="315">
        <v>39083</v>
      </c>
      <c r="L221" s="317" t="s">
        <v>2608</v>
      </c>
      <c r="M221" s="315" t="s">
        <v>983</v>
      </c>
      <c r="N221" s="318" t="s">
        <v>991</v>
      </c>
      <c r="O221" s="347">
        <v>50.76</v>
      </c>
      <c r="P221" s="400">
        <v>4.2300000000000004</v>
      </c>
      <c r="Q221" s="400">
        <v>4.2300000000000004</v>
      </c>
      <c r="R221" s="400">
        <v>4.2300000000000004</v>
      </c>
      <c r="S221" s="404">
        <f>SUM(P221:R221)</f>
        <v>12.690000000000001</v>
      </c>
      <c r="T221" s="400">
        <v>4.2300000000000004</v>
      </c>
      <c r="U221" s="400">
        <v>4.2300000000000004</v>
      </c>
      <c r="V221" s="400">
        <v>4.2300000000000004</v>
      </c>
      <c r="W221" s="404">
        <f>SUM(T221:V221)</f>
        <v>12.690000000000001</v>
      </c>
      <c r="X221" s="400">
        <v>4.2300000000000004</v>
      </c>
      <c r="Y221" s="400">
        <v>4.2300000000000004</v>
      </c>
      <c r="Z221" s="400">
        <v>4.2300000000000004</v>
      </c>
      <c r="AA221" s="404">
        <f>SUM(X221:Z221)</f>
        <v>12.690000000000001</v>
      </c>
      <c r="AB221" s="400">
        <v>4.2300000000000004</v>
      </c>
      <c r="AC221" s="400">
        <v>4.2300000000000004</v>
      </c>
      <c r="AD221" s="400">
        <v>4.2300000000000004</v>
      </c>
      <c r="AE221" s="404">
        <f>SUM(AB221:AD221)</f>
        <v>12.690000000000001</v>
      </c>
      <c r="AF221" s="401">
        <f>SUBTOTAL(9,S221,W221,AA221,AE221)</f>
        <v>50.760000000000005</v>
      </c>
    </row>
    <row r="222" spans="1:32" x14ac:dyDescent="0.3">
      <c r="A222" s="70"/>
      <c r="B222" s="70" t="s">
        <v>3631</v>
      </c>
      <c r="C222" s="318" t="s">
        <v>2594</v>
      </c>
      <c r="D222" s="318" t="s">
        <v>2805</v>
      </c>
      <c r="E222" s="317" t="s">
        <v>925</v>
      </c>
      <c r="F222" s="318" t="s">
        <v>1143</v>
      </c>
      <c r="G222" s="318" t="s">
        <v>1272</v>
      </c>
      <c r="H222" s="317" t="s">
        <v>912</v>
      </c>
      <c r="I222" s="317">
        <v>53100</v>
      </c>
      <c r="J222" s="318" t="s">
        <v>1001</v>
      </c>
      <c r="K222" s="315">
        <v>36526</v>
      </c>
      <c r="L222" s="317" t="s">
        <v>2608</v>
      </c>
      <c r="M222" s="315" t="s">
        <v>983</v>
      </c>
      <c r="N222" s="318" t="s">
        <v>991</v>
      </c>
      <c r="O222" s="347">
        <v>50.76</v>
      </c>
      <c r="P222" s="400">
        <v>4.2300000000000004</v>
      </c>
      <c r="Q222" s="400">
        <v>4.2300000000000004</v>
      </c>
      <c r="R222" s="400">
        <v>4.2300000000000004</v>
      </c>
      <c r="S222" s="404">
        <f>SUM(P222:R222)</f>
        <v>12.690000000000001</v>
      </c>
      <c r="T222" s="400">
        <v>4.2300000000000004</v>
      </c>
      <c r="U222" s="400">
        <v>4.2300000000000004</v>
      </c>
      <c r="V222" s="400">
        <v>4.2300000000000004</v>
      </c>
      <c r="W222" s="404">
        <f>SUM(T222:V222)</f>
        <v>12.690000000000001</v>
      </c>
      <c r="X222" s="400">
        <v>4.2300000000000004</v>
      </c>
      <c r="Y222" s="400">
        <v>4.2300000000000004</v>
      </c>
      <c r="Z222" s="400">
        <v>4.2300000000000004</v>
      </c>
      <c r="AA222" s="404">
        <f>SUM(X222:Z222)</f>
        <v>12.690000000000001</v>
      </c>
      <c r="AB222" s="400">
        <v>4.2300000000000004</v>
      </c>
      <c r="AC222" s="400">
        <v>4.2300000000000004</v>
      </c>
      <c r="AD222" s="400">
        <v>4.2300000000000004</v>
      </c>
      <c r="AE222" s="404">
        <f>SUM(AB222:AD222)</f>
        <v>12.690000000000001</v>
      </c>
      <c r="AF222" s="401">
        <f>SUBTOTAL(9,S222,W222,AA222,AE222)</f>
        <v>50.760000000000005</v>
      </c>
    </row>
    <row r="223" spans="1:32" x14ac:dyDescent="0.3">
      <c r="A223" s="70"/>
      <c r="B223" s="70" t="s">
        <v>3631</v>
      </c>
      <c r="C223" s="318" t="s">
        <v>2594</v>
      </c>
      <c r="D223" s="318" t="s">
        <v>2806</v>
      </c>
      <c r="E223" s="317" t="s">
        <v>925</v>
      </c>
      <c r="F223" s="318" t="s">
        <v>1144</v>
      </c>
      <c r="G223" s="318" t="s">
        <v>1272</v>
      </c>
      <c r="H223" s="317" t="s">
        <v>912</v>
      </c>
      <c r="I223" s="317">
        <v>53100</v>
      </c>
      <c r="J223" s="318" t="s">
        <v>1001</v>
      </c>
      <c r="K223" s="315">
        <v>39982</v>
      </c>
      <c r="L223" s="317" t="s">
        <v>2608</v>
      </c>
      <c r="M223" s="315" t="s">
        <v>983</v>
      </c>
      <c r="N223" s="318" t="s">
        <v>991</v>
      </c>
      <c r="O223" s="347">
        <v>50.76</v>
      </c>
      <c r="P223" s="400">
        <v>4.2300000000000004</v>
      </c>
      <c r="Q223" s="400">
        <v>4.2300000000000004</v>
      </c>
      <c r="R223" s="400">
        <v>4.2300000000000004</v>
      </c>
      <c r="S223" s="404">
        <f>SUM(P223:R223)</f>
        <v>12.690000000000001</v>
      </c>
      <c r="T223" s="400">
        <v>4.2300000000000004</v>
      </c>
      <c r="U223" s="400">
        <v>4.2300000000000004</v>
      </c>
      <c r="V223" s="400">
        <v>4.2300000000000004</v>
      </c>
      <c r="W223" s="404">
        <f>SUM(T223:V223)</f>
        <v>12.690000000000001</v>
      </c>
      <c r="X223" s="400">
        <v>4.2300000000000004</v>
      </c>
      <c r="Y223" s="400">
        <v>4.2300000000000004</v>
      </c>
      <c r="Z223" s="400">
        <v>4.2300000000000004</v>
      </c>
      <c r="AA223" s="404">
        <f>SUM(X223:Z223)</f>
        <v>12.690000000000001</v>
      </c>
      <c r="AB223" s="400">
        <v>4.2300000000000004</v>
      </c>
      <c r="AC223" s="400">
        <v>4.2300000000000004</v>
      </c>
      <c r="AD223" s="400">
        <v>4.2300000000000004</v>
      </c>
      <c r="AE223" s="404">
        <f>SUM(AB223:AD223)</f>
        <v>12.690000000000001</v>
      </c>
      <c r="AF223" s="401">
        <f>SUBTOTAL(9,S223,W223,AA223,AE223)</f>
        <v>50.760000000000005</v>
      </c>
    </row>
    <row r="224" spans="1:32" x14ac:dyDescent="0.3">
      <c r="A224" s="70"/>
      <c r="B224" s="70" t="s">
        <v>3631</v>
      </c>
      <c r="C224" s="318" t="s">
        <v>2594</v>
      </c>
      <c r="D224" s="318" t="s">
        <v>2807</v>
      </c>
      <c r="E224" s="317" t="s">
        <v>925</v>
      </c>
      <c r="F224" s="318" t="s">
        <v>1145</v>
      </c>
      <c r="G224" s="318" t="s">
        <v>1272</v>
      </c>
      <c r="H224" s="317" t="s">
        <v>912</v>
      </c>
      <c r="I224" s="317">
        <v>53100</v>
      </c>
      <c r="J224" s="318" t="s">
        <v>1001</v>
      </c>
      <c r="K224" s="315">
        <v>40144</v>
      </c>
      <c r="L224" s="317" t="s">
        <v>2608</v>
      </c>
      <c r="M224" s="315" t="s">
        <v>983</v>
      </c>
      <c r="N224" s="318" t="s">
        <v>991</v>
      </c>
      <c r="O224" s="347">
        <v>50.76</v>
      </c>
      <c r="P224" s="400">
        <v>4.2300000000000004</v>
      </c>
      <c r="Q224" s="400">
        <v>4.2300000000000004</v>
      </c>
      <c r="R224" s="400">
        <v>4.2300000000000004</v>
      </c>
      <c r="S224" s="404">
        <f>SUM(P224:R224)</f>
        <v>12.690000000000001</v>
      </c>
      <c r="T224" s="400">
        <v>4.2300000000000004</v>
      </c>
      <c r="U224" s="400">
        <v>4.2300000000000004</v>
      </c>
      <c r="V224" s="400">
        <v>4.2300000000000004</v>
      </c>
      <c r="W224" s="404">
        <f>SUM(T224:V224)</f>
        <v>12.690000000000001</v>
      </c>
      <c r="X224" s="400">
        <v>4.2300000000000004</v>
      </c>
      <c r="Y224" s="400">
        <v>4.2300000000000004</v>
      </c>
      <c r="Z224" s="400">
        <v>4.2300000000000004</v>
      </c>
      <c r="AA224" s="404">
        <f>SUM(X224:Z224)</f>
        <v>12.690000000000001</v>
      </c>
      <c r="AB224" s="400">
        <v>4.2300000000000004</v>
      </c>
      <c r="AC224" s="400">
        <v>4.2300000000000004</v>
      </c>
      <c r="AD224" s="400">
        <v>4.2300000000000004</v>
      </c>
      <c r="AE224" s="404">
        <f>SUM(AB224:AD224)</f>
        <v>12.690000000000001</v>
      </c>
      <c r="AF224" s="401">
        <f>SUBTOTAL(9,S224,W224,AA224,AE224)</f>
        <v>50.760000000000005</v>
      </c>
    </row>
    <row r="225" spans="1:32" x14ac:dyDescent="0.3">
      <c r="A225" s="70"/>
      <c r="B225" s="70" t="s">
        <v>3631</v>
      </c>
      <c r="C225" s="318" t="s">
        <v>2594</v>
      </c>
      <c r="D225" s="318" t="s">
        <v>2808</v>
      </c>
      <c r="E225" s="317" t="s">
        <v>925</v>
      </c>
      <c r="F225" s="318" t="s">
        <v>1147</v>
      </c>
      <c r="G225" s="318" t="s">
        <v>1272</v>
      </c>
      <c r="H225" s="317" t="s">
        <v>912</v>
      </c>
      <c r="I225" s="317">
        <v>53100</v>
      </c>
      <c r="J225" s="318" t="s">
        <v>1001</v>
      </c>
      <c r="K225" s="315">
        <v>39959</v>
      </c>
      <c r="L225" s="317" t="s">
        <v>2608</v>
      </c>
      <c r="M225" s="315" t="s">
        <v>983</v>
      </c>
      <c r="N225" s="318" t="s">
        <v>991</v>
      </c>
      <c r="O225" s="347">
        <v>50.76</v>
      </c>
      <c r="P225" s="400">
        <v>4.2300000000000004</v>
      </c>
      <c r="Q225" s="400">
        <v>4.2300000000000004</v>
      </c>
      <c r="R225" s="400">
        <v>4.2300000000000004</v>
      </c>
      <c r="S225" s="404">
        <f>SUM(P225:R225)</f>
        <v>12.690000000000001</v>
      </c>
      <c r="T225" s="400">
        <v>4.2300000000000004</v>
      </c>
      <c r="U225" s="400">
        <v>4.2300000000000004</v>
      </c>
      <c r="V225" s="400">
        <v>4.2300000000000004</v>
      </c>
      <c r="W225" s="404">
        <f>SUM(T225:V225)</f>
        <v>12.690000000000001</v>
      </c>
      <c r="X225" s="400">
        <v>4.2300000000000004</v>
      </c>
      <c r="Y225" s="400">
        <v>4.2300000000000004</v>
      </c>
      <c r="Z225" s="400">
        <v>4.2300000000000004</v>
      </c>
      <c r="AA225" s="404">
        <f>SUM(X225:Z225)</f>
        <v>12.690000000000001</v>
      </c>
      <c r="AB225" s="400">
        <v>4.2300000000000004</v>
      </c>
      <c r="AC225" s="400">
        <v>4.2300000000000004</v>
      </c>
      <c r="AD225" s="400">
        <v>4.2300000000000004</v>
      </c>
      <c r="AE225" s="404">
        <f>SUM(AB225:AD225)</f>
        <v>12.690000000000001</v>
      </c>
      <c r="AF225" s="401">
        <f>SUBTOTAL(9,S225,W225,AA225,AE225)</f>
        <v>50.760000000000005</v>
      </c>
    </row>
    <row r="226" spans="1:32" x14ac:dyDescent="0.3">
      <c r="A226" s="70"/>
      <c r="B226" s="70" t="s">
        <v>3631</v>
      </c>
      <c r="C226" s="318" t="s">
        <v>2594</v>
      </c>
      <c r="D226" s="318" t="s">
        <v>2812</v>
      </c>
      <c r="E226" s="317" t="s">
        <v>925</v>
      </c>
      <c r="F226" s="318" t="s">
        <v>1148</v>
      </c>
      <c r="G226" s="318" t="s">
        <v>1272</v>
      </c>
      <c r="H226" s="317" t="s">
        <v>912</v>
      </c>
      <c r="I226" s="317">
        <v>53100</v>
      </c>
      <c r="J226" s="318" t="s">
        <v>1001</v>
      </c>
      <c r="K226" s="315">
        <v>40088</v>
      </c>
      <c r="L226" s="317" t="s">
        <v>2608</v>
      </c>
      <c r="M226" s="315" t="s">
        <v>983</v>
      </c>
      <c r="N226" s="318" t="s">
        <v>991</v>
      </c>
      <c r="O226" s="347">
        <v>50.76</v>
      </c>
      <c r="P226" s="400">
        <v>4.2300000000000004</v>
      </c>
      <c r="Q226" s="400">
        <v>4.2300000000000004</v>
      </c>
      <c r="R226" s="400">
        <v>4.2300000000000004</v>
      </c>
      <c r="S226" s="404">
        <f>SUM(P226:R226)</f>
        <v>12.690000000000001</v>
      </c>
      <c r="T226" s="400">
        <v>4.2300000000000004</v>
      </c>
      <c r="U226" s="400">
        <v>4.2300000000000004</v>
      </c>
      <c r="V226" s="400">
        <v>4.2300000000000004</v>
      </c>
      <c r="W226" s="404">
        <f>SUM(T226:V226)</f>
        <v>12.690000000000001</v>
      </c>
      <c r="X226" s="400">
        <v>4.2300000000000004</v>
      </c>
      <c r="Y226" s="400">
        <v>4.2300000000000004</v>
      </c>
      <c r="Z226" s="400">
        <v>4.2300000000000004</v>
      </c>
      <c r="AA226" s="404">
        <f>SUM(X226:Z226)</f>
        <v>12.690000000000001</v>
      </c>
      <c r="AB226" s="400">
        <v>4.2300000000000004</v>
      </c>
      <c r="AC226" s="400">
        <v>4.2300000000000004</v>
      </c>
      <c r="AD226" s="400">
        <v>4.2300000000000004</v>
      </c>
      <c r="AE226" s="404">
        <f>SUM(AB226:AD226)</f>
        <v>12.690000000000001</v>
      </c>
      <c r="AF226" s="401">
        <f>SUBTOTAL(9,S226,W226,AA226,AE226)</f>
        <v>50.760000000000005</v>
      </c>
    </row>
    <row r="227" spans="1:32" x14ac:dyDescent="0.3">
      <c r="A227" s="70"/>
      <c r="B227" s="70" t="s">
        <v>3631</v>
      </c>
      <c r="C227" s="318" t="s">
        <v>2594</v>
      </c>
      <c r="D227" s="318" t="s">
        <v>2813</v>
      </c>
      <c r="E227" s="317" t="s">
        <v>925</v>
      </c>
      <c r="F227" s="318" t="s">
        <v>1149</v>
      </c>
      <c r="G227" s="318" t="s">
        <v>1272</v>
      </c>
      <c r="H227" s="317" t="s">
        <v>912</v>
      </c>
      <c r="I227" s="317">
        <v>53100</v>
      </c>
      <c r="J227" s="318" t="s">
        <v>1001</v>
      </c>
      <c r="K227" s="315">
        <v>39083</v>
      </c>
      <c r="L227" s="317" t="s">
        <v>2608</v>
      </c>
      <c r="M227" s="315" t="s">
        <v>983</v>
      </c>
      <c r="N227" s="318" t="s">
        <v>991</v>
      </c>
      <c r="O227" s="347">
        <v>50.76</v>
      </c>
      <c r="P227" s="400">
        <v>4.2300000000000004</v>
      </c>
      <c r="Q227" s="400">
        <v>4.2300000000000004</v>
      </c>
      <c r="R227" s="400">
        <v>4.2300000000000004</v>
      </c>
      <c r="S227" s="404">
        <f>SUM(P227:R227)</f>
        <v>12.690000000000001</v>
      </c>
      <c r="T227" s="400">
        <v>4.2300000000000004</v>
      </c>
      <c r="U227" s="400">
        <v>4.2300000000000004</v>
      </c>
      <c r="V227" s="400">
        <v>4.2300000000000004</v>
      </c>
      <c r="W227" s="404">
        <f>SUM(T227:V227)</f>
        <v>12.690000000000001</v>
      </c>
      <c r="X227" s="400">
        <v>4.2300000000000004</v>
      </c>
      <c r="Y227" s="400">
        <v>4.2300000000000004</v>
      </c>
      <c r="Z227" s="400">
        <v>4.2300000000000004</v>
      </c>
      <c r="AA227" s="404">
        <f>SUM(X227:Z227)</f>
        <v>12.690000000000001</v>
      </c>
      <c r="AB227" s="400">
        <v>4.2300000000000004</v>
      </c>
      <c r="AC227" s="400">
        <v>4.2300000000000004</v>
      </c>
      <c r="AD227" s="400">
        <v>4.2300000000000004</v>
      </c>
      <c r="AE227" s="404">
        <f>SUM(AB227:AD227)</f>
        <v>12.690000000000001</v>
      </c>
      <c r="AF227" s="401">
        <f>SUBTOTAL(9,S227,W227,AA227,AE227)</f>
        <v>50.760000000000005</v>
      </c>
    </row>
    <row r="228" spans="1:32" x14ac:dyDescent="0.3">
      <c r="A228" s="70"/>
      <c r="B228" s="70" t="s">
        <v>3631</v>
      </c>
      <c r="C228" s="318" t="s">
        <v>2594</v>
      </c>
      <c r="D228" s="318" t="s">
        <v>2814</v>
      </c>
      <c r="E228" s="317" t="s">
        <v>925</v>
      </c>
      <c r="F228" s="318" t="s">
        <v>1151</v>
      </c>
      <c r="G228" s="318" t="s">
        <v>1272</v>
      </c>
      <c r="H228" s="317" t="s">
        <v>912</v>
      </c>
      <c r="I228" s="317">
        <v>53100</v>
      </c>
      <c r="J228" s="318" t="s">
        <v>1001</v>
      </c>
      <c r="K228" s="315">
        <v>39083</v>
      </c>
      <c r="L228" s="317" t="s">
        <v>2608</v>
      </c>
      <c r="M228" s="315" t="s">
        <v>983</v>
      </c>
      <c r="N228" s="318" t="s">
        <v>991</v>
      </c>
      <c r="O228" s="347">
        <v>50.76</v>
      </c>
      <c r="P228" s="400">
        <v>4.2300000000000004</v>
      </c>
      <c r="Q228" s="400">
        <v>4.2300000000000004</v>
      </c>
      <c r="R228" s="400">
        <v>4.2300000000000004</v>
      </c>
      <c r="S228" s="404">
        <f>SUM(P228:R228)</f>
        <v>12.690000000000001</v>
      </c>
      <c r="T228" s="400">
        <v>4.2300000000000004</v>
      </c>
      <c r="U228" s="400">
        <v>4.2300000000000004</v>
      </c>
      <c r="V228" s="400">
        <v>4.2300000000000004</v>
      </c>
      <c r="W228" s="404">
        <f>SUM(T228:V228)</f>
        <v>12.690000000000001</v>
      </c>
      <c r="X228" s="400">
        <v>4.2300000000000004</v>
      </c>
      <c r="Y228" s="400">
        <v>4.2300000000000004</v>
      </c>
      <c r="Z228" s="400">
        <v>4.2300000000000004</v>
      </c>
      <c r="AA228" s="404">
        <f>SUM(X228:Z228)</f>
        <v>12.690000000000001</v>
      </c>
      <c r="AB228" s="400">
        <v>4.2300000000000004</v>
      </c>
      <c r="AC228" s="400">
        <v>4.2300000000000004</v>
      </c>
      <c r="AD228" s="400">
        <v>4.2300000000000004</v>
      </c>
      <c r="AE228" s="404">
        <f>SUM(AB228:AD228)</f>
        <v>12.690000000000001</v>
      </c>
      <c r="AF228" s="401">
        <f>SUBTOTAL(9,S228,W228,AA228,AE228)</f>
        <v>50.760000000000005</v>
      </c>
    </row>
    <row r="229" spans="1:32" x14ac:dyDescent="0.3">
      <c r="A229" s="70"/>
      <c r="B229" s="70" t="s">
        <v>3631</v>
      </c>
      <c r="C229" s="318" t="s">
        <v>2594</v>
      </c>
      <c r="D229" s="318" t="s">
        <v>2815</v>
      </c>
      <c r="E229" s="317" t="s">
        <v>925</v>
      </c>
      <c r="F229" s="318" t="s">
        <v>1152</v>
      </c>
      <c r="G229" s="318" t="s">
        <v>1272</v>
      </c>
      <c r="H229" s="317" t="s">
        <v>912</v>
      </c>
      <c r="I229" s="317">
        <v>53100</v>
      </c>
      <c r="J229" s="318" t="s">
        <v>1001</v>
      </c>
      <c r="K229" s="315">
        <v>40194</v>
      </c>
      <c r="L229" s="317" t="s">
        <v>2608</v>
      </c>
      <c r="M229" s="315" t="s">
        <v>983</v>
      </c>
      <c r="N229" s="318" t="s">
        <v>991</v>
      </c>
      <c r="O229" s="347">
        <v>50.76</v>
      </c>
      <c r="P229" s="400">
        <v>4.2300000000000004</v>
      </c>
      <c r="Q229" s="400">
        <v>4.2300000000000004</v>
      </c>
      <c r="R229" s="400">
        <v>4.2300000000000004</v>
      </c>
      <c r="S229" s="404">
        <f>SUM(P229:R229)</f>
        <v>12.690000000000001</v>
      </c>
      <c r="T229" s="400">
        <v>4.2300000000000004</v>
      </c>
      <c r="U229" s="400">
        <v>4.2300000000000004</v>
      </c>
      <c r="V229" s="400">
        <v>4.2300000000000004</v>
      </c>
      <c r="W229" s="404">
        <f>SUM(T229:V229)</f>
        <v>12.690000000000001</v>
      </c>
      <c r="X229" s="400">
        <v>4.2300000000000004</v>
      </c>
      <c r="Y229" s="400">
        <v>4.2300000000000004</v>
      </c>
      <c r="Z229" s="400">
        <v>4.2300000000000004</v>
      </c>
      <c r="AA229" s="404">
        <f>SUM(X229:Z229)</f>
        <v>12.690000000000001</v>
      </c>
      <c r="AB229" s="400">
        <v>4.2300000000000004</v>
      </c>
      <c r="AC229" s="400">
        <v>4.2300000000000004</v>
      </c>
      <c r="AD229" s="400">
        <v>4.2300000000000004</v>
      </c>
      <c r="AE229" s="404">
        <f>SUM(AB229:AD229)</f>
        <v>12.690000000000001</v>
      </c>
      <c r="AF229" s="401">
        <f>SUBTOTAL(9,S229,W229,AA229,AE229)</f>
        <v>50.760000000000005</v>
      </c>
    </row>
    <row r="230" spans="1:32" x14ac:dyDescent="0.3">
      <c r="A230" s="70"/>
      <c r="B230" s="70" t="s">
        <v>3631</v>
      </c>
      <c r="C230" s="318" t="s">
        <v>2594</v>
      </c>
      <c r="D230" s="318" t="s">
        <v>2816</v>
      </c>
      <c r="E230" s="317" t="s">
        <v>925</v>
      </c>
      <c r="F230" s="318" t="s">
        <v>1155</v>
      </c>
      <c r="G230" s="318" t="s">
        <v>1272</v>
      </c>
      <c r="H230" s="317" t="s">
        <v>912</v>
      </c>
      <c r="I230" s="317">
        <v>53100</v>
      </c>
      <c r="J230" s="318" t="s">
        <v>1001</v>
      </c>
      <c r="K230" s="315">
        <v>39083</v>
      </c>
      <c r="L230" s="317" t="s">
        <v>2608</v>
      </c>
      <c r="M230" s="315" t="s">
        <v>983</v>
      </c>
      <c r="N230" s="318" t="s">
        <v>991</v>
      </c>
      <c r="O230" s="347">
        <v>50.76</v>
      </c>
      <c r="P230" s="400">
        <v>4.2300000000000004</v>
      </c>
      <c r="Q230" s="400">
        <v>4.2300000000000004</v>
      </c>
      <c r="R230" s="400">
        <v>4.2300000000000004</v>
      </c>
      <c r="S230" s="404">
        <f>SUM(P230:R230)</f>
        <v>12.690000000000001</v>
      </c>
      <c r="T230" s="400">
        <v>4.2300000000000004</v>
      </c>
      <c r="U230" s="400">
        <v>4.2300000000000004</v>
      </c>
      <c r="V230" s="400">
        <v>4.2300000000000004</v>
      </c>
      <c r="W230" s="404">
        <f>SUM(T230:V230)</f>
        <v>12.690000000000001</v>
      </c>
      <c r="X230" s="400">
        <v>4.2300000000000004</v>
      </c>
      <c r="Y230" s="400">
        <v>4.2300000000000004</v>
      </c>
      <c r="Z230" s="400">
        <v>4.2300000000000004</v>
      </c>
      <c r="AA230" s="404">
        <f>SUM(X230:Z230)</f>
        <v>12.690000000000001</v>
      </c>
      <c r="AB230" s="400">
        <v>4.2300000000000004</v>
      </c>
      <c r="AC230" s="400">
        <v>4.2300000000000004</v>
      </c>
      <c r="AD230" s="400">
        <v>4.2300000000000004</v>
      </c>
      <c r="AE230" s="404">
        <f>SUM(AB230:AD230)</f>
        <v>12.690000000000001</v>
      </c>
      <c r="AF230" s="401">
        <f>SUBTOTAL(9,S230,W230,AA230,AE230)</f>
        <v>50.760000000000005</v>
      </c>
    </row>
    <row r="231" spans="1:32" x14ac:dyDescent="0.3">
      <c r="A231" s="70"/>
      <c r="B231" s="70" t="s">
        <v>3631</v>
      </c>
      <c r="C231" s="318" t="s">
        <v>2594</v>
      </c>
      <c r="D231" s="318" t="s">
        <v>2817</v>
      </c>
      <c r="E231" s="317" t="s">
        <v>925</v>
      </c>
      <c r="F231" s="318" t="s">
        <v>1156</v>
      </c>
      <c r="G231" s="318" t="s">
        <v>1272</v>
      </c>
      <c r="H231" s="317" t="s">
        <v>912</v>
      </c>
      <c r="I231" s="317">
        <v>53100</v>
      </c>
      <c r="J231" s="318" t="s">
        <v>1001</v>
      </c>
      <c r="K231" s="315">
        <v>39826</v>
      </c>
      <c r="L231" s="317" t="s">
        <v>2608</v>
      </c>
      <c r="M231" s="315" t="s">
        <v>983</v>
      </c>
      <c r="N231" s="318" t="s">
        <v>991</v>
      </c>
      <c r="O231" s="347">
        <v>50.76</v>
      </c>
      <c r="P231" s="400">
        <v>4.2300000000000004</v>
      </c>
      <c r="Q231" s="400">
        <v>4.2300000000000004</v>
      </c>
      <c r="R231" s="400">
        <v>4.2300000000000004</v>
      </c>
      <c r="S231" s="404">
        <f>SUM(P231:R231)</f>
        <v>12.690000000000001</v>
      </c>
      <c r="T231" s="400">
        <v>4.2300000000000004</v>
      </c>
      <c r="U231" s="400">
        <v>4.2300000000000004</v>
      </c>
      <c r="V231" s="400">
        <v>4.2300000000000004</v>
      </c>
      <c r="W231" s="404">
        <f>SUM(T231:V231)</f>
        <v>12.690000000000001</v>
      </c>
      <c r="X231" s="400">
        <v>4.2300000000000004</v>
      </c>
      <c r="Y231" s="400">
        <v>4.2300000000000004</v>
      </c>
      <c r="Z231" s="400">
        <v>4.2300000000000004</v>
      </c>
      <c r="AA231" s="404">
        <f>SUM(X231:Z231)</f>
        <v>12.690000000000001</v>
      </c>
      <c r="AB231" s="400">
        <v>4.2300000000000004</v>
      </c>
      <c r="AC231" s="400">
        <v>4.2300000000000004</v>
      </c>
      <c r="AD231" s="400">
        <v>4.2300000000000004</v>
      </c>
      <c r="AE231" s="404">
        <f>SUM(AB231:AD231)</f>
        <v>12.690000000000001</v>
      </c>
      <c r="AF231" s="401">
        <f>SUBTOTAL(9,S231,W231,AA231,AE231)</f>
        <v>50.760000000000005</v>
      </c>
    </row>
    <row r="232" spans="1:32" x14ac:dyDescent="0.3">
      <c r="A232" s="70"/>
      <c r="B232" s="70" t="s">
        <v>3631</v>
      </c>
      <c r="C232" s="318" t="s">
        <v>2594</v>
      </c>
      <c r="D232" s="318" t="s">
        <v>2818</v>
      </c>
      <c r="E232" s="317" t="s">
        <v>925</v>
      </c>
      <c r="F232" s="318" t="s">
        <v>1157</v>
      </c>
      <c r="G232" s="318" t="s">
        <v>1272</v>
      </c>
      <c r="H232" s="317" t="s">
        <v>912</v>
      </c>
      <c r="I232" s="317">
        <v>53100</v>
      </c>
      <c r="J232" s="318" t="s">
        <v>1001</v>
      </c>
      <c r="K232" s="315">
        <v>39949</v>
      </c>
      <c r="L232" s="317" t="s">
        <v>2608</v>
      </c>
      <c r="M232" s="315" t="s">
        <v>983</v>
      </c>
      <c r="N232" s="318" t="s">
        <v>991</v>
      </c>
      <c r="O232" s="347">
        <v>50.76</v>
      </c>
      <c r="P232" s="400">
        <v>4.2300000000000004</v>
      </c>
      <c r="Q232" s="400">
        <v>4.2300000000000004</v>
      </c>
      <c r="R232" s="400">
        <v>4.2300000000000004</v>
      </c>
      <c r="S232" s="404">
        <f>SUM(P232:R232)</f>
        <v>12.690000000000001</v>
      </c>
      <c r="T232" s="400">
        <v>4.2300000000000004</v>
      </c>
      <c r="U232" s="400">
        <v>4.2300000000000004</v>
      </c>
      <c r="V232" s="400">
        <v>4.2300000000000004</v>
      </c>
      <c r="W232" s="404">
        <f>SUM(T232:V232)</f>
        <v>12.690000000000001</v>
      </c>
      <c r="X232" s="400">
        <v>4.2300000000000004</v>
      </c>
      <c r="Y232" s="400">
        <v>4.2300000000000004</v>
      </c>
      <c r="Z232" s="400">
        <v>4.2300000000000004</v>
      </c>
      <c r="AA232" s="404">
        <f>SUM(X232:Z232)</f>
        <v>12.690000000000001</v>
      </c>
      <c r="AB232" s="400">
        <v>4.2300000000000004</v>
      </c>
      <c r="AC232" s="400">
        <v>4.2300000000000004</v>
      </c>
      <c r="AD232" s="400">
        <v>4.2300000000000004</v>
      </c>
      <c r="AE232" s="404">
        <f>SUM(AB232:AD232)</f>
        <v>12.690000000000001</v>
      </c>
      <c r="AF232" s="401">
        <f>SUBTOTAL(9,S232,W232,AA232,AE232)</f>
        <v>50.760000000000005</v>
      </c>
    </row>
    <row r="233" spans="1:32" x14ac:dyDescent="0.3">
      <c r="A233" s="70"/>
      <c r="B233" s="70" t="s">
        <v>3631</v>
      </c>
      <c r="C233" s="318" t="s">
        <v>2594</v>
      </c>
      <c r="D233" s="318" t="s">
        <v>2819</v>
      </c>
      <c r="E233" s="317" t="s">
        <v>925</v>
      </c>
      <c r="F233" s="318" t="s">
        <v>1158</v>
      </c>
      <c r="G233" s="318" t="s">
        <v>1272</v>
      </c>
      <c r="H233" s="317" t="s">
        <v>912</v>
      </c>
      <c r="I233" s="317">
        <v>53100</v>
      </c>
      <c r="J233" s="318" t="s">
        <v>1001</v>
      </c>
      <c r="K233" s="315">
        <v>39083</v>
      </c>
      <c r="L233" s="317" t="s">
        <v>2608</v>
      </c>
      <c r="M233" s="315" t="s">
        <v>983</v>
      </c>
      <c r="N233" s="318" t="s">
        <v>991</v>
      </c>
      <c r="O233" s="347">
        <v>50.76</v>
      </c>
      <c r="P233" s="400">
        <v>4.2300000000000004</v>
      </c>
      <c r="Q233" s="400">
        <v>4.2300000000000004</v>
      </c>
      <c r="R233" s="400">
        <v>4.2300000000000004</v>
      </c>
      <c r="S233" s="404">
        <f>SUM(P233:R233)</f>
        <v>12.690000000000001</v>
      </c>
      <c r="T233" s="400">
        <v>4.2300000000000004</v>
      </c>
      <c r="U233" s="400">
        <v>4.2300000000000004</v>
      </c>
      <c r="V233" s="400">
        <v>4.2300000000000004</v>
      </c>
      <c r="W233" s="404">
        <f>SUM(T233:V233)</f>
        <v>12.690000000000001</v>
      </c>
      <c r="X233" s="400">
        <v>4.2300000000000004</v>
      </c>
      <c r="Y233" s="400">
        <v>4.2300000000000004</v>
      </c>
      <c r="Z233" s="400">
        <v>4.2300000000000004</v>
      </c>
      <c r="AA233" s="404">
        <f>SUM(X233:Z233)</f>
        <v>12.690000000000001</v>
      </c>
      <c r="AB233" s="400">
        <v>4.2300000000000004</v>
      </c>
      <c r="AC233" s="400">
        <v>4.2300000000000004</v>
      </c>
      <c r="AD233" s="400">
        <v>4.2300000000000004</v>
      </c>
      <c r="AE233" s="404">
        <f>SUM(AB233:AD233)</f>
        <v>12.690000000000001</v>
      </c>
      <c r="AF233" s="401">
        <f>SUBTOTAL(9,S233,W233,AA233,AE233)</f>
        <v>50.760000000000005</v>
      </c>
    </row>
    <row r="234" spans="1:32" x14ac:dyDescent="0.3">
      <c r="A234" s="70"/>
      <c r="B234" s="70" t="s">
        <v>3631</v>
      </c>
      <c r="C234" s="318" t="s">
        <v>2594</v>
      </c>
      <c r="D234" s="318" t="s">
        <v>2821</v>
      </c>
      <c r="E234" s="317" t="s">
        <v>925</v>
      </c>
      <c r="F234" s="318" t="s">
        <v>1161</v>
      </c>
      <c r="G234" s="318" t="s">
        <v>1272</v>
      </c>
      <c r="H234" s="317" t="s">
        <v>912</v>
      </c>
      <c r="I234" s="317">
        <v>53100</v>
      </c>
      <c r="J234" s="318" t="s">
        <v>1001</v>
      </c>
      <c r="K234" s="315">
        <v>39949</v>
      </c>
      <c r="L234" s="317" t="s">
        <v>2608</v>
      </c>
      <c r="M234" s="315" t="s">
        <v>983</v>
      </c>
      <c r="N234" s="318" t="s">
        <v>991</v>
      </c>
      <c r="O234" s="347">
        <v>50.76</v>
      </c>
      <c r="P234" s="400">
        <v>4.2300000000000004</v>
      </c>
      <c r="Q234" s="400">
        <v>4.2300000000000004</v>
      </c>
      <c r="R234" s="400">
        <v>4.2300000000000004</v>
      </c>
      <c r="S234" s="404">
        <f>SUM(P234:R234)</f>
        <v>12.690000000000001</v>
      </c>
      <c r="T234" s="400">
        <v>4.2300000000000004</v>
      </c>
      <c r="U234" s="400">
        <v>4.2300000000000004</v>
      </c>
      <c r="V234" s="400">
        <v>4.2300000000000004</v>
      </c>
      <c r="W234" s="404">
        <f>SUM(T234:V234)</f>
        <v>12.690000000000001</v>
      </c>
      <c r="X234" s="400">
        <v>4.2300000000000004</v>
      </c>
      <c r="Y234" s="400">
        <v>4.2300000000000004</v>
      </c>
      <c r="Z234" s="400">
        <v>4.2300000000000004</v>
      </c>
      <c r="AA234" s="404">
        <f>SUM(X234:Z234)</f>
        <v>12.690000000000001</v>
      </c>
      <c r="AB234" s="400">
        <v>4.2300000000000004</v>
      </c>
      <c r="AC234" s="400">
        <v>4.2300000000000004</v>
      </c>
      <c r="AD234" s="400">
        <v>4.2300000000000004</v>
      </c>
      <c r="AE234" s="404">
        <f>SUM(AB234:AD234)</f>
        <v>12.690000000000001</v>
      </c>
      <c r="AF234" s="401">
        <f>SUBTOTAL(9,S234,W234,AA234,AE234)</f>
        <v>50.760000000000005</v>
      </c>
    </row>
    <row r="235" spans="1:32" x14ac:dyDescent="0.3">
      <c r="A235" s="70"/>
      <c r="B235" s="70" t="s">
        <v>3631</v>
      </c>
      <c r="C235" s="318" t="s">
        <v>2594</v>
      </c>
      <c r="D235" s="318" t="s">
        <v>2822</v>
      </c>
      <c r="E235" s="317" t="s">
        <v>925</v>
      </c>
      <c r="F235" s="318" t="s">
        <v>1162</v>
      </c>
      <c r="G235" s="318" t="s">
        <v>1272</v>
      </c>
      <c r="H235" s="317" t="s">
        <v>912</v>
      </c>
      <c r="I235" s="317">
        <v>53100</v>
      </c>
      <c r="J235" s="318" t="s">
        <v>1001</v>
      </c>
      <c r="K235" s="315">
        <v>39949</v>
      </c>
      <c r="L235" s="317" t="s">
        <v>2608</v>
      </c>
      <c r="M235" s="315" t="s">
        <v>983</v>
      </c>
      <c r="N235" s="318" t="s">
        <v>991</v>
      </c>
      <c r="O235" s="347">
        <v>50.76</v>
      </c>
      <c r="P235" s="400">
        <v>4.2300000000000004</v>
      </c>
      <c r="Q235" s="400">
        <v>4.2300000000000004</v>
      </c>
      <c r="R235" s="400">
        <v>4.2300000000000004</v>
      </c>
      <c r="S235" s="404">
        <f>SUM(P235:R235)</f>
        <v>12.690000000000001</v>
      </c>
      <c r="T235" s="400">
        <v>4.2300000000000004</v>
      </c>
      <c r="U235" s="400">
        <v>4.2300000000000004</v>
      </c>
      <c r="V235" s="400">
        <v>4.2300000000000004</v>
      </c>
      <c r="W235" s="404">
        <f>SUM(T235:V235)</f>
        <v>12.690000000000001</v>
      </c>
      <c r="X235" s="400">
        <v>4.2300000000000004</v>
      </c>
      <c r="Y235" s="400">
        <v>4.2300000000000004</v>
      </c>
      <c r="Z235" s="400">
        <v>4.2300000000000004</v>
      </c>
      <c r="AA235" s="404">
        <f>SUM(X235:Z235)</f>
        <v>12.690000000000001</v>
      </c>
      <c r="AB235" s="400">
        <v>4.2300000000000004</v>
      </c>
      <c r="AC235" s="400">
        <v>4.2300000000000004</v>
      </c>
      <c r="AD235" s="400">
        <v>4.2300000000000004</v>
      </c>
      <c r="AE235" s="404">
        <f>SUM(AB235:AD235)</f>
        <v>12.690000000000001</v>
      </c>
      <c r="AF235" s="401">
        <f>SUBTOTAL(9,S235,W235,AA235,AE235)</f>
        <v>50.760000000000005</v>
      </c>
    </row>
    <row r="236" spans="1:32" x14ac:dyDescent="0.3">
      <c r="A236" s="70"/>
      <c r="B236" s="70" t="s">
        <v>3631</v>
      </c>
      <c r="C236" s="318" t="s">
        <v>2594</v>
      </c>
      <c r="D236" s="318" t="s">
        <v>2823</v>
      </c>
      <c r="E236" s="317" t="s">
        <v>925</v>
      </c>
      <c r="F236" s="318" t="s">
        <v>1163</v>
      </c>
      <c r="G236" s="318" t="s">
        <v>1272</v>
      </c>
      <c r="H236" s="317" t="s">
        <v>912</v>
      </c>
      <c r="I236" s="317">
        <v>53100</v>
      </c>
      <c r="J236" s="318" t="s">
        <v>1001</v>
      </c>
      <c r="K236" s="315">
        <v>39949</v>
      </c>
      <c r="L236" s="317" t="s">
        <v>2608</v>
      </c>
      <c r="M236" s="315" t="s">
        <v>983</v>
      </c>
      <c r="N236" s="318" t="s">
        <v>991</v>
      </c>
      <c r="O236" s="347">
        <v>50.76</v>
      </c>
      <c r="P236" s="400">
        <v>4.2300000000000004</v>
      </c>
      <c r="Q236" s="400">
        <v>4.2300000000000004</v>
      </c>
      <c r="R236" s="400">
        <v>4.2300000000000004</v>
      </c>
      <c r="S236" s="404">
        <f>SUM(P236:R236)</f>
        <v>12.690000000000001</v>
      </c>
      <c r="T236" s="400">
        <v>4.2300000000000004</v>
      </c>
      <c r="U236" s="400">
        <v>4.2300000000000004</v>
      </c>
      <c r="V236" s="400">
        <v>4.2300000000000004</v>
      </c>
      <c r="W236" s="404">
        <f>SUM(T236:V236)</f>
        <v>12.690000000000001</v>
      </c>
      <c r="X236" s="400">
        <v>4.2300000000000004</v>
      </c>
      <c r="Y236" s="400">
        <v>4.2300000000000004</v>
      </c>
      <c r="Z236" s="400">
        <v>4.2300000000000004</v>
      </c>
      <c r="AA236" s="404">
        <f>SUM(X236:Z236)</f>
        <v>12.690000000000001</v>
      </c>
      <c r="AB236" s="400">
        <v>4.2300000000000004</v>
      </c>
      <c r="AC236" s="400">
        <v>4.2300000000000004</v>
      </c>
      <c r="AD236" s="400">
        <v>4.2300000000000004</v>
      </c>
      <c r="AE236" s="404">
        <f>SUM(AB236:AD236)</f>
        <v>12.690000000000001</v>
      </c>
      <c r="AF236" s="401">
        <f>SUBTOTAL(9,S236,W236,AA236,AE236)</f>
        <v>50.760000000000005</v>
      </c>
    </row>
    <row r="237" spans="1:32" x14ac:dyDescent="0.3">
      <c r="A237" s="70"/>
      <c r="B237" s="70" t="s">
        <v>3631</v>
      </c>
      <c r="C237" s="318" t="s">
        <v>2594</v>
      </c>
      <c r="D237" s="318" t="s">
        <v>2824</v>
      </c>
      <c r="E237" s="317" t="s">
        <v>926</v>
      </c>
      <c r="F237" s="318" t="s">
        <v>1165</v>
      </c>
      <c r="G237" s="318" t="s">
        <v>1272</v>
      </c>
      <c r="H237" s="317" t="s">
        <v>912</v>
      </c>
      <c r="I237" s="317">
        <v>53100</v>
      </c>
      <c r="J237" s="318" t="s">
        <v>1001</v>
      </c>
      <c r="K237" s="315">
        <v>40544</v>
      </c>
      <c r="L237" s="317" t="s">
        <v>2608</v>
      </c>
      <c r="M237" s="315" t="s">
        <v>983</v>
      </c>
      <c r="N237" s="318" t="s">
        <v>991</v>
      </c>
      <c r="O237" s="347">
        <v>50.76</v>
      </c>
      <c r="P237" s="400">
        <v>4.2300000000000004</v>
      </c>
      <c r="Q237" s="400">
        <v>4.2300000000000004</v>
      </c>
      <c r="R237" s="400">
        <v>4.2300000000000004</v>
      </c>
      <c r="S237" s="404">
        <f>SUM(P237:R237)</f>
        <v>12.690000000000001</v>
      </c>
      <c r="T237" s="400">
        <v>4.2300000000000004</v>
      </c>
      <c r="U237" s="400">
        <v>4.2300000000000004</v>
      </c>
      <c r="V237" s="400">
        <v>4.2300000000000004</v>
      </c>
      <c r="W237" s="404">
        <f>SUM(T237:V237)</f>
        <v>12.690000000000001</v>
      </c>
      <c r="X237" s="400">
        <v>4.2300000000000004</v>
      </c>
      <c r="Y237" s="400">
        <v>4.2300000000000004</v>
      </c>
      <c r="Z237" s="400">
        <v>4.2300000000000004</v>
      </c>
      <c r="AA237" s="404">
        <f>SUM(X237:Z237)</f>
        <v>12.690000000000001</v>
      </c>
      <c r="AB237" s="400">
        <v>4.2300000000000004</v>
      </c>
      <c r="AC237" s="400">
        <v>4.2300000000000004</v>
      </c>
      <c r="AD237" s="400">
        <v>4.2300000000000004</v>
      </c>
      <c r="AE237" s="404">
        <f>SUM(AB237:AD237)</f>
        <v>12.690000000000001</v>
      </c>
      <c r="AF237" s="401">
        <f>SUBTOTAL(9,S237,W237,AA237,AE237)</f>
        <v>50.760000000000005</v>
      </c>
    </row>
    <row r="238" spans="1:32" x14ac:dyDescent="0.3">
      <c r="A238" s="70"/>
      <c r="B238" s="70" t="s">
        <v>3631</v>
      </c>
      <c r="C238" s="318" t="s">
        <v>2594</v>
      </c>
      <c r="D238" s="318" t="s">
        <v>2825</v>
      </c>
      <c r="E238" s="317" t="s">
        <v>926</v>
      </c>
      <c r="F238" s="318" t="s">
        <v>1166</v>
      </c>
      <c r="G238" s="318" t="s">
        <v>1272</v>
      </c>
      <c r="H238" s="317" t="s">
        <v>912</v>
      </c>
      <c r="I238" s="317">
        <v>53100</v>
      </c>
      <c r="J238" s="318" t="s">
        <v>1001</v>
      </c>
      <c r="K238" s="315">
        <v>40544</v>
      </c>
      <c r="L238" s="317" t="s">
        <v>2608</v>
      </c>
      <c r="M238" s="315" t="s">
        <v>983</v>
      </c>
      <c r="N238" s="318" t="s">
        <v>991</v>
      </c>
      <c r="O238" s="347">
        <v>50.76</v>
      </c>
      <c r="P238" s="400">
        <v>4.2300000000000004</v>
      </c>
      <c r="Q238" s="400">
        <v>4.2300000000000004</v>
      </c>
      <c r="R238" s="400">
        <v>4.2300000000000004</v>
      </c>
      <c r="S238" s="404">
        <f>SUM(P238:R238)</f>
        <v>12.690000000000001</v>
      </c>
      <c r="T238" s="400">
        <v>4.2300000000000004</v>
      </c>
      <c r="U238" s="400">
        <v>4.2300000000000004</v>
      </c>
      <c r="V238" s="400">
        <v>4.2300000000000004</v>
      </c>
      <c r="W238" s="404">
        <f>SUM(T238:V238)</f>
        <v>12.690000000000001</v>
      </c>
      <c r="X238" s="400">
        <v>4.2300000000000004</v>
      </c>
      <c r="Y238" s="400">
        <v>4.2300000000000004</v>
      </c>
      <c r="Z238" s="400">
        <v>4.2300000000000004</v>
      </c>
      <c r="AA238" s="404">
        <f>SUM(X238:Z238)</f>
        <v>12.690000000000001</v>
      </c>
      <c r="AB238" s="400">
        <v>4.2300000000000004</v>
      </c>
      <c r="AC238" s="400">
        <v>4.2300000000000004</v>
      </c>
      <c r="AD238" s="400">
        <v>4.2300000000000004</v>
      </c>
      <c r="AE238" s="404">
        <f>SUM(AB238:AD238)</f>
        <v>12.690000000000001</v>
      </c>
      <c r="AF238" s="401">
        <f>SUBTOTAL(9,S238,W238,AA238,AE238)</f>
        <v>50.760000000000005</v>
      </c>
    </row>
    <row r="239" spans="1:32" x14ac:dyDescent="0.3">
      <c r="A239" s="70"/>
      <c r="B239" s="70" t="s">
        <v>3631</v>
      </c>
      <c r="C239" s="318" t="s">
        <v>2594</v>
      </c>
      <c r="D239" s="318" t="s">
        <v>2826</v>
      </c>
      <c r="E239" s="317" t="s">
        <v>926</v>
      </c>
      <c r="F239" s="318" t="s">
        <v>1167</v>
      </c>
      <c r="G239" s="318" t="s">
        <v>1272</v>
      </c>
      <c r="H239" s="317" t="s">
        <v>912</v>
      </c>
      <c r="I239" s="317">
        <v>53100</v>
      </c>
      <c r="J239" s="318" t="s">
        <v>1001</v>
      </c>
      <c r="K239" s="315">
        <v>40544</v>
      </c>
      <c r="L239" s="317" t="s">
        <v>2608</v>
      </c>
      <c r="M239" s="315" t="s">
        <v>983</v>
      </c>
      <c r="N239" s="318" t="s">
        <v>991</v>
      </c>
      <c r="O239" s="347">
        <v>50.76</v>
      </c>
      <c r="P239" s="400">
        <v>4.2300000000000004</v>
      </c>
      <c r="Q239" s="400">
        <v>4.2300000000000004</v>
      </c>
      <c r="R239" s="400">
        <v>4.2300000000000004</v>
      </c>
      <c r="S239" s="404">
        <f>SUM(P239:R239)</f>
        <v>12.690000000000001</v>
      </c>
      <c r="T239" s="400">
        <v>4.2300000000000004</v>
      </c>
      <c r="U239" s="400">
        <v>4.2300000000000004</v>
      </c>
      <c r="V239" s="400">
        <v>4.2300000000000004</v>
      </c>
      <c r="W239" s="404">
        <f>SUM(T239:V239)</f>
        <v>12.690000000000001</v>
      </c>
      <c r="X239" s="400">
        <v>4.2300000000000004</v>
      </c>
      <c r="Y239" s="400">
        <v>4.2300000000000004</v>
      </c>
      <c r="Z239" s="400">
        <v>4.2300000000000004</v>
      </c>
      <c r="AA239" s="404">
        <f>SUM(X239:Z239)</f>
        <v>12.690000000000001</v>
      </c>
      <c r="AB239" s="400">
        <v>4.2300000000000004</v>
      </c>
      <c r="AC239" s="400">
        <v>4.2300000000000004</v>
      </c>
      <c r="AD239" s="400">
        <v>4.2300000000000004</v>
      </c>
      <c r="AE239" s="404">
        <f>SUM(AB239:AD239)</f>
        <v>12.690000000000001</v>
      </c>
      <c r="AF239" s="401">
        <f>SUBTOTAL(9,S239,W239,AA239,AE239)</f>
        <v>50.760000000000005</v>
      </c>
    </row>
    <row r="240" spans="1:32" x14ac:dyDescent="0.3">
      <c r="A240" s="70"/>
      <c r="B240" s="70" t="s">
        <v>3631</v>
      </c>
      <c r="C240" s="318" t="s">
        <v>2594</v>
      </c>
      <c r="D240" s="318" t="s">
        <v>2827</v>
      </c>
      <c r="E240" s="317" t="s">
        <v>926</v>
      </c>
      <c r="F240" s="318" t="s">
        <v>1168</v>
      </c>
      <c r="G240" s="318" t="s">
        <v>1272</v>
      </c>
      <c r="H240" s="317" t="s">
        <v>912</v>
      </c>
      <c r="I240" s="317">
        <v>53100</v>
      </c>
      <c r="J240" s="318" t="s">
        <v>1001</v>
      </c>
      <c r="K240" s="315">
        <v>40544</v>
      </c>
      <c r="L240" s="317" t="s">
        <v>2608</v>
      </c>
      <c r="M240" s="315" t="s">
        <v>983</v>
      </c>
      <c r="N240" s="318" t="s">
        <v>991</v>
      </c>
      <c r="O240" s="347">
        <v>50.76</v>
      </c>
      <c r="P240" s="400">
        <v>4.2300000000000004</v>
      </c>
      <c r="Q240" s="400">
        <v>4.2300000000000004</v>
      </c>
      <c r="R240" s="400">
        <v>4.2300000000000004</v>
      </c>
      <c r="S240" s="404">
        <f>SUM(P240:R240)</f>
        <v>12.690000000000001</v>
      </c>
      <c r="T240" s="400">
        <v>4.2300000000000004</v>
      </c>
      <c r="U240" s="400">
        <v>4.2300000000000004</v>
      </c>
      <c r="V240" s="400">
        <v>4.2300000000000004</v>
      </c>
      <c r="W240" s="404">
        <f>SUM(T240:V240)</f>
        <v>12.690000000000001</v>
      </c>
      <c r="X240" s="400">
        <v>4.2300000000000004</v>
      </c>
      <c r="Y240" s="400">
        <v>4.2300000000000004</v>
      </c>
      <c r="Z240" s="400">
        <v>4.2300000000000004</v>
      </c>
      <c r="AA240" s="404">
        <f>SUM(X240:Z240)</f>
        <v>12.690000000000001</v>
      </c>
      <c r="AB240" s="400">
        <v>4.2300000000000004</v>
      </c>
      <c r="AC240" s="400">
        <v>4.2300000000000004</v>
      </c>
      <c r="AD240" s="400">
        <v>4.2300000000000004</v>
      </c>
      <c r="AE240" s="404">
        <f>SUM(AB240:AD240)</f>
        <v>12.690000000000001</v>
      </c>
      <c r="AF240" s="401">
        <f>SUBTOTAL(9,S240,W240,AA240,AE240)</f>
        <v>50.760000000000005</v>
      </c>
    </row>
    <row r="241" spans="1:32" x14ac:dyDescent="0.3">
      <c r="A241" s="70"/>
      <c r="B241" s="70" t="s">
        <v>3631</v>
      </c>
      <c r="C241" s="318" t="s">
        <v>2594</v>
      </c>
      <c r="D241" s="318" t="s">
        <v>2828</v>
      </c>
      <c r="E241" s="317" t="s">
        <v>926</v>
      </c>
      <c r="F241" s="318" t="s">
        <v>1169</v>
      </c>
      <c r="G241" s="318" t="s">
        <v>1272</v>
      </c>
      <c r="H241" s="317" t="s">
        <v>912</v>
      </c>
      <c r="I241" s="317">
        <v>53100</v>
      </c>
      <c r="J241" s="318" t="s">
        <v>1001</v>
      </c>
      <c r="K241" s="315">
        <v>40544</v>
      </c>
      <c r="L241" s="317" t="s">
        <v>2608</v>
      </c>
      <c r="M241" s="315" t="s">
        <v>983</v>
      </c>
      <c r="N241" s="318" t="s">
        <v>991</v>
      </c>
      <c r="O241" s="347">
        <v>50.76</v>
      </c>
      <c r="P241" s="400">
        <v>4.2300000000000004</v>
      </c>
      <c r="Q241" s="400">
        <v>4.2300000000000004</v>
      </c>
      <c r="R241" s="400">
        <v>4.2300000000000004</v>
      </c>
      <c r="S241" s="404">
        <f>SUM(P241:R241)</f>
        <v>12.690000000000001</v>
      </c>
      <c r="T241" s="400">
        <v>4.2300000000000004</v>
      </c>
      <c r="U241" s="400">
        <v>4.2300000000000004</v>
      </c>
      <c r="V241" s="400">
        <v>4.2300000000000004</v>
      </c>
      <c r="W241" s="404">
        <f>SUM(T241:V241)</f>
        <v>12.690000000000001</v>
      </c>
      <c r="X241" s="400">
        <v>4.2300000000000004</v>
      </c>
      <c r="Y241" s="400">
        <v>4.2300000000000004</v>
      </c>
      <c r="Z241" s="400">
        <v>4.2300000000000004</v>
      </c>
      <c r="AA241" s="404">
        <f>SUM(X241:Z241)</f>
        <v>12.690000000000001</v>
      </c>
      <c r="AB241" s="400">
        <v>4.2300000000000004</v>
      </c>
      <c r="AC241" s="400">
        <v>4.2300000000000004</v>
      </c>
      <c r="AD241" s="400">
        <v>4.2300000000000004</v>
      </c>
      <c r="AE241" s="404">
        <f>SUM(AB241:AD241)</f>
        <v>12.690000000000001</v>
      </c>
      <c r="AF241" s="401">
        <f>SUBTOTAL(9,S241,W241,AA241,AE241)</f>
        <v>50.760000000000005</v>
      </c>
    </row>
    <row r="242" spans="1:32" x14ac:dyDescent="0.3">
      <c r="A242" s="70"/>
      <c r="B242" s="70" t="s">
        <v>3631</v>
      </c>
      <c r="C242" s="318" t="s">
        <v>2594</v>
      </c>
      <c r="D242" s="318" t="s">
        <v>2830</v>
      </c>
      <c r="E242" s="317" t="s">
        <v>927</v>
      </c>
      <c r="F242" s="318" t="s">
        <v>1171</v>
      </c>
      <c r="G242" s="318" t="s">
        <v>1272</v>
      </c>
      <c r="H242" s="317" t="s">
        <v>912</v>
      </c>
      <c r="I242" s="317">
        <v>53100</v>
      </c>
      <c r="J242" s="318" t="s">
        <v>1001</v>
      </c>
      <c r="K242" s="315">
        <v>39083</v>
      </c>
      <c r="L242" s="317" t="s">
        <v>2608</v>
      </c>
      <c r="M242" s="315" t="s">
        <v>983</v>
      </c>
      <c r="N242" s="318" t="s">
        <v>991</v>
      </c>
      <c r="O242" s="347">
        <v>50.76</v>
      </c>
      <c r="P242" s="400">
        <v>4.2300000000000004</v>
      </c>
      <c r="Q242" s="400">
        <v>4.2300000000000004</v>
      </c>
      <c r="R242" s="400">
        <v>4.2300000000000004</v>
      </c>
      <c r="S242" s="404">
        <f>SUM(P242:R242)</f>
        <v>12.690000000000001</v>
      </c>
      <c r="T242" s="400">
        <v>4.2300000000000004</v>
      </c>
      <c r="U242" s="400">
        <v>4.2300000000000004</v>
      </c>
      <c r="V242" s="400">
        <v>4.2300000000000004</v>
      </c>
      <c r="W242" s="404">
        <f>SUM(T242:V242)</f>
        <v>12.690000000000001</v>
      </c>
      <c r="X242" s="400">
        <v>4.2300000000000004</v>
      </c>
      <c r="Y242" s="400">
        <v>4.2300000000000004</v>
      </c>
      <c r="Z242" s="400">
        <v>4.2300000000000004</v>
      </c>
      <c r="AA242" s="404">
        <f>SUM(X242:Z242)</f>
        <v>12.690000000000001</v>
      </c>
      <c r="AB242" s="400">
        <v>4.2300000000000004</v>
      </c>
      <c r="AC242" s="400">
        <v>4.2300000000000004</v>
      </c>
      <c r="AD242" s="400">
        <v>4.2300000000000004</v>
      </c>
      <c r="AE242" s="404">
        <f>SUM(AB242:AD242)</f>
        <v>12.690000000000001</v>
      </c>
      <c r="AF242" s="401">
        <f>SUBTOTAL(9,S242,W242,AA242,AE242)</f>
        <v>50.760000000000005</v>
      </c>
    </row>
    <row r="243" spans="1:32" x14ac:dyDescent="0.3">
      <c r="A243" s="70"/>
      <c r="B243" s="70" t="s">
        <v>3631</v>
      </c>
      <c r="C243" s="318" t="s">
        <v>2594</v>
      </c>
      <c r="D243" s="318" t="s">
        <v>2831</v>
      </c>
      <c r="E243" s="317" t="s">
        <v>926</v>
      </c>
      <c r="F243" s="318" t="s">
        <v>1172</v>
      </c>
      <c r="G243" s="318" t="s">
        <v>1272</v>
      </c>
      <c r="H243" s="317" t="s">
        <v>912</v>
      </c>
      <c r="I243" s="317">
        <v>53100</v>
      </c>
      <c r="J243" s="318" t="s">
        <v>1001</v>
      </c>
      <c r="K243" s="315">
        <v>40544</v>
      </c>
      <c r="L243" s="317" t="s">
        <v>2608</v>
      </c>
      <c r="M243" s="315" t="s">
        <v>983</v>
      </c>
      <c r="N243" s="318" t="s">
        <v>991</v>
      </c>
      <c r="O243" s="347">
        <v>50.76</v>
      </c>
      <c r="P243" s="400">
        <v>4.2300000000000004</v>
      </c>
      <c r="Q243" s="400">
        <v>4.2300000000000004</v>
      </c>
      <c r="R243" s="400">
        <v>4.2300000000000004</v>
      </c>
      <c r="S243" s="404">
        <f>SUM(P243:R243)</f>
        <v>12.690000000000001</v>
      </c>
      <c r="T243" s="400">
        <v>4.2300000000000004</v>
      </c>
      <c r="U243" s="400">
        <v>4.2300000000000004</v>
      </c>
      <c r="V243" s="400">
        <v>4.2300000000000004</v>
      </c>
      <c r="W243" s="404">
        <f>SUM(T243:V243)</f>
        <v>12.690000000000001</v>
      </c>
      <c r="X243" s="400">
        <v>4.2300000000000004</v>
      </c>
      <c r="Y243" s="400">
        <v>4.2300000000000004</v>
      </c>
      <c r="Z243" s="400">
        <v>4.2300000000000004</v>
      </c>
      <c r="AA243" s="404">
        <f>SUM(X243:Z243)</f>
        <v>12.690000000000001</v>
      </c>
      <c r="AB243" s="400">
        <v>4.2300000000000004</v>
      </c>
      <c r="AC243" s="400">
        <v>4.2300000000000004</v>
      </c>
      <c r="AD243" s="400">
        <v>4.2300000000000004</v>
      </c>
      <c r="AE243" s="404">
        <f>SUM(AB243:AD243)</f>
        <v>12.690000000000001</v>
      </c>
      <c r="AF243" s="401">
        <f>SUBTOTAL(9,S243,W243,AA243,AE243)</f>
        <v>50.760000000000005</v>
      </c>
    </row>
    <row r="244" spans="1:32" x14ac:dyDescent="0.3">
      <c r="A244" s="581"/>
      <c r="B244" s="581" t="s">
        <v>3632</v>
      </c>
      <c r="C244" s="580" t="s">
        <v>2594</v>
      </c>
      <c r="D244" s="580" t="s">
        <v>2832</v>
      </c>
      <c r="E244" s="579" t="s">
        <v>926</v>
      </c>
      <c r="F244" s="580" t="s">
        <v>1174</v>
      </c>
      <c r="G244" s="580" t="s">
        <v>1272</v>
      </c>
      <c r="H244" s="579" t="s">
        <v>912</v>
      </c>
      <c r="I244" s="579">
        <v>53100</v>
      </c>
      <c r="J244" s="580" t="s">
        <v>1001</v>
      </c>
      <c r="K244" s="578">
        <v>40544</v>
      </c>
      <c r="L244" s="579" t="s">
        <v>2608</v>
      </c>
      <c r="M244" s="578" t="s">
        <v>983</v>
      </c>
      <c r="N244" s="580" t="s">
        <v>991</v>
      </c>
      <c r="O244" s="347">
        <v>50.76</v>
      </c>
      <c r="P244" s="400">
        <v>4.2300000000000004</v>
      </c>
      <c r="Q244" s="400">
        <v>4.2300000000000004</v>
      </c>
      <c r="R244" s="400">
        <v>4.2300000000000004</v>
      </c>
      <c r="S244" s="404">
        <f>SUM(P244:R244)</f>
        <v>12.690000000000001</v>
      </c>
      <c r="T244" s="400">
        <v>4.2300000000000004</v>
      </c>
      <c r="U244" s="400">
        <v>4.2300000000000004</v>
      </c>
      <c r="V244" s="400">
        <v>4.2300000000000004</v>
      </c>
      <c r="W244" s="404">
        <f>SUM(T244:V244)</f>
        <v>12.690000000000001</v>
      </c>
      <c r="X244" s="400">
        <v>4.2300000000000004</v>
      </c>
      <c r="Y244" s="400">
        <v>4.2300000000000004</v>
      </c>
      <c r="Z244" s="400">
        <v>4.2300000000000004</v>
      </c>
      <c r="AA244" s="404">
        <f>SUM(X244:Z244)</f>
        <v>12.690000000000001</v>
      </c>
      <c r="AB244" s="400"/>
      <c r="AC244" s="400"/>
      <c r="AD244" s="400"/>
      <c r="AE244" s="404">
        <f>SUM(AB244:AD244)</f>
        <v>0</v>
      </c>
      <c r="AF244" s="592">
        <f>SUBTOTAL(9,S244,W244,AA244,AE244)</f>
        <v>38.070000000000007</v>
      </c>
    </row>
    <row r="245" spans="1:32" x14ac:dyDescent="0.3">
      <c r="A245" s="70"/>
      <c r="B245" s="70" t="s">
        <v>3631</v>
      </c>
      <c r="C245" s="318" t="s">
        <v>2594</v>
      </c>
      <c r="D245" s="318" t="s">
        <v>2833</v>
      </c>
      <c r="E245" s="317" t="s">
        <v>926</v>
      </c>
      <c r="F245" s="318" t="s">
        <v>1175</v>
      </c>
      <c r="G245" s="318" t="s">
        <v>1272</v>
      </c>
      <c r="H245" s="317" t="s">
        <v>912</v>
      </c>
      <c r="I245" s="317">
        <v>53100</v>
      </c>
      <c r="J245" s="318" t="s">
        <v>1001</v>
      </c>
      <c r="K245" s="315">
        <v>40544</v>
      </c>
      <c r="L245" s="317" t="s">
        <v>2608</v>
      </c>
      <c r="M245" s="315" t="s">
        <v>983</v>
      </c>
      <c r="N245" s="318" t="s">
        <v>991</v>
      </c>
      <c r="O245" s="347">
        <v>50.76</v>
      </c>
      <c r="P245" s="400">
        <v>4.2300000000000004</v>
      </c>
      <c r="Q245" s="400">
        <v>4.2300000000000004</v>
      </c>
      <c r="R245" s="400">
        <v>4.2300000000000004</v>
      </c>
      <c r="S245" s="404">
        <f>SUM(P245:R245)</f>
        <v>12.690000000000001</v>
      </c>
      <c r="T245" s="400">
        <v>4.2300000000000004</v>
      </c>
      <c r="U245" s="400">
        <v>4.2300000000000004</v>
      </c>
      <c r="V245" s="400">
        <v>4.2300000000000004</v>
      </c>
      <c r="W245" s="404">
        <f>SUM(T245:V245)</f>
        <v>12.690000000000001</v>
      </c>
      <c r="X245" s="400">
        <v>4.2300000000000004</v>
      </c>
      <c r="Y245" s="400">
        <v>4.2300000000000004</v>
      </c>
      <c r="Z245" s="400">
        <v>4.2300000000000004</v>
      </c>
      <c r="AA245" s="404">
        <f>SUM(X245:Z245)</f>
        <v>12.690000000000001</v>
      </c>
      <c r="AB245" s="400">
        <v>4.2300000000000004</v>
      </c>
      <c r="AC245" s="400">
        <v>4.2300000000000004</v>
      </c>
      <c r="AD245" s="400">
        <v>4.2300000000000004</v>
      </c>
      <c r="AE245" s="404">
        <f>SUM(AB245:AD245)</f>
        <v>12.690000000000001</v>
      </c>
      <c r="AF245" s="401">
        <f>SUBTOTAL(9,S245,W245,AA245,AE245)</f>
        <v>50.760000000000005</v>
      </c>
    </row>
    <row r="246" spans="1:32" x14ac:dyDescent="0.3">
      <c r="A246" s="70"/>
      <c r="B246" s="70" t="s">
        <v>3631</v>
      </c>
      <c r="C246" s="318" t="s">
        <v>2594</v>
      </c>
      <c r="D246" s="318" t="s">
        <v>2834</v>
      </c>
      <c r="E246" s="317" t="s">
        <v>926</v>
      </c>
      <c r="F246" s="318" t="s">
        <v>1177</v>
      </c>
      <c r="G246" s="318" t="s">
        <v>1272</v>
      </c>
      <c r="H246" s="317" t="s">
        <v>912</v>
      </c>
      <c r="I246" s="317">
        <v>53100</v>
      </c>
      <c r="J246" s="318" t="s">
        <v>1001</v>
      </c>
      <c r="K246" s="315">
        <v>39566</v>
      </c>
      <c r="L246" s="317" t="s">
        <v>2608</v>
      </c>
      <c r="M246" s="315" t="s">
        <v>983</v>
      </c>
      <c r="N246" s="318" t="s">
        <v>991</v>
      </c>
      <c r="O246" s="347">
        <v>50.76</v>
      </c>
      <c r="P246" s="400">
        <v>4.2300000000000004</v>
      </c>
      <c r="Q246" s="400">
        <v>4.2300000000000004</v>
      </c>
      <c r="R246" s="400">
        <v>4.2300000000000004</v>
      </c>
      <c r="S246" s="404">
        <f>SUM(P246:R246)</f>
        <v>12.690000000000001</v>
      </c>
      <c r="T246" s="400">
        <v>4.2300000000000004</v>
      </c>
      <c r="U246" s="400">
        <v>4.2300000000000004</v>
      </c>
      <c r="V246" s="400">
        <v>4.2300000000000004</v>
      </c>
      <c r="W246" s="404">
        <f>SUM(T246:V246)</f>
        <v>12.690000000000001</v>
      </c>
      <c r="X246" s="400">
        <v>4.2300000000000004</v>
      </c>
      <c r="Y246" s="400">
        <v>4.2300000000000004</v>
      </c>
      <c r="Z246" s="400">
        <v>4.2300000000000004</v>
      </c>
      <c r="AA246" s="404">
        <f>SUM(X246:Z246)</f>
        <v>12.690000000000001</v>
      </c>
      <c r="AB246" s="400">
        <v>4.2300000000000004</v>
      </c>
      <c r="AC246" s="400">
        <v>4.2300000000000004</v>
      </c>
      <c r="AD246" s="400">
        <v>4.2300000000000004</v>
      </c>
      <c r="AE246" s="404">
        <f>SUM(AB246:AD246)</f>
        <v>12.690000000000001</v>
      </c>
      <c r="AF246" s="401">
        <f>SUBTOTAL(9,S246,W246,AA246,AE246)</f>
        <v>50.760000000000005</v>
      </c>
    </row>
    <row r="247" spans="1:32" x14ac:dyDescent="0.3">
      <c r="A247" s="70"/>
      <c r="B247" s="70" t="s">
        <v>3631</v>
      </c>
      <c r="C247" s="318" t="s">
        <v>2594</v>
      </c>
      <c r="D247" s="318" t="s">
        <v>2835</v>
      </c>
      <c r="E247" s="317" t="s">
        <v>926</v>
      </c>
      <c r="F247" s="318" t="s">
        <v>1179</v>
      </c>
      <c r="G247" s="318" t="s">
        <v>1272</v>
      </c>
      <c r="H247" s="317" t="s">
        <v>912</v>
      </c>
      <c r="I247" s="317">
        <v>53100</v>
      </c>
      <c r="J247" s="318" t="s">
        <v>1001</v>
      </c>
      <c r="K247" s="315">
        <v>40544</v>
      </c>
      <c r="L247" s="317" t="s">
        <v>2608</v>
      </c>
      <c r="M247" s="315" t="s">
        <v>983</v>
      </c>
      <c r="N247" s="318" t="s">
        <v>991</v>
      </c>
      <c r="O247" s="347">
        <v>50.76</v>
      </c>
      <c r="P247" s="400">
        <v>4.2300000000000004</v>
      </c>
      <c r="Q247" s="400">
        <v>4.2300000000000004</v>
      </c>
      <c r="R247" s="400">
        <v>4.2300000000000004</v>
      </c>
      <c r="S247" s="404">
        <f>SUM(P247:R247)</f>
        <v>12.690000000000001</v>
      </c>
      <c r="T247" s="400">
        <v>4.2300000000000004</v>
      </c>
      <c r="U247" s="400">
        <v>4.2300000000000004</v>
      </c>
      <c r="V247" s="400">
        <v>4.2300000000000004</v>
      </c>
      <c r="W247" s="404">
        <f>SUM(T247:V247)</f>
        <v>12.690000000000001</v>
      </c>
      <c r="X247" s="400">
        <v>4.2300000000000004</v>
      </c>
      <c r="Y247" s="400">
        <v>4.2300000000000004</v>
      </c>
      <c r="Z247" s="400">
        <v>4.2300000000000004</v>
      </c>
      <c r="AA247" s="404">
        <f>SUM(X247:Z247)</f>
        <v>12.690000000000001</v>
      </c>
      <c r="AB247" s="400">
        <v>4.2300000000000004</v>
      </c>
      <c r="AC247" s="400">
        <v>4.2300000000000004</v>
      </c>
      <c r="AD247" s="400">
        <v>4.2300000000000004</v>
      </c>
      <c r="AE247" s="404">
        <f>SUM(AB247:AD247)</f>
        <v>12.690000000000001</v>
      </c>
      <c r="AF247" s="401">
        <f>SUBTOTAL(9,S247,W247,AA247,AE247)</f>
        <v>50.760000000000005</v>
      </c>
    </row>
    <row r="248" spans="1:32" x14ac:dyDescent="0.3">
      <c r="A248" s="70"/>
      <c r="B248" s="70" t="s">
        <v>3631</v>
      </c>
      <c r="C248" s="318" t="s">
        <v>2594</v>
      </c>
      <c r="D248" s="318" t="s">
        <v>2837</v>
      </c>
      <c r="E248" s="317" t="s">
        <v>926</v>
      </c>
      <c r="F248" s="318" t="s">
        <v>1180</v>
      </c>
      <c r="G248" s="318" t="s">
        <v>1272</v>
      </c>
      <c r="H248" s="317" t="s">
        <v>912</v>
      </c>
      <c r="I248" s="317">
        <v>53100</v>
      </c>
      <c r="J248" s="318" t="s">
        <v>1001</v>
      </c>
      <c r="K248" s="315">
        <v>40544</v>
      </c>
      <c r="L248" s="317" t="s">
        <v>2608</v>
      </c>
      <c r="M248" s="315" t="s">
        <v>983</v>
      </c>
      <c r="N248" s="318" t="s">
        <v>991</v>
      </c>
      <c r="O248" s="347">
        <v>50.76</v>
      </c>
      <c r="P248" s="400">
        <v>4.2300000000000004</v>
      </c>
      <c r="Q248" s="400">
        <v>4.2300000000000004</v>
      </c>
      <c r="R248" s="400">
        <v>4.2300000000000004</v>
      </c>
      <c r="S248" s="404">
        <f>SUM(P248:R248)</f>
        <v>12.690000000000001</v>
      </c>
      <c r="T248" s="400">
        <v>4.2300000000000004</v>
      </c>
      <c r="U248" s="400">
        <v>4.2300000000000004</v>
      </c>
      <c r="V248" s="400">
        <v>4.2300000000000004</v>
      </c>
      <c r="W248" s="404">
        <f>SUM(T248:V248)</f>
        <v>12.690000000000001</v>
      </c>
      <c r="X248" s="400">
        <v>4.2300000000000004</v>
      </c>
      <c r="Y248" s="400">
        <v>4.2300000000000004</v>
      </c>
      <c r="Z248" s="400">
        <v>4.2300000000000004</v>
      </c>
      <c r="AA248" s="404">
        <f>SUM(X248:Z248)</f>
        <v>12.690000000000001</v>
      </c>
      <c r="AB248" s="400">
        <v>4.2300000000000004</v>
      </c>
      <c r="AC248" s="400">
        <v>4.2300000000000004</v>
      </c>
      <c r="AD248" s="400">
        <v>4.2300000000000004</v>
      </c>
      <c r="AE248" s="404">
        <f>SUM(AB248:AD248)</f>
        <v>12.690000000000001</v>
      </c>
      <c r="AF248" s="401">
        <f>SUBTOTAL(9,S248,W248,AA248,AE248)</f>
        <v>50.760000000000005</v>
      </c>
    </row>
    <row r="249" spans="1:32" x14ac:dyDescent="0.3">
      <c r="A249" s="70"/>
      <c r="B249" s="70" t="s">
        <v>3631</v>
      </c>
      <c r="C249" s="318" t="s">
        <v>2594</v>
      </c>
      <c r="D249" s="318" t="s">
        <v>2838</v>
      </c>
      <c r="E249" s="317" t="s">
        <v>925</v>
      </c>
      <c r="F249" s="318" t="s">
        <v>1181</v>
      </c>
      <c r="G249" s="318" t="s">
        <v>1272</v>
      </c>
      <c r="H249" s="317" t="s">
        <v>912</v>
      </c>
      <c r="I249" s="317">
        <v>53100</v>
      </c>
      <c r="J249" s="318" t="s">
        <v>1001</v>
      </c>
      <c r="K249" s="315">
        <v>39083</v>
      </c>
      <c r="L249" s="317" t="s">
        <v>2608</v>
      </c>
      <c r="M249" s="315" t="s">
        <v>983</v>
      </c>
      <c r="N249" s="318" t="s">
        <v>991</v>
      </c>
      <c r="O249" s="347">
        <v>50.76</v>
      </c>
      <c r="P249" s="400">
        <v>4.2300000000000004</v>
      </c>
      <c r="Q249" s="400">
        <v>4.2300000000000004</v>
      </c>
      <c r="R249" s="400">
        <v>4.2300000000000004</v>
      </c>
      <c r="S249" s="404">
        <f>SUM(P249:R249)</f>
        <v>12.690000000000001</v>
      </c>
      <c r="T249" s="400">
        <v>4.2300000000000004</v>
      </c>
      <c r="U249" s="400">
        <v>4.2300000000000004</v>
      </c>
      <c r="V249" s="400">
        <v>4.2300000000000004</v>
      </c>
      <c r="W249" s="404">
        <f>SUM(T249:V249)</f>
        <v>12.690000000000001</v>
      </c>
      <c r="X249" s="400">
        <v>4.2300000000000004</v>
      </c>
      <c r="Y249" s="400">
        <v>4.2300000000000004</v>
      </c>
      <c r="Z249" s="400">
        <v>4.2300000000000004</v>
      </c>
      <c r="AA249" s="404">
        <f>SUM(X249:Z249)</f>
        <v>12.690000000000001</v>
      </c>
      <c r="AB249" s="400">
        <v>4.2300000000000004</v>
      </c>
      <c r="AC249" s="400">
        <v>4.2300000000000004</v>
      </c>
      <c r="AD249" s="400">
        <v>4.2300000000000004</v>
      </c>
      <c r="AE249" s="404">
        <f>SUM(AB249:AD249)</f>
        <v>12.690000000000001</v>
      </c>
      <c r="AF249" s="401">
        <f>SUBTOTAL(9,S249,W249,AA249,AE249)</f>
        <v>50.760000000000005</v>
      </c>
    </row>
    <row r="250" spans="1:32" x14ac:dyDescent="0.3">
      <c r="A250" s="70"/>
      <c r="B250" s="70" t="s">
        <v>3631</v>
      </c>
      <c r="C250" s="318" t="s">
        <v>2594</v>
      </c>
      <c r="D250" s="318" t="s">
        <v>2839</v>
      </c>
      <c r="E250" s="317" t="s">
        <v>925</v>
      </c>
      <c r="F250" s="318" t="s">
        <v>1182</v>
      </c>
      <c r="G250" s="318" t="s">
        <v>1272</v>
      </c>
      <c r="H250" s="317" t="s">
        <v>912</v>
      </c>
      <c r="I250" s="317">
        <v>53100</v>
      </c>
      <c r="J250" s="318" t="s">
        <v>1001</v>
      </c>
      <c r="K250" s="315">
        <v>39083</v>
      </c>
      <c r="L250" s="317" t="s">
        <v>2608</v>
      </c>
      <c r="M250" s="315" t="s">
        <v>983</v>
      </c>
      <c r="N250" s="318" t="s">
        <v>991</v>
      </c>
      <c r="O250" s="347">
        <v>50.76</v>
      </c>
      <c r="P250" s="400">
        <v>4.2300000000000004</v>
      </c>
      <c r="Q250" s="400">
        <v>4.2300000000000004</v>
      </c>
      <c r="R250" s="400">
        <v>4.2300000000000004</v>
      </c>
      <c r="S250" s="404">
        <f>SUM(P250:R250)</f>
        <v>12.690000000000001</v>
      </c>
      <c r="T250" s="400">
        <v>4.2300000000000004</v>
      </c>
      <c r="U250" s="400">
        <v>4.2300000000000004</v>
      </c>
      <c r="V250" s="400">
        <v>4.2300000000000004</v>
      </c>
      <c r="W250" s="404">
        <f>SUM(T250:V250)</f>
        <v>12.690000000000001</v>
      </c>
      <c r="X250" s="400">
        <v>4.2300000000000004</v>
      </c>
      <c r="Y250" s="400">
        <v>4.2300000000000004</v>
      </c>
      <c r="Z250" s="400">
        <v>4.2300000000000004</v>
      </c>
      <c r="AA250" s="404">
        <f>SUM(X250:Z250)</f>
        <v>12.690000000000001</v>
      </c>
      <c r="AB250" s="400">
        <v>4.2300000000000004</v>
      </c>
      <c r="AC250" s="400">
        <v>4.2300000000000004</v>
      </c>
      <c r="AD250" s="400">
        <v>4.2300000000000004</v>
      </c>
      <c r="AE250" s="404">
        <f>SUM(AB250:AD250)</f>
        <v>12.690000000000001</v>
      </c>
      <c r="AF250" s="401">
        <f>SUBTOTAL(9,S250,W250,AA250,AE250)</f>
        <v>50.760000000000005</v>
      </c>
    </row>
    <row r="251" spans="1:32" x14ac:dyDescent="0.3">
      <c r="A251" s="70"/>
      <c r="B251" s="70" t="s">
        <v>3631</v>
      </c>
      <c r="C251" s="318" t="s">
        <v>2594</v>
      </c>
      <c r="D251" s="318" t="s">
        <v>2840</v>
      </c>
      <c r="E251" s="317" t="s">
        <v>926</v>
      </c>
      <c r="F251" s="318" t="s">
        <v>1183</v>
      </c>
      <c r="G251" s="318" t="s">
        <v>1272</v>
      </c>
      <c r="H251" s="317" t="s">
        <v>912</v>
      </c>
      <c r="I251" s="317">
        <v>53100</v>
      </c>
      <c r="J251" s="318" t="s">
        <v>1001</v>
      </c>
      <c r="K251" s="315">
        <v>40544</v>
      </c>
      <c r="L251" s="317" t="s">
        <v>2608</v>
      </c>
      <c r="M251" s="315" t="s">
        <v>983</v>
      </c>
      <c r="N251" s="318" t="s">
        <v>991</v>
      </c>
      <c r="O251" s="347">
        <v>50.76</v>
      </c>
      <c r="P251" s="400">
        <v>4.2300000000000004</v>
      </c>
      <c r="Q251" s="400">
        <v>4.2300000000000004</v>
      </c>
      <c r="R251" s="400">
        <v>4.2300000000000004</v>
      </c>
      <c r="S251" s="404">
        <f>SUM(P251:R251)</f>
        <v>12.690000000000001</v>
      </c>
      <c r="T251" s="400">
        <v>4.2300000000000004</v>
      </c>
      <c r="U251" s="400">
        <v>4.2300000000000004</v>
      </c>
      <c r="V251" s="400">
        <v>4.2300000000000004</v>
      </c>
      <c r="W251" s="404">
        <f>SUM(T251:V251)</f>
        <v>12.690000000000001</v>
      </c>
      <c r="X251" s="400">
        <v>4.2300000000000004</v>
      </c>
      <c r="Y251" s="400">
        <v>4.2300000000000004</v>
      </c>
      <c r="Z251" s="400">
        <v>4.2300000000000004</v>
      </c>
      <c r="AA251" s="404">
        <f>SUM(X251:Z251)</f>
        <v>12.690000000000001</v>
      </c>
      <c r="AB251" s="400">
        <v>4.2300000000000004</v>
      </c>
      <c r="AC251" s="400">
        <v>4.2300000000000004</v>
      </c>
      <c r="AD251" s="400">
        <v>4.2300000000000004</v>
      </c>
      <c r="AE251" s="404">
        <f>SUM(AB251:AD251)</f>
        <v>12.690000000000001</v>
      </c>
      <c r="AF251" s="401">
        <f>SUBTOTAL(9,S251,W251,AA251,AE251)</f>
        <v>50.760000000000005</v>
      </c>
    </row>
    <row r="252" spans="1:32" x14ac:dyDescent="0.3">
      <c r="A252" s="70"/>
      <c r="B252" s="70" t="s">
        <v>3631</v>
      </c>
      <c r="C252" s="318" t="s">
        <v>2700</v>
      </c>
      <c r="D252" s="318" t="s">
        <v>2842</v>
      </c>
      <c r="E252" s="317" t="s">
        <v>926</v>
      </c>
      <c r="F252" s="318" t="s">
        <v>1185</v>
      </c>
      <c r="G252" s="318" t="s">
        <v>1273</v>
      </c>
      <c r="H252" s="317" t="s">
        <v>913</v>
      </c>
      <c r="I252" s="317">
        <v>53000</v>
      </c>
      <c r="J252" s="318" t="s">
        <v>1001</v>
      </c>
      <c r="K252" s="315">
        <v>40544</v>
      </c>
      <c r="L252" s="317" t="s">
        <v>2608</v>
      </c>
      <c r="M252" s="315" t="s">
        <v>983</v>
      </c>
      <c r="N252" s="318" t="s">
        <v>991</v>
      </c>
      <c r="O252" s="347">
        <v>50.76</v>
      </c>
      <c r="P252" s="400">
        <v>4.2300000000000004</v>
      </c>
      <c r="Q252" s="400">
        <v>4.2300000000000004</v>
      </c>
      <c r="R252" s="400">
        <v>4.2300000000000004</v>
      </c>
      <c r="S252" s="404">
        <f>SUM(P252:R252)</f>
        <v>12.690000000000001</v>
      </c>
      <c r="T252" s="400">
        <v>4.2300000000000004</v>
      </c>
      <c r="U252" s="400">
        <v>4.2300000000000004</v>
      </c>
      <c r="V252" s="400">
        <v>4.2300000000000004</v>
      </c>
      <c r="W252" s="404">
        <f>SUM(T252:V252)</f>
        <v>12.690000000000001</v>
      </c>
      <c r="X252" s="400">
        <v>4.2300000000000004</v>
      </c>
      <c r="Y252" s="400">
        <v>4.2300000000000004</v>
      </c>
      <c r="Z252" s="400">
        <v>4.2300000000000004</v>
      </c>
      <c r="AA252" s="404">
        <f>SUM(X252:Z252)</f>
        <v>12.690000000000001</v>
      </c>
      <c r="AB252" s="400">
        <v>4.2300000000000004</v>
      </c>
      <c r="AC252" s="400">
        <v>4.2300000000000004</v>
      </c>
      <c r="AD252" s="400">
        <v>4.2300000000000004</v>
      </c>
      <c r="AE252" s="404">
        <f>SUM(AB252:AD252)</f>
        <v>12.690000000000001</v>
      </c>
      <c r="AF252" s="401">
        <f>SUBTOTAL(9,S252,W252,AA252,AE252)</f>
        <v>50.760000000000005</v>
      </c>
    </row>
    <row r="253" spans="1:32" x14ac:dyDescent="0.3">
      <c r="A253" s="70"/>
      <c r="B253" s="70" t="s">
        <v>3631</v>
      </c>
      <c r="C253" s="318" t="s">
        <v>2594</v>
      </c>
      <c r="D253" s="318" t="s">
        <v>2843</v>
      </c>
      <c r="E253" s="317" t="s">
        <v>926</v>
      </c>
      <c r="F253" s="318" t="s">
        <v>1186</v>
      </c>
      <c r="G253" s="318" t="s">
        <v>1272</v>
      </c>
      <c r="H253" s="317" t="s">
        <v>912</v>
      </c>
      <c r="I253" s="317">
        <v>53100</v>
      </c>
      <c r="J253" s="318" t="s">
        <v>1001</v>
      </c>
      <c r="K253" s="315">
        <v>40544</v>
      </c>
      <c r="L253" s="317" t="s">
        <v>2608</v>
      </c>
      <c r="M253" s="315" t="s">
        <v>983</v>
      </c>
      <c r="N253" s="318" t="s">
        <v>991</v>
      </c>
      <c r="O253" s="347">
        <v>50.76</v>
      </c>
      <c r="P253" s="400">
        <v>4.2300000000000004</v>
      </c>
      <c r="Q253" s="400">
        <v>4.2300000000000004</v>
      </c>
      <c r="R253" s="400">
        <v>4.2300000000000004</v>
      </c>
      <c r="S253" s="404">
        <f>SUM(P253:R253)</f>
        <v>12.690000000000001</v>
      </c>
      <c r="T253" s="400">
        <v>4.2300000000000004</v>
      </c>
      <c r="U253" s="400">
        <v>4.2300000000000004</v>
      </c>
      <c r="V253" s="400">
        <v>4.2300000000000004</v>
      </c>
      <c r="W253" s="404">
        <f>SUM(T253:V253)</f>
        <v>12.690000000000001</v>
      </c>
      <c r="X253" s="400">
        <v>4.2300000000000004</v>
      </c>
      <c r="Y253" s="400">
        <v>4.2300000000000004</v>
      </c>
      <c r="Z253" s="400">
        <v>4.2300000000000004</v>
      </c>
      <c r="AA253" s="404">
        <f>SUM(X253:Z253)</f>
        <v>12.690000000000001</v>
      </c>
      <c r="AB253" s="400">
        <v>4.2300000000000004</v>
      </c>
      <c r="AC253" s="400">
        <v>4.2300000000000004</v>
      </c>
      <c r="AD253" s="400">
        <v>4.2300000000000004</v>
      </c>
      <c r="AE253" s="404">
        <f>SUM(AB253:AD253)</f>
        <v>12.690000000000001</v>
      </c>
      <c r="AF253" s="401">
        <f>SUBTOTAL(9,S253,W253,AA253,AE253)</f>
        <v>50.760000000000005</v>
      </c>
    </row>
    <row r="254" spans="1:32" x14ac:dyDescent="0.3">
      <c r="A254" s="70"/>
      <c r="B254" s="70" t="s">
        <v>3631</v>
      </c>
      <c r="C254" s="318" t="s">
        <v>2594</v>
      </c>
      <c r="D254" s="318" t="s">
        <v>2845</v>
      </c>
      <c r="E254" s="317" t="s">
        <v>928</v>
      </c>
      <c r="F254" s="318" t="s">
        <v>1187</v>
      </c>
      <c r="G254" s="318" t="s">
        <v>1272</v>
      </c>
      <c r="H254" s="317" t="s">
        <v>912</v>
      </c>
      <c r="I254" s="317">
        <v>53100</v>
      </c>
      <c r="J254" s="318" t="s">
        <v>1001</v>
      </c>
      <c r="K254" s="315">
        <v>39566</v>
      </c>
      <c r="L254" s="317" t="s">
        <v>2608</v>
      </c>
      <c r="M254" s="315" t="s">
        <v>983</v>
      </c>
      <c r="N254" s="318" t="s">
        <v>991</v>
      </c>
      <c r="O254" s="347">
        <v>50.76</v>
      </c>
      <c r="P254" s="400">
        <v>4.2300000000000004</v>
      </c>
      <c r="Q254" s="400">
        <v>4.2300000000000004</v>
      </c>
      <c r="R254" s="400">
        <v>4.2300000000000004</v>
      </c>
      <c r="S254" s="404">
        <f>SUM(P254:R254)</f>
        <v>12.690000000000001</v>
      </c>
      <c r="T254" s="400">
        <v>4.2300000000000004</v>
      </c>
      <c r="U254" s="400">
        <v>4.2300000000000004</v>
      </c>
      <c r="V254" s="400">
        <v>4.2300000000000004</v>
      </c>
      <c r="W254" s="404">
        <f>SUM(T254:V254)</f>
        <v>12.690000000000001</v>
      </c>
      <c r="X254" s="400">
        <v>4.2300000000000004</v>
      </c>
      <c r="Y254" s="400">
        <v>4.2300000000000004</v>
      </c>
      <c r="Z254" s="400">
        <v>4.2300000000000004</v>
      </c>
      <c r="AA254" s="404">
        <f>SUM(X254:Z254)</f>
        <v>12.690000000000001</v>
      </c>
      <c r="AB254" s="400">
        <v>4.2300000000000004</v>
      </c>
      <c r="AC254" s="400">
        <v>4.2300000000000004</v>
      </c>
      <c r="AD254" s="400">
        <v>4.2300000000000004</v>
      </c>
      <c r="AE254" s="404">
        <f>SUM(AB254:AD254)</f>
        <v>12.690000000000001</v>
      </c>
      <c r="AF254" s="401">
        <f>SUBTOTAL(9,S254,W254,AA254,AE254)</f>
        <v>50.760000000000005</v>
      </c>
    </row>
    <row r="255" spans="1:32" x14ac:dyDescent="0.3">
      <c r="A255" s="70"/>
      <c r="B255" s="70" t="s">
        <v>3631</v>
      </c>
      <c r="C255" s="318" t="s">
        <v>2594</v>
      </c>
      <c r="D255" s="318" t="s">
        <v>2846</v>
      </c>
      <c r="E255" s="317" t="s">
        <v>918</v>
      </c>
      <c r="F255" s="318" t="s">
        <v>1188</v>
      </c>
      <c r="G255" s="318" t="s">
        <v>1272</v>
      </c>
      <c r="H255" s="317" t="s">
        <v>912</v>
      </c>
      <c r="I255" s="317">
        <v>53100</v>
      </c>
      <c r="J255" s="318" t="s">
        <v>1001</v>
      </c>
      <c r="K255" s="315">
        <v>37336</v>
      </c>
      <c r="L255" s="317" t="s">
        <v>2608</v>
      </c>
      <c r="M255" s="315" t="s">
        <v>983</v>
      </c>
      <c r="N255" s="318" t="s">
        <v>991</v>
      </c>
      <c r="O255" s="347">
        <v>50.76</v>
      </c>
      <c r="P255" s="400">
        <v>4.2300000000000004</v>
      </c>
      <c r="Q255" s="400">
        <v>4.2300000000000004</v>
      </c>
      <c r="R255" s="400">
        <v>4.2300000000000004</v>
      </c>
      <c r="S255" s="404">
        <f>SUM(P255:R255)</f>
        <v>12.690000000000001</v>
      </c>
      <c r="T255" s="400">
        <v>4.2300000000000004</v>
      </c>
      <c r="U255" s="400">
        <v>4.2300000000000004</v>
      </c>
      <c r="V255" s="400">
        <v>4.2300000000000004</v>
      </c>
      <c r="W255" s="404">
        <f>SUM(T255:V255)</f>
        <v>12.690000000000001</v>
      </c>
      <c r="X255" s="400">
        <v>4.2300000000000004</v>
      </c>
      <c r="Y255" s="400">
        <v>4.2300000000000004</v>
      </c>
      <c r="Z255" s="400">
        <v>4.2300000000000004</v>
      </c>
      <c r="AA255" s="404">
        <f>SUM(X255:Z255)</f>
        <v>12.690000000000001</v>
      </c>
      <c r="AB255" s="400">
        <v>4.2300000000000004</v>
      </c>
      <c r="AC255" s="400">
        <v>4.2300000000000004</v>
      </c>
      <c r="AD255" s="400">
        <v>4.2300000000000004</v>
      </c>
      <c r="AE255" s="404">
        <f>SUM(AB255:AD255)</f>
        <v>12.690000000000001</v>
      </c>
      <c r="AF255" s="401">
        <f>SUBTOTAL(9,S255,W255,AA255,AE255)</f>
        <v>50.760000000000005</v>
      </c>
    </row>
    <row r="256" spans="1:32" x14ac:dyDescent="0.3">
      <c r="A256" s="581"/>
      <c r="B256" s="581" t="s">
        <v>3632</v>
      </c>
      <c r="C256" s="580" t="s">
        <v>2594</v>
      </c>
      <c r="D256" s="580" t="s">
        <v>2847</v>
      </c>
      <c r="E256" s="579" t="s">
        <v>926</v>
      </c>
      <c r="F256" s="580" t="s">
        <v>1189</v>
      </c>
      <c r="G256" s="580" t="s">
        <v>1272</v>
      </c>
      <c r="H256" s="579" t="s">
        <v>912</v>
      </c>
      <c r="I256" s="579">
        <v>53100</v>
      </c>
      <c r="J256" s="580" t="s">
        <v>1001</v>
      </c>
      <c r="K256" s="578">
        <v>40343</v>
      </c>
      <c r="L256" s="579" t="s">
        <v>2608</v>
      </c>
      <c r="M256" s="578" t="s">
        <v>983</v>
      </c>
      <c r="N256" s="580" t="s">
        <v>991</v>
      </c>
      <c r="O256" s="347">
        <v>50.76</v>
      </c>
      <c r="P256" s="400">
        <v>4.2300000000000004</v>
      </c>
      <c r="Q256" s="400">
        <v>4.2300000000000004</v>
      </c>
      <c r="R256" s="400">
        <v>4.2300000000000004</v>
      </c>
      <c r="S256" s="404">
        <f>SUM(P256:R256)</f>
        <v>12.690000000000001</v>
      </c>
      <c r="T256" s="400">
        <v>4.2300000000000004</v>
      </c>
      <c r="U256" s="400">
        <v>4.2300000000000004</v>
      </c>
      <c r="V256" s="400">
        <v>4.2300000000000004</v>
      </c>
      <c r="W256" s="404">
        <f>SUM(T256:V256)</f>
        <v>12.690000000000001</v>
      </c>
      <c r="X256" s="400">
        <v>4.2300000000000004</v>
      </c>
      <c r="Y256" s="400">
        <v>4.2300000000000004</v>
      </c>
      <c r="Z256" s="400">
        <v>4.2300000000000004</v>
      </c>
      <c r="AA256" s="404">
        <f>SUM(X256:Z256)</f>
        <v>12.690000000000001</v>
      </c>
      <c r="AB256" s="400"/>
      <c r="AC256" s="400"/>
      <c r="AD256" s="400"/>
      <c r="AE256" s="404">
        <f>SUM(AB256:AD256)</f>
        <v>0</v>
      </c>
      <c r="AF256" s="592">
        <f>SUBTOTAL(9,S256,W256,AA256,AE256)</f>
        <v>38.070000000000007</v>
      </c>
    </row>
    <row r="257" spans="1:32" x14ac:dyDescent="0.3">
      <c r="A257" s="70"/>
      <c r="B257" s="70" t="s">
        <v>3631</v>
      </c>
      <c r="C257" s="318" t="s">
        <v>2594</v>
      </c>
      <c r="D257" s="318" t="s">
        <v>2849</v>
      </c>
      <c r="E257" s="317" t="s">
        <v>926</v>
      </c>
      <c r="F257" s="318" t="s">
        <v>1190</v>
      </c>
      <c r="G257" s="318" t="s">
        <v>1272</v>
      </c>
      <c r="H257" s="317" t="s">
        <v>912</v>
      </c>
      <c r="I257" s="317">
        <v>53100</v>
      </c>
      <c r="J257" s="318" t="s">
        <v>1001</v>
      </c>
      <c r="K257" s="315">
        <v>40363</v>
      </c>
      <c r="L257" s="317" t="s">
        <v>2608</v>
      </c>
      <c r="M257" s="315" t="s">
        <v>983</v>
      </c>
      <c r="N257" s="318" t="s">
        <v>991</v>
      </c>
      <c r="O257" s="347">
        <v>50.76</v>
      </c>
      <c r="P257" s="400">
        <v>4.2300000000000004</v>
      </c>
      <c r="Q257" s="400">
        <v>4.2300000000000004</v>
      </c>
      <c r="R257" s="400">
        <v>4.2300000000000004</v>
      </c>
      <c r="S257" s="404">
        <f>SUM(P257:R257)</f>
        <v>12.690000000000001</v>
      </c>
      <c r="T257" s="400">
        <v>4.2300000000000004</v>
      </c>
      <c r="U257" s="400">
        <v>4.2300000000000004</v>
      </c>
      <c r="V257" s="400">
        <v>4.2300000000000004</v>
      </c>
      <c r="W257" s="404">
        <f>SUM(T257:V257)</f>
        <v>12.690000000000001</v>
      </c>
      <c r="X257" s="400">
        <v>4.2300000000000004</v>
      </c>
      <c r="Y257" s="400">
        <v>4.2300000000000004</v>
      </c>
      <c r="Z257" s="400">
        <v>4.2300000000000004</v>
      </c>
      <c r="AA257" s="404">
        <f>SUM(X257:Z257)</f>
        <v>12.690000000000001</v>
      </c>
      <c r="AB257" s="400">
        <v>4.2300000000000004</v>
      </c>
      <c r="AC257" s="400">
        <v>4.2300000000000004</v>
      </c>
      <c r="AD257" s="400">
        <v>4.2300000000000004</v>
      </c>
      <c r="AE257" s="404">
        <f>SUM(AB257:AD257)</f>
        <v>12.690000000000001</v>
      </c>
      <c r="AF257" s="401">
        <f>SUBTOTAL(9,S257,W257,AA257,AE257)</f>
        <v>50.760000000000005</v>
      </c>
    </row>
    <row r="258" spans="1:32" x14ac:dyDescent="0.3">
      <c r="A258" s="70"/>
      <c r="B258" s="70" t="s">
        <v>3631</v>
      </c>
      <c r="C258" s="318" t="s">
        <v>2594</v>
      </c>
      <c r="D258" s="318" t="s">
        <v>2850</v>
      </c>
      <c r="E258" s="317" t="s">
        <v>926</v>
      </c>
      <c r="F258" s="318" t="s">
        <v>1191</v>
      </c>
      <c r="G258" s="318" t="s">
        <v>1272</v>
      </c>
      <c r="H258" s="317" t="s">
        <v>912</v>
      </c>
      <c r="I258" s="317">
        <v>53100</v>
      </c>
      <c r="J258" s="318" t="s">
        <v>1001</v>
      </c>
      <c r="K258" s="315">
        <v>40337</v>
      </c>
      <c r="L258" s="317" t="s">
        <v>2608</v>
      </c>
      <c r="M258" s="315" t="s">
        <v>983</v>
      </c>
      <c r="N258" s="318" t="s">
        <v>991</v>
      </c>
      <c r="O258" s="347">
        <v>50.76</v>
      </c>
      <c r="P258" s="400">
        <v>4.2300000000000004</v>
      </c>
      <c r="Q258" s="400">
        <v>4.2300000000000004</v>
      </c>
      <c r="R258" s="400">
        <v>4.2300000000000004</v>
      </c>
      <c r="S258" s="404">
        <f>SUM(P258:R258)</f>
        <v>12.690000000000001</v>
      </c>
      <c r="T258" s="400">
        <v>4.2300000000000004</v>
      </c>
      <c r="U258" s="400">
        <v>4.2300000000000004</v>
      </c>
      <c r="V258" s="400">
        <v>4.2300000000000004</v>
      </c>
      <c r="W258" s="404">
        <f>SUM(T258:V258)</f>
        <v>12.690000000000001</v>
      </c>
      <c r="X258" s="400">
        <v>4.2300000000000004</v>
      </c>
      <c r="Y258" s="400">
        <v>4.2300000000000004</v>
      </c>
      <c r="Z258" s="400">
        <v>4.2300000000000004</v>
      </c>
      <c r="AA258" s="404">
        <f>SUM(X258:Z258)</f>
        <v>12.690000000000001</v>
      </c>
      <c r="AB258" s="400">
        <v>4.2300000000000004</v>
      </c>
      <c r="AC258" s="400">
        <v>4.2300000000000004</v>
      </c>
      <c r="AD258" s="400">
        <v>4.2300000000000004</v>
      </c>
      <c r="AE258" s="404">
        <f>SUM(AB258:AD258)</f>
        <v>12.690000000000001</v>
      </c>
      <c r="AF258" s="401">
        <f>SUBTOTAL(9,S258,W258,AA258,AE258)</f>
        <v>50.760000000000005</v>
      </c>
    </row>
    <row r="259" spans="1:32" x14ac:dyDescent="0.3">
      <c r="A259" s="70"/>
      <c r="B259" s="70" t="s">
        <v>3631</v>
      </c>
      <c r="C259" s="318" t="s">
        <v>2594</v>
      </c>
      <c r="D259" s="318" t="s">
        <v>2851</v>
      </c>
      <c r="E259" s="317" t="s">
        <v>926</v>
      </c>
      <c r="F259" s="318" t="s">
        <v>1192</v>
      </c>
      <c r="G259" s="318" t="s">
        <v>1272</v>
      </c>
      <c r="H259" s="317" t="s">
        <v>912</v>
      </c>
      <c r="I259" s="317">
        <v>53100</v>
      </c>
      <c r="J259" s="318" t="s">
        <v>1001</v>
      </c>
      <c r="K259" s="315">
        <v>40362</v>
      </c>
      <c r="L259" s="317" t="s">
        <v>2608</v>
      </c>
      <c r="M259" s="315" t="s">
        <v>983</v>
      </c>
      <c r="N259" s="318" t="s">
        <v>991</v>
      </c>
      <c r="O259" s="347">
        <v>50.76</v>
      </c>
      <c r="P259" s="400">
        <v>4.2300000000000004</v>
      </c>
      <c r="Q259" s="400">
        <v>4.2300000000000004</v>
      </c>
      <c r="R259" s="400">
        <v>4.2300000000000004</v>
      </c>
      <c r="S259" s="404">
        <f>SUM(P259:R259)</f>
        <v>12.690000000000001</v>
      </c>
      <c r="T259" s="400">
        <v>4.2300000000000004</v>
      </c>
      <c r="U259" s="400">
        <v>4.2300000000000004</v>
      </c>
      <c r="V259" s="400">
        <v>4.2300000000000004</v>
      </c>
      <c r="W259" s="404">
        <f>SUM(T259:V259)</f>
        <v>12.690000000000001</v>
      </c>
      <c r="X259" s="400">
        <v>4.2300000000000004</v>
      </c>
      <c r="Y259" s="400">
        <v>4.2300000000000004</v>
      </c>
      <c r="Z259" s="400">
        <v>4.2300000000000004</v>
      </c>
      <c r="AA259" s="404">
        <f>SUM(X259:Z259)</f>
        <v>12.690000000000001</v>
      </c>
      <c r="AB259" s="400">
        <v>4.2300000000000004</v>
      </c>
      <c r="AC259" s="400">
        <v>4.2300000000000004</v>
      </c>
      <c r="AD259" s="400">
        <v>4.2300000000000004</v>
      </c>
      <c r="AE259" s="404">
        <f>SUM(AB259:AD259)</f>
        <v>12.690000000000001</v>
      </c>
      <c r="AF259" s="401">
        <f>SUBTOTAL(9,S259,W259,AA259,AE259)</f>
        <v>50.760000000000005</v>
      </c>
    </row>
    <row r="260" spans="1:32" x14ac:dyDescent="0.3">
      <c r="A260" s="70"/>
      <c r="B260" s="70" t="s">
        <v>3631</v>
      </c>
      <c r="C260" s="318" t="s">
        <v>2594</v>
      </c>
      <c r="D260" s="318" t="s">
        <v>2852</v>
      </c>
      <c r="E260" s="317" t="s">
        <v>926</v>
      </c>
      <c r="F260" s="318" t="s">
        <v>1193</v>
      </c>
      <c r="G260" s="318" t="s">
        <v>1272</v>
      </c>
      <c r="H260" s="317" t="s">
        <v>912</v>
      </c>
      <c r="I260" s="317">
        <v>53100</v>
      </c>
      <c r="J260" s="318" t="s">
        <v>1001</v>
      </c>
      <c r="K260" s="315">
        <v>40362</v>
      </c>
      <c r="L260" s="317" t="s">
        <v>2608</v>
      </c>
      <c r="M260" s="315" t="s">
        <v>983</v>
      </c>
      <c r="N260" s="318" t="s">
        <v>991</v>
      </c>
      <c r="O260" s="347">
        <v>50.76</v>
      </c>
      <c r="P260" s="400">
        <v>4.2300000000000004</v>
      </c>
      <c r="Q260" s="400">
        <v>4.2300000000000004</v>
      </c>
      <c r="R260" s="400">
        <v>4.2300000000000004</v>
      </c>
      <c r="S260" s="404">
        <f>SUM(P260:R260)</f>
        <v>12.690000000000001</v>
      </c>
      <c r="T260" s="400">
        <v>4.2300000000000004</v>
      </c>
      <c r="U260" s="400">
        <v>4.2300000000000004</v>
      </c>
      <c r="V260" s="400">
        <v>4.2300000000000004</v>
      </c>
      <c r="W260" s="404">
        <f>SUM(T260:V260)</f>
        <v>12.690000000000001</v>
      </c>
      <c r="X260" s="400">
        <v>4.2300000000000004</v>
      </c>
      <c r="Y260" s="400">
        <v>4.2300000000000004</v>
      </c>
      <c r="Z260" s="400">
        <v>4.2300000000000004</v>
      </c>
      <c r="AA260" s="404">
        <f>SUM(X260:Z260)</f>
        <v>12.690000000000001</v>
      </c>
      <c r="AB260" s="400">
        <v>4.2300000000000004</v>
      </c>
      <c r="AC260" s="400">
        <v>4.2300000000000004</v>
      </c>
      <c r="AD260" s="400">
        <v>4.2300000000000004</v>
      </c>
      <c r="AE260" s="404">
        <f>SUM(AB260:AD260)</f>
        <v>12.690000000000001</v>
      </c>
      <c r="AF260" s="401">
        <f>SUBTOTAL(9,S260,W260,AA260,AE260)</f>
        <v>50.760000000000005</v>
      </c>
    </row>
    <row r="261" spans="1:32" x14ac:dyDescent="0.3">
      <c r="A261" s="70"/>
      <c r="B261" s="70" t="s">
        <v>3631</v>
      </c>
      <c r="C261" s="318" t="s">
        <v>2594</v>
      </c>
      <c r="D261" s="318" t="s">
        <v>2853</v>
      </c>
      <c r="E261" s="317" t="s">
        <v>928</v>
      </c>
      <c r="F261" s="318" t="s">
        <v>1195</v>
      </c>
      <c r="G261" s="318" t="s">
        <v>1272</v>
      </c>
      <c r="H261" s="317" t="s">
        <v>912</v>
      </c>
      <c r="I261" s="317">
        <v>53100</v>
      </c>
      <c r="J261" s="318" t="s">
        <v>1001</v>
      </c>
      <c r="K261" s="315">
        <v>39646</v>
      </c>
      <c r="L261" s="317" t="s">
        <v>2608</v>
      </c>
      <c r="M261" s="315" t="s">
        <v>983</v>
      </c>
      <c r="N261" s="318" t="s">
        <v>991</v>
      </c>
      <c r="O261" s="347">
        <v>50.76</v>
      </c>
      <c r="P261" s="400">
        <v>4.2300000000000004</v>
      </c>
      <c r="Q261" s="400">
        <v>4.2300000000000004</v>
      </c>
      <c r="R261" s="400">
        <v>4.2300000000000004</v>
      </c>
      <c r="S261" s="404">
        <f>SUM(P261:R261)</f>
        <v>12.690000000000001</v>
      </c>
      <c r="T261" s="400">
        <v>4.2300000000000004</v>
      </c>
      <c r="U261" s="400">
        <v>4.2300000000000004</v>
      </c>
      <c r="V261" s="400">
        <v>4.2300000000000004</v>
      </c>
      <c r="W261" s="404">
        <f>SUM(T261:V261)</f>
        <v>12.690000000000001</v>
      </c>
      <c r="X261" s="400">
        <v>4.2300000000000004</v>
      </c>
      <c r="Y261" s="400">
        <v>4.2300000000000004</v>
      </c>
      <c r="Z261" s="400">
        <v>4.2300000000000004</v>
      </c>
      <c r="AA261" s="404">
        <f>SUM(X261:Z261)</f>
        <v>12.690000000000001</v>
      </c>
      <c r="AB261" s="400">
        <v>4.2300000000000004</v>
      </c>
      <c r="AC261" s="400">
        <v>4.2300000000000004</v>
      </c>
      <c r="AD261" s="400">
        <v>4.2300000000000004</v>
      </c>
      <c r="AE261" s="404">
        <f>SUM(AB261:AD261)</f>
        <v>12.690000000000001</v>
      </c>
      <c r="AF261" s="401">
        <f>SUBTOTAL(9,S261,W261,AA261,AE261)</f>
        <v>50.760000000000005</v>
      </c>
    </row>
    <row r="262" spans="1:32" x14ac:dyDescent="0.3">
      <c r="A262" s="70"/>
      <c r="B262" s="70" t="s">
        <v>3631</v>
      </c>
      <c r="C262" s="318" t="s">
        <v>2594</v>
      </c>
      <c r="D262" s="318" t="s">
        <v>2855</v>
      </c>
      <c r="E262" s="317" t="s">
        <v>926</v>
      </c>
      <c r="F262" s="318" t="s">
        <v>1197</v>
      </c>
      <c r="G262" s="318" t="s">
        <v>1273</v>
      </c>
      <c r="H262" s="317" t="s">
        <v>913</v>
      </c>
      <c r="I262" s="317">
        <v>53000</v>
      </c>
      <c r="J262" s="318" t="s">
        <v>1001</v>
      </c>
      <c r="K262" s="315">
        <v>40363</v>
      </c>
      <c r="L262" s="317" t="s">
        <v>2608</v>
      </c>
      <c r="M262" s="315" t="s">
        <v>983</v>
      </c>
      <c r="N262" s="318" t="s">
        <v>991</v>
      </c>
      <c r="O262" s="347">
        <v>50.76</v>
      </c>
      <c r="P262" s="400">
        <v>4.2300000000000004</v>
      </c>
      <c r="Q262" s="400">
        <v>4.2300000000000004</v>
      </c>
      <c r="R262" s="400">
        <v>4.2300000000000004</v>
      </c>
      <c r="S262" s="404">
        <f>SUM(P262:R262)</f>
        <v>12.690000000000001</v>
      </c>
      <c r="T262" s="400">
        <v>4.2300000000000004</v>
      </c>
      <c r="U262" s="400">
        <v>4.2300000000000004</v>
      </c>
      <c r="V262" s="400">
        <v>4.2300000000000004</v>
      </c>
      <c r="W262" s="404">
        <f>SUM(T262:V262)</f>
        <v>12.690000000000001</v>
      </c>
      <c r="X262" s="400">
        <v>4.2300000000000004</v>
      </c>
      <c r="Y262" s="400">
        <v>4.2300000000000004</v>
      </c>
      <c r="Z262" s="400">
        <v>4.2300000000000004</v>
      </c>
      <c r="AA262" s="404">
        <f>SUM(X262:Z262)</f>
        <v>12.690000000000001</v>
      </c>
      <c r="AB262" s="400">
        <v>4.2300000000000004</v>
      </c>
      <c r="AC262" s="400">
        <v>4.2300000000000004</v>
      </c>
      <c r="AD262" s="400">
        <v>4.2300000000000004</v>
      </c>
      <c r="AE262" s="404">
        <f>SUM(AB262:AD262)</f>
        <v>12.690000000000001</v>
      </c>
      <c r="AF262" s="401">
        <f>SUBTOTAL(9,S262,W262,AA262,AE262)</f>
        <v>50.760000000000005</v>
      </c>
    </row>
    <row r="263" spans="1:32" x14ac:dyDescent="0.3">
      <c r="A263" s="70"/>
      <c r="B263" s="70" t="s">
        <v>3631</v>
      </c>
      <c r="C263" s="318" t="s">
        <v>2594</v>
      </c>
      <c r="D263" s="318" t="s">
        <v>2856</v>
      </c>
      <c r="E263" s="317" t="s">
        <v>926</v>
      </c>
      <c r="F263" s="318" t="s">
        <v>1198</v>
      </c>
      <c r="G263" s="318" t="s">
        <v>1272</v>
      </c>
      <c r="H263" s="317" t="s">
        <v>912</v>
      </c>
      <c r="I263" s="317">
        <v>53100</v>
      </c>
      <c r="J263" s="318" t="s">
        <v>1002</v>
      </c>
      <c r="K263" s="315">
        <v>40363</v>
      </c>
      <c r="L263" s="317" t="s">
        <v>2608</v>
      </c>
      <c r="M263" s="315" t="s">
        <v>984</v>
      </c>
      <c r="N263" s="318" t="s">
        <v>991</v>
      </c>
      <c r="O263" s="347">
        <v>46.08</v>
      </c>
      <c r="P263" s="400">
        <v>3.84</v>
      </c>
      <c r="Q263" s="400">
        <v>3.84</v>
      </c>
      <c r="R263" s="400">
        <v>3.84</v>
      </c>
      <c r="S263" s="404">
        <f>SUM(P263:R263)</f>
        <v>11.52</v>
      </c>
      <c r="T263" s="400">
        <v>3.84</v>
      </c>
      <c r="U263" s="400">
        <v>3.84</v>
      </c>
      <c r="V263" s="400">
        <v>3.84</v>
      </c>
      <c r="W263" s="404">
        <f>SUM(T263:V263)</f>
        <v>11.52</v>
      </c>
      <c r="X263" s="400">
        <v>3.84</v>
      </c>
      <c r="Y263" s="400">
        <v>3.84</v>
      </c>
      <c r="Z263" s="400">
        <v>3.84</v>
      </c>
      <c r="AA263" s="404">
        <f>SUM(X263:Z263)</f>
        <v>11.52</v>
      </c>
      <c r="AB263" s="400">
        <v>3.84</v>
      </c>
      <c r="AC263" s="400">
        <v>3.84</v>
      </c>
      <c r="AD263" s="400">
        <v>3.84</v>
      </c>
      <c r="AE263" s="404">
        <f>SUM(AB263:AD263)</f>
        <v>11.52</v>
      </c>
      <c r="AF263" s="401">
        <f>SUBTOTAL(9,S263,W263,AA263,AE263)</f>
        <v>46.08</v>
      </c>
    </row>
    <row r="264" spans="1:32" x14ac:dyDescent="0.3">
      <c r="A264" s="70"/>
      <c r="B264" s="70" t="s">
        <v>3631</v>
      </c>
      <c r="C264" s="318" t="s">
        <v>2594</v>
      </c>
      <c r="D264" s="318" t="s">
        <v>2857</v>
      </c>
      <c r="E264" s="317" t="s">
        <v>926</v>
      </c>
      <c r="F264" s="318" t="s">
        <v>1199</v>
      </c>
      <c r="G264" s="318" t="s">
        <v>1272</v>
      </c>
      <c r="H264" s="317" t="s">
        <v>912</v>
      </c>
      <c r="I264" s="317">
        <v>53100</v>
      </c>
      <c r="J264" s="318" t="s">
        <v>1001</v>
      </c>
      <c r="K264" s="315">
        <v>40381</v>
      </c>
      <c r="L264" s="317" t="s">
        <v>2608</v>
      </c>
      <c r="M264" s="315" t="s">
        <v>983</v>
      </c>
      <c r="N264" s="318" t="s">
        <v>991</v>
      </c>
      <c r="O264" s="347">
        <v>50.76</v>
      </c>
      <c r="P264" s="400">
        <v>4.2300000000000004</v>
      </c>
      <c r="Q264" s="400">
        <v>4.2300000000000004</v>
      </c>
      <c r="R264" s="400">
        <v>4.2300000000000004</v>
      </c>
      <c r="S264" s="404">
        <f>SUM(P264:R264)</f>
        <v>12.690000000000001</v>
      </c>
      <c r="T264" s="400">
        <v>4.2300000000000004</v>
      </c>
      <c r="U264" s="400">
        <v>4.2300000000000004</v>
      </c>
      <c r="V264" s="400">
        <v>4.2300000000000004</v>
      </c>
      <c r="W264" s="404">
        <f>SUM(T264:V264)</f>
        <v>12.690000000000001</v>
      </c>
      <c r="X264" s="400">
        <v>4.2300000000000004</v>
      </c>
      <c r="Y264" s="400">
        <v>4.2300000000000004</v>
      </c>
      <c r="Z264" s="400">
        <v>4.2300000000000004</v>
      </c>
      <c r="AA264" s="404">
        <f>SUM(X264:Z264)</f>
        <v>12.690000000000001</v>
      </c>
      <c r="AB264" s="400">
        <v>4.2300000000000004</v>
      </c>
      <c r="AC264" s="400">
        <v>4.2300000000000004</v>
      </c>
      <c r="AD264" s="400">
        <v>4.2300000000000004</v>
      </c>
      <c r="AE264" s="404">
        <f>SUM(AB264:AD264)</f>
        <v>12.690000000000001</v>
      </c>
      <c r="AF264" s="401">
        <f>SUBTOTAL(9,S264,W264,AA264,AE264)</f>
        <v>50.760000000000005</v>
      </c>
    </row>
    <row r="265" spans="1:32" x14ac:dyDescent="0.3">
      <c r="A265" s="70"/>
      <c r="B265" s="70" t="s">
        <v>3631</v>
      </c>
      <c r="C265" s="318" t="s">
        <v>2594</v>
      </c>
      <c r="D265" s="318" t="s">
        <v>2858</v>
      </c>
      <c r="E265" s="317" t="s">
        <v>926</v>
      </c>
      <c r="F265" s="318" t="s">
        <v>1200</v>
      </c>
      <c r="G265" s="318" t="s">
        <v>1272</v>
      </c>
      <c r="H265" s="317" t="s">
        <v>912</v>
      </c>
      <c r="I265" s="317">
        <v>53100</v>
      </c>
      <c r="J265" s="318" t="s">
        <v>1001</v>
      </c>
      <c r="K265" s="315">
        <v>40463</v>
      </c>
      <c r="L265" s="317" t="s">
        <v>2608</v>
      </c>
      <c r="M265" s="315" t="s">
        <v>983</v>
      </c>
      <c r="N265" s="318" t="s">
        <v>991</v>
      </c>
      <c r="O265" s="347">
        <v>50.76</v>
      </c>
      <c r="P265" s="400">
        <v>4.2300000000000004</v>
      </c>
      <c r="Q265" s="400">
        <v>4.2300000000000004</v>
      </c>
      <c r="R265" s="400">
        <v>4.2300000000000004</v>
      </c>
      <c r="S265" s="404">
        <f>SUM(P265:R265)</f>
        <v>12.690000000000001</v>
      </c>
      <c r="T265" s="400">
        <v>4.2300000000000004</v>
      </c>
      <c r="U265" s="400">
        <v>4.2300000000000004</v>
      </c>
      <c r="V265" s="400">
        <v>4.2300000000000004</v>
      </c>
      <c r="W265" s="404">
        <f>SUM(T265:V265)</f>
        <v>12.690000000000001</v>
      </c>
      <c r="X265" s="400">
        <v>4.2300000000000004</v>
      </c>
      <c r="Y265" s="400">
        <v>4.2300000000000004</v>
      </c>
      <c r="Z265" s="400">
        <v>4.2300000000000004</v>
      </c>
      <c r="AA265" s="404">
        <f>SUM(X265:Z265)</f>
        <v>12.690000000000001</v>
      </c>
      <c r="AB265" s="400">
        <v>4.2300000000000004</v>
      </c>
      <c r="AC265" s="400">
        <v>4.2300000000000004</v>
      </c>
      <c r="AD265" s="400">
        <v>4.2300000000000004</v>
      </c>
      <c r="AE265" s="404">
        <f>SUM(AB265:AD265)</f>
        <v>12.690000000000001</v>
      </c>
      <c r="AF265" s="401">
        <f>SUBTOTAL(9,S265,W265,AA265,AE265)</f>
        <v>50.760000000000005</v>
      </c>
    </row>
    <row r="266" spans="1:32" x14ac:dyDescent="0.3">
      <c r="A266" s="70"/>
      <c r="B266" s="70" t="s">
        <v>3631</v>
      </c>
      <c r="C266" s="318" t="s">
        <v>2700</v>
      </c>
      <c r="D266" s="318" t="s">
        <v>2859</v>
      </c>
      <c r="E266" s="317" t="s">
        <v>926</v>
      </c>
      <c r="F266" s="318" t="s">
        <v>1201</v>
      </c>
      <c r="G266" s="318" t="s">
        <v>1273</v>
      </c>
      <c r="H266" s="317" t="s">
        <v>913</v>
      </c>
      <c r="I266" s="317">
        <v>53000</v>
      </c>
      <c r="J266" s="318" t="s">
        <v>1001</v>
      </c>
      <c r="K266" s="315">
        <v>40463</v>
      </c>
      <c r="L266" s="317" t="s">
        <v>2608</v>
      </c>
      <c r="M266" s="315" t="s">
        <v>983</v>
      </c>
      <c r="N266" s="318" t="s">
        <v>991</v>
      </c>
      <c r="O266" s="347">
        <v>50.76</v>
      </c>
      <c r="P266" s="400">
        <v>4.2300000000000004</v>
      </c>
      <c r="Q266" s="400">
        <v>4.2300000000000004</v>
      </c>
      <c r="R266" s="400">
        <v>4.2300000000000004</v>
      </c>
      <c r="S266" s="404">
        <f>SUM(P266:R266)</f>
        <v>12.690000000000001</v>
      </c>
      <c r="T266" s="400">
        <v>4.2300000000000004</v>
      </c>
      <c r="U266" s="400">
        <v>4.2300000000000004</v>
      </c>
      <c r="V266" s="400">
        <v>4.2300000000000004</v>
      </c>
      <c r="W266" s="404">
        <f>SUM(T266:V266)</f>
        <v>12.690000000000001</v>
      </c>
      <c r="X266" s="400">
        <v>4.2300000000000004</v>
      </c>
      <c r="Y266" s="400">
        <v>4.2300000000000004</v>
      </c>
      <c r="Z266" s="400">
        <v>4.2300000000000004</v>
      </c>
      <c r="AA266" s="404">
        <f>SUM(X266:Z266)</f>
        <v>12.690000000000001</v>
      </c>
      <c r="AB266" s="400">
        <v>4.2300000000000004</v>
      </c>
      <c r="AC266" s="400">
        <v>4.2300000000000004</v>
      </c>
      <c r="AD266" s="400">
        <v>4.2300000000000004</v>
      </c>
      <c r="AE266" s="404">
        <f>SUM(AB266:AD266)</f>
        <v>12.690000000000001</v>
      </c>
      <c r="AF266" s="401">
        <f>SUBTOTAL(9,S266,W266,AA266,AE266)</f>
        <v>50.760000000000005</v>
      </c>
    </row>
    <row r="267" spans="1:32" x14ac:dyDescent="0.3">
      <c r="A267" s="70"/>
      <c r="B267" s="70" t="s">
        <v>3631</v>
      </c>
      <c r="C267" s="318" t="s">
        <v>2663</v>
      </c>
      <c r="D267" s="318" t="s">
        <v>2860</v>
      </c>
      <c r="E267" s="317" t="s">
        <v>926</v>
      </c>
      <c r="F267" s="318" t="s">
        <v>1202</v>
      </c>
      <c r="G267" s="318" t="s">
        <v>1274</v>
      </c>
      <c r="H267" s="317" t="s">
        <v>929</v>
      </c>
      <c r="I267" s="317">
        <v>35510</v>
      </c>
      <c r="J267" s="318" t="s">
        <v>1001</v>
      </c>
      <c r="K267" s="315">
        <v>40463</v>
      </c>
      <c r="L267" s="317" t="s">
        <v>2608</v>
      </c>
      <c r="M267" s="315" t="s">
        <v>983</v>
      </c>
      <c r="N267" s="318" t="s">
        <v>991</v>
      </c>
      <c r="O267" s="347">
        <v>50.76</v>
      </c>
      <c r="P267" s="400">
        <v>4.2300000000000004</v>
      </c>
      <c r="Q267" s="400">
        <v>4.2300000000000004</v>
      </c>
      <c r="R267" s="400">
        <v>4.2300000000000004</v>
      </c>
      <c r="S267" s="404">
        <f>SUM(P267:R267)</f>
        <v>12.690000000000001</v>
      </c>
      <c r="T267" s="400">
        <v>4.2300000000000004</v>
      </c>
      <c r="U267" s="400">
        <v>4.2300000000000004</v>
      </c>
      <c r="V267" s="400">
        <v>4.2300000000000004</v>
      </c>
      <c r="W267" s="404">
        <f>SUM(T267:V267)</f>
        <v>12.690000000000001</v>
      </c>
      <c r="X267" s="400">
        <v>4.2300000000000004</v>
      </c>
      <c r="Y267" s="400">
        <v>4.2300000000000004</v>
      </c>
      <c r="Z267" s="400">
        <v>4.2300000000000004</v>
      </c>
      <c r="AA267" s="404">
        <f>SUM(X267:Z267)</f>
        <v>12.690000000000001</v>
      </c>
      <c r="AB267" s="400">
        <v>4.2300000000000004</v>
      </c>
      <c r="AC267" s="400">
        <v>4.2300000000000004</v>
      </c>
      <c r="AD267" s="400">
        <v>4.2300000000000004</v>
      </c>
      <c r="AE267" s="404">
        <f>SUM(AB267:AD267)</f>
        <v>12.690000000000001</v>
      </c>
      <c r="AF267" s="401">
        <f>SUBTOTAL(9,S267,W267,AA267,AE267)</f>
        <v>50.760000000000005</v>
      </c>
    </row>
    <row r="268" spans="1:32" x14ac:dyDescent="0.3">
      <c r="A268" s="70"/>
      <c r="B268" s="70" t="s">
        <v>3631</v>
      </c>
      <c r="C268" s="318" t="s">
        <v>2700</v>
      </c>
      <c r="D268" s="318" t="s">
        <v>2861</v>
      </c>
      <c r="E268" s="317" t="s">
        <v>926</v>
      </c>
      <c r="F268" s="318" t="s">
        <v>1203</v>
      </c>
      <c r="G268" s="318" t="s">
        <v>1273</v>
      </c>
      <c r="H268" s="317" t="s">
        <v>913</v>
      </c>
      <c r="I268" s="317">
        <v>53000</v>
      </c>
      <c r="J268" s="318" t="s">
        <v>1001</v>
      </c>
      <c r="K268" s="315">
        <v>40463</v>
      </c>
      <c r="L268" s="317" t="s">
        <v>2608</v>
      </c>
      <c r="M268" s="315" t="s">
        <v>983</v>
      </c>
      <c r="N268" s="318" t="s">
        <v>991</v>
      </c>
      <c r="O268" s="347">
        <v>50.76</v>
      </c>
      <c r="P268" s="400">
        <v>4.2300000000000004</v>
      </c>
      <c r="Q268" s="400">
        <v>4.2300000000000004</v>
      </c>
      <c r="R268" s="400">
        <v>4.2300000000000004</v>
      </c>
      <c r="S268" s="404">
        <f>SUM(P268:R268)</f>
        <v>12.690000000000001</v>
      </c>
      <c r="T268" s="400">
        <v>4.2300000000000004</v>
      </c>
      <c r="U268" s="400">
        <v>4.2300000000000004</v>
      </c>
      <c r="V268" s="400">
        <v>4.2300000000000004</v>
      </c>
      <c r="W268" s="404">
        <f>SUM(T268:V268)</f>
        <v>12.690000000000001</v>
      </c>
      <c r="X268" s="400">
        <v>4.2300000000000004</v>
      </c>
      <c r="Y268" s="400">
        <v>4.2300000000000004</v>
      </c>
      <c r="Z268" s="400">
        <v>4.2300000000000004</v>
      </c>
      <c r="AA268" s="404">
        <f>SUM(X268:Z268)</f>
        <v>12.690000000000001</v>
      </c>
      <c r="AB268" s="400">
        <v>4.2300000000000004</v>
      </c>
      <c r="AC268" s="400">
        <v>4.2300000000000004</v>
      </c>
      <c r="AD268" s="400">
        <v>4.2300000000000004</v>
      </c>
      <c r="AE268" s="404">
        <f>SUM(AB268:AD268)</f>
        <v>12.690000000000001</v>
      </c>
      <c r="AF268" s="401">
        <f>SUBTOTAL(9,S268,W268,AA268,AE268)</f>
        <v>50.760000000000005</v>
      </c>
    </row>
    <row r="269" spans="1:32" x14ac:dyDescent="0.3">
      <c r="A269" s="70"/>
      <c r="B269" s="70" t="s">
        <v>3631</v>
      </c>
      <c r="C269" s="318" t="s">
        <v>2594</v>
      </c>
      <c r="D269" s="318" t="s">
        <v>2864</v>
      </c>
      <c r="E269" s="317" t="s">
        <v>926</v>
      </c>
      <c r="F269" s="318" t="s">
        <v>1209</v>
      </c>
      <c r="G269" s="318" t="s">
        <v>1272</v>
      </c>
      <c r="H269" s="317" t="s">
        <v>912</v>
      </c>
      <c r="I269" s="317">
        <v>53100</v>
      </c>
      <c r="J269" s="318" t="s">
        <v>1001</v>
      </c>
      <c r="K269" s="315">
        <v>40468</v>
      </c>
      <c r="L269" s="317" t="s">
        <v>2608</v>
      </c>
      <c r="M269" s="315" t="s">
        <v>983</v>
      </c>
      <c r="N269" s="318" t="s">
        <v>991</v>
      </c>
      <c r="O269" s="347">
        <v>50.76</v>
      </c>
      <c r="P269" s="400">
        <v>4.2300000000000004</v>
      </c>
      <c r="Q269" s="400">
        <v>4.2300000000000004</v>
      </c>
      <c r="R269" s="400">
        <v>4.2300000000000004</v>
      </c>
      <c r="S269" s="404">
        <f>SUM(P269:R269)</f>
        <v>12.690000000000001</v>
      </c>
      <c r="T269" s="400">
        <v>4.2300000000000004</v>
      </c>
      <c r="U269" s="400">
        <v>4.2300000000000004</v>
      </c>
      <c r="V269" s="400">
        <v>4.2300000000000004</v>
      </c>
      <c r="W269" s="404">
        <f>SUM(T269:V269)</f>
        <v>12.690000000000001</v>
      </c>
      <c r="X269" s="400">
        <v>4.2300000000000004</v>
      </c>
      <c r="Y269" s="400">
        <v>4.2300000000000004</v>
      </c>
      <c r="Z269" s="400">
        <v>4.2300000000000004</v>
      </c>
      <c r="AA269" s="404">
        <f>SUM(X269:Z269)</f>
        <v>12.690000000000001</v>
      </c>
      <c r="AB269" s="400">
        <v>4.2300000000000004</v>
      </c>
      <c r="AC269" s="400">
        <v>4.2300000000000004</v>
      </c>
      <c r="AD269" s="400">
        <v>4.2300000000000004</v>
      </c>
      <c r="AE269" s="404">
        <f>SUM(AB269:AD269)</f>
        <v>12.690000000000001</v>
      </c>
      <c r="AF269" s="401">
        <f>SUBTOTAL(9,S269,W269,AA269,AE269)</f>
        <v>50.760000000000005</v>
      </c>
    </row>
    <row r="270" spans="1:32" x14ac:dyDescent="0.3">
      <c r="A270" s="70"/>
      <c r="B270" s="70" t="s">
        <v>3631</v>
      </c>
      <c r="C270" s="318" t="s">
        <v>2594</v>
      </c>
      <c r="D270" s="318" t="s">
        <v>2865</v>
      </c>
      <c r="E270" s="317" t="s">
        <v>926</v>
      </c>
      <c r="F270" s="318" t="s">
        <v>1211</v>
      </c>
      <c r="G270" s="318" t="s">
        <v>1272</v>
      </c>
      <c r="H270" s="317" t="s">
        <v>912</v>
      </c>
      <c r="I270" s="317">
        <v>53100</v>
      </c>
      <c r="J270" s="318" t="s">
        <v>1001</v>
      </c>
      <c r="K270" s="315">
        <v>40498</v>
      </c>
      <c r="L270" s="317" t="s">
        <v>2608</v>
      </c>
      <c r="M270" s="315" t="s">
        <v>983</v>
      </c>
      <c r="N270" s="318" t="s">
        <v>991</v>
      </c>
      <c r="O270" s="347">
        <v>50.76</v>
      </c>
      <c r="P270" s="400">
        <v>4.2300000000000004</v>
      </c>
      <c r="Q270" s="400">
        <v>4.2300000000000004</v>
      </c>
      <c r="R270" s="400">
        <v>4.2300000000000004</v>
      </c>
      <c r="S270" s="404">
        <f>SUM(P270:R270)</f>
        <v>12.690000000000001</v>
      </c>
      <c r="T270" s="400">
        <v>4.2300000000000004</v>
      </c>
      <c r="U270" s="400">
        <v>4.2300000000000004</v>
      </c>
      <c r="V270" s="400">
        <v>4.2300000000000004</v>
      </c>
      <c r="W270" s="404">
        <f>SUM(T270:V270)</f>
        <v>12.690000000000001</v>
      </c>
      <c r="X270" s="400">
        <v>4.2300000000000004</v>
      </c>
      <c r="Y270" s="400">
        <v>4.2300000000000004</v>
      </c>
      <c r="Z270" s="400">
        <v>4.2300000000000004</v>
      </c>
      <c r="AA270" s="404">
        <f>SUM(X270:Z270)</f>
        <v>12.690000000000001</v>
      </c>
      <c r="AB270" s="400">
        <v>4.2300000000000004</v>
      </c>
      <c r="AC270" s="400">
        <v>4.2300000000000004</v>
      </c>
      <c r="AD270" s="400">
        <v>4.2300000000000004</v>
      </c>
      <c r="AE270" s="404">
        <f>SUM(AB270:AD270)</f>
        <v>12.690000000000001</v>
      </c>
      <c r="AF270" s="401">
        <f>SUBTOTAL(9,S270,W270,AA270,AE270)</f>
        <v>50.760000000000005</v>
      </c>
    </row>
    <row r="271" spans="1:32" x14ac:dyDescent="0.3">
      <c r="A271" s="70"/>
      <c r="B271" s="70" t="s">
        <v>3631</v>
      </c>
      <c r="C271" s="317" t="s">
        <v>2663</v>
      </c>
      <c r="D271" s="318" t="s">
        <v>2866</v>
      </c>
      <c r="E271" s="317" t="s">
        <v>926</v>
      </c>
      <c r="F271" s="318" t="s">
        <v>1213</v>
      </c>
      <c r="G271" s="318" t="s">
        <v>1274</v>
      </c>
      <c r="H271" s="317" t="s">
        <v>929</v>
      </c>
      <c r="I271" s="317">
        <v>35510</v>
      </c>
      <c r="J271" s="318" t="s">
        <v>1001</v>
      </c>
      <c r="K271" s="315">
        <v>40506</v>
      </c>
      <c r="L271" s="317" t="s">
        <v>2608</v>
      </c>
      <c r="M271" s="315" t="s">
        <v>983</v>
      </c>
      <c r="N271" s="318" t="s">
        <v>991</v>
      </c>
      <c r="O271" s="347">
        <v>50.76</v>
      </c>
      <c r="P271" s="400">
        <v>4.2300000000000004</v>
      </c>
      <c r="Q271" s="400">
        <v>4.2300000000000004</v>
      </c>
      <c r="R271" s="400">
        <v>4.2300000000000004</v>
      </c>
      <c r="S271" s="404">
        <f>SUM(P271:R271)</f>
        <v>12.690000000000001</v>
      </c>
      <c r="T271" s="400">
        <v>4.2300000000000004</v>
      </c>
      <c r="U271" s="400">
        <v>4.2300000000000004</v>
      </c>
      <c r="V271" s="400">
        <v>4.2300000000000004</v>
      </c>
      <c r="W271" s="404">
        <f>SUM(T271:V271)</f>
        <v>12.690000000000001</v>
      </c>
      <c r="X271" s="400">
        <v>4.2300000000000004</v>
      </c>
      <c r="Y271" s="400">
        <v>4.2300000000000004</v>
      </c>
      <c r="Z271" s="400">
        <v>4.2300000000000004</v>
      </c>
      <c r="AA271" s="404">
        <f>SUM(X271:Z271)</f>
        <v>12.690000000000001</v>
      </c>
      <c r="AB271" s="400">
        <v>4.2300000000000004</v>
      </c>
      <c r="AC271" s="400">
        <v>4.2300000000000004</v>
      </c>
      <c r="AD271" s="400">
        <v>4.2300000000000004</v>
      </c>
      <c r="AE271" s="404">
        <f>SUM(AB271:AD271)</f>
        <v>12.690000000000001</v>
      </c>
      <c r="AF271" s="401">
        <f>SUBTOTAL(9,S271,W271,AA271,AE271)</f>
        <v>50.760000000000005</v>
      </c>
    </row>
    <row r="272" spans="1:32" x14ac:dyDescent="0.3">
      <c r="A272" s="70"/>
      <c r="B272" s="70" t="s">
        <v>3631</v>
      </c>
      <c r="C272" s="318" t="s">
        <v>2594</v>
      </c>
      <c r="D272" s="318" t="s">
        <v>2869</v>
      </c>
      <c r="E272" s="317" t="s">
        <v>926</v>
      </c>
      <c r="F272" s="318" t="s">
        <v>1216</v>
      </c>
      <c r="G272" s="318" t="s">
        <v>1272</v>
      </c>
      <c r="H272" s="317" t="s">
        <v>912</v>
      </c>
      <c r="I272" s="317">
        <v>53100</v>
      </c>
      <c r="J272" s="318" t="s">
        <v>1001</v>
      </c>
      <c r="K272" s="315">
        <v>40506</v>
      </c>
      <c r="L272" s="317" t="s">
        <v>2608</v>
      </c>
      <c r="M272" s="315" t="s">
        <v>983</v>
      </c>
      <c r="N272" s="318" t="s">
        <v>991</v>
      </c>
      <c r="O272" s="347">
        <v>50.76</v>
      </c>
      <c r="P272" s="400">
        <v>4.2300000000000004</v>
      </c>
      <c r="Q272" s="400">
        <v>4.2300000000000004</v>
      </c>
      <c r="R272" s="400">
        <v>4.2300000000000004</v>
      </c>
      <c r="S272" s="404">
        <f>SUM(P272:R272)</f>
        <v>12.690000000000001</v>
      </c>
      <c r="T272" s="400">
        <v>4.2300000000000004</v>
      </c>
      <c r="U272" s="400">
        <v>4.2300000000000004</v>
      </c>
      <c r="V272" s="400">
        <v>4.2300000000000004</v>
      </c>
      <c r="W272" s="404">
        <f>SUM(T272:V272)</f>
        <v>12.690000000000001</v>
      </c>
      <c r="X272" s="400">
        <v>4.2300000000000004</v>
      </c>
      <c r="Y272" s="400">
        <v>4.2300000000000004</v>
      </c>
      <c r="Z272" s="400">
        <v>4.2300000000000004</v>
      </c>
      <c r="AA272" s="404">
        <f>SUM(X272:Z272)</f>
        <v>12.690000000000001</v>
      </c>
      <c r="AB272" s="400">
        <v>4.2300000000000004</v>
      </c>
      <c r="AC272" s="400">
        <v>4.2300000000000004</v>
      </c>
      <c r="AD272" s="400">
        <v>4.2300000000000004</v>
      </c>
      <c r="AE272" s="404">
        <f>SUM(AB272:AD272)</f>
        <v>12.690000000000001</v>
      </c>
      <c r="AF272" s="401">
        <f>SUBTOTAL(9,S272,W272,AA272,AE272)</f>
        <v>50.760000000000005</v>
      </c>
    </row>
    <row r="273" spans="1:32" x14ac:dyDescent="0.3">
      <c r="A273" s="70"/>
      <c r="B273" s="70" t="s">
        <v>3631</v>
      </c>
      <c r="C273" s="318" t="s">
        <v>2594</v>
      </c>
      <c r="D273" s="318" t="s">
        <v>2870</v>
      </c>
      <c r="E273" s="317" t="s">
        <v>926</v>
      </c>
      <c r="F273" s="318" t="s">
        <v>1217</v>
      </c>
      <c r="G273" s="318" t="s">
        <v>1272</v>
      </c>
      <c r="H273" s="317" t="s">
        <v>912</v>
      </c>
      <c r="I273" s="317">
        <v>53100</v>
      </c>
      <c r="J273" s="318" t="s">
        <v>1001</v>
      </c>
      <c r="K273" s="315">
        <v>40506</v>
      </c>
      <c r="L273" s="317" t="s">
        <v>2608</v>
      </c>
      <c r="M273" s="315" t="s">
        <v>983</v>
      </c>
      <c r="N273" s="318" t="s">
        <v>991</v>
      </c>
      <c r="O273" s="347">
        <v>50.76</v>
      </c>
      <c r="P273" s="400">
        <v>4.2300000000000004</v>
      </c>
      <c r="Q273" s="400">
        <v>4.2300000000000004</v>
      </c>
      <c r="R273" s="400">
        <v>4.2300000000000004</v>
      </c>
      <c r="S273" s="404">
        <f>SUM(P273:R273)</f>
        <v>12.690000000000001</v>
      </c>
      <c r="T273" s="400">
        <v>4.2300000000000004</v>
      </c>
      <c r="U273" s="400">
        <v>4.2300000000000004</v>
      </c>
      <c r="V273" s="400">
        <v>4.2300000000000004</v>
      </c>
      <c r="W273" s="404">
        <f>SUM(T273:V273)</f>
        <v>12.690000000000001</v>
      </c>
      <c r="X273" s="400">
        <v>4.2300000000000004</v>
      </c>
      <c r="Y273" s="400">
        <v>4.2300000000000004</v>
      </c>
      <c r="Z273" s="400">
        <v>4.2300000000000004</v>
      </c>
      <c r="AA273" s="404">
        <f>SUM(X273:Z273)</f>
        <v>12.690000000000001</v>
      </c>
      <c r="AB273" s="400">
        <v>4.2300000000000004</v>
      </c>
      <c r="AC273" s="400">
        <v>4.2300000000000004</v>
      </c>
      <c r="AD273" s="400">
        <v>4.2300000000000004</v>
      </c>
      <c r="AE273" s="404">
        <f>SUM(AB273:AD273)</f>
        <v>12.690000000000001</v>
      </c>
      <c r="AF273" s="401">
        <f>SUBTOTAL(9,S273,W273,AA273,AE273)</f>
        <v>50.760000000000005</v>
      </c>
    </row>
    <row r="274" spans="1:32" x14ac:dyDescent="0.3">
      <c r="A274" s="70"/>
      <c r="B274" s="70" t="s">
        <v>3631</v>
      </c>
      <c r="C274" s="317" t="s">
        <v>2663</v>
      </c>
      <c r="D274" s="318" t="s">
        <v>2871</v>
      </c>
      <c r="E274" s="317" t="s">
        <v>926</v>
      </c>
      <c r="F274" s="318" t="s">
        <v>1218</v>
      </c>
      <c r="G274" s="318" t="s">
        <v>1272</v>
      </c>
      <c r="H274" s="317" t="s">
        <v>912</v>
      </c>
      <c r="I274" s="317">
        <v>53100</v>
      </c>
      <c r="J274" s="318" t="s">
        <v>1001</v>
      </c>
      <c r="K274" s="315">
        <v>40539</v>
      </c>
      <c r="L274" s="317" t="s">
        <v>2608</v>
      </c>
      <c r="M274" s="315" t="s">
        <v>983</v>
      </c>
      <c r="N274" s="318" t="s">
        <v>991</v>
      </c>
      <c r="O274" s="347">
        <v>50.76</v>
      </c>
      <c r="P274" s="400">
        <v>4.2300000000000004</v>
      </c>
      <c r="Q274" s="400">
        <v>4.2300000000000004</v>
      </c>
      <c r="R274" s="400">
        <v>4.2300000000000004</v>
      </c>
      <c r="S274" s="404">
        <f>SUM(P274:R274)</f>
        <v>12.690000000000001</v>
      </c>
      <c r="T274" s="400">
        <v>4.2300000000000004</v>
      </c>
      <c r="U274" s="400">
        <v>4.2300000000000004</v>
      </c>
      <c r="V274" s="400">
        <v>4.2300000000000004</v>
      </c>
      <c r="W274" s="404">
        <f>SUM(T274:V274)</f>
        <v>12.690000000000001</v>
      </c>
      <c r="X274" s="400">
        <v>4.2300000000000004</v>
      </c>
      <c r="Y274" s="400">
        <v>4.2300000000000004</v>
      </c>
      <c r="Z274" s="400">
        <v>4.2300000000000004</v>
      </c>
      <c r="AA274" s="404">
        <f>SUM(X274:Z274)</f>
        <v>12.690000000000001</v>
      </c>
      <c r="AB274" s="400">
        <v>4.2300000000000004</v>
      </c>
      <c r="AC274" s="400">
        <v>4.2300000000000004</v>
      </c>
      <c r="AD274" s="400">
        <v>4.2300000000000004</v>
      </c>
      <c r="AE274" s="404">
        <f>SUM(AB274:AD274)</f>
        <v>12.690000000000001</v>
      </c>
      <c r="AF274" s="401">
        <f>SUBTOTAL(9,S274,W274,AA274,AE274)</f>
        <v>50.760000000000005</v>
      </c>
    </row>
    <row r="275" spans="1:32" x14ac:dyDescent="0.3">
      <c r="A275" s="70"/>
      <c r="B275" s="70" t="s">
        <v>3631</v>
      </c>
      <c r="C275" s="318" t="s">
        <v>2594</v>
      </c>
      <c r="D275" s="318" t="s">
        <v>2872</v>
      </c>
      <c r="E275" s="317" t="s">
        <v>926</v>
      </c>
      <c r="F275" s="318" t="s">
        <v>1219</v>
      </c>
      <c r="G275" s="318" t="s">
        <v>1272</v>
      </c>
      <c r="H275" s="317" t="s">
        <v>912</v>
      </c>
      <c r="I275" s="317">
        <v>53100</v>
      </c>
      <c r="J275" s="318" t="s">
        <v>1001</v>
      </c>
      <c r="K275" s="315">
        <v>40539</v>
      </c>
      <c r="L275" s="317" t="s">
        <v>2608</v>
      </c>
      <c r="M275" s="315" t="s">
        <v>983</v>
      </c>
      <c r="N275" s="318" t="s">
        <v>991</v>
      </c>
      <c r="O275" s="347">
        <v>50.76</v>
      </c>
      <c r="P275" s="400">
        <v>4.2300000000000004</v>
      </c>
      <c r="Q275" s="400">
        <v>4.2300000000000004</v>
      </c>
      <c r="R275" s="400">
        <v>4.2300000000000004</v>
      </c>
      <c r="S275" s="404">
        <f>SUM(P275:R275)</f>
        <v>12.690000000000001</v>
      </c>
      <c r="T275" s="400">
        <v>4.2300000000000004</v>
      </c>
      <c r="U275" s="400">
        <v>4.2300000000000004</v>
      </c>
      <c r="V275" s="400">
        <v>4.2300000000000004</v>
      </c>
      <c r="W275" s="404">
        <f>SUM(T275:V275)</f>
        <v>12.690000000000001</v>
      </c>
      <c r="X275" s="400">
        <v>4.2300000000000004</v>
      </c>
      <c r="Y275" s="400">
        <v>4.2300000000000004</v>
      </c>
      <c r="Z275" s="400">
        <v>4.2300000000000004</v>
      </c>
      <c r="AA275" s="404">
        <f>SUM(X275:Z275)</f>
        <v>12.690000000000001</v>
      </c>
      <c r="AB275" s="400">
        <v>4.2300000000000004</v>
      </c>
      <c r="AC275" s="400">
        <v>4.2300000000000004</v>
      </c>
      <c r="AD275" s="400">
        <v>4.2300000000000004</v>
      </c>
      <c r="AE275" s="404">
        <f>SUM(AB275:AD275)</f>
        <v>12.690000000000001</v>
      </c>
      <c r="AF275" s="401">
        <f>SUBTOTAL(9,S275,W275,AA275,AE275)</f>
        <v>50.760000000000005</v>
      </c>
    </row>
    <row r="276" spans="1:32" x14ac:dyDescent="0.3">
      <c r="A276" s="70"/>
      <c r="B276" s="70" t="s">
        <v>3631</v>
      </c>
      <c r="C276" s="318" t="s">
        <v>2594</v>
      </c>
      <c r="D276" s="318" t="s">
        <v>2873</v>
      </c>
      <c r="E276" s="317" t="s">
        <v>926</v>
      </c>
      <c r="F276" s="318" t="s">
        <v>1221</v>
      </c>
      <c r="G276" s="318" t="s">
        <v>1272</v>
      </c>
      <c r="H276" s="317" t="s">
        <v>912</v>
      </c>
      <c r="I276" s="317">
        <v>53100</v>
      </c>
      <c r="J276" s="318" t="s">
        <v>1001</v>
      </c>
      <c r="K276" s="315">
        <v>40575</v>
      </c>
      <c r="L276" s="317" t="s">
        <v>2608</v>
      </c>
      <c r="M276" s="315" t="s">
        <v>983</v>
      </c>
      <c r="N276" s="318" t="s">
        <v>991</v>
      </c>
      <c r="O276" s="347">
        <v>50.76</v>
      </c>
      <c r="P276" s="400">
        <v>4.2300000000000004</v>
      </c>
      <c r="Q276" s="400">
        <v>4.2300000000000004</v>
      </c>
      <c r="R276" s="400">
        <v>4.2300000000000004</v>
      </c>
      <c r="S276" s="404">
        <f>SUM(P276:R276)</f>
        <v>12.690000000000001</v>
      </c>
      <c r="T276" s="400">
        <v>4.2300000000000004</v>
      </c>
      <c r="U276" s="400">
        <v>4.2300000000000004</v>
      </c>
      <c r="V276" s="400">
        <v>4.2300000000000004</v>
      </c>
      <c r="W276" s="404">
        <f>SUM(T276:V276)</f>
        <v>12.690000000000001</v>
      </c>
      <c r="X276" s="400">
        <v>4.2300000000000004</v>
      </c>
      <c r="Y276" s="400">
        <v>4.2300000000000004</v>
      </c>
      <c r="Z276" s="400">
        <v>4.2300000000000004</v>
      </c>
      <c r="AA276" s="404">
        <f>SUM(X276:Z276)</f>
        <v>12.690000000000001</v>
      </c>
      <c r="AB276" s="400">
        <v>4.2300000000000004</v>
      </c>
      <c r="AC276" s="400">
        <v>4.2300000000000004</v>
      </c>
      <c r="AD276" s="400">
        <v>4.2300000000000004</v>
      </c>
      <c r="AE276" s="404">
        <f>SUM(AB276:AD276)</f>
        <v>12.690000000000001</v>
      </c>
      <c r="AF276" s="401">
        <f>SUBTOTAL(9,S276,W276,AA276,AE276)</f>
        <v>50.760000000000005</v>
      </c>
    </row>
    <row r="277" spans="1:32" x14ac:dyDescent="0.3">
      <c r="A277" s="70"/>
      <c r="B277" s="70" t="s">
        <v>3631</v>
      </c>
      <c r="C277" s="318" t="s">
        <v>2594</v>
      </c>
      <c r="D277" s="318" t="s">
        <v>2874</v>
      </c>
      <c r="E277" s="317" t="s">
        <v>926</v>
      </c>
      <c r="F277" s="318" t="s">
        <v>1222</v>
      </c>
      <c r="G277" s="318" t="s">
        <v>1272</v>
      </c>
      <c r="H277" s="317" t="s">
        <v>912</v>
      </c>
      <c r="I277" s="317">
        <v>53100</v>
      </c>
      <c r="J277" s="318" t="s">
        <v>1001</v>
      </c>
      <c r="K277" s="315">
        <v>40575</v>
      </c>
      <c r="L277" s="317" t="s">
        <v>2608</v>
      </c>
      <c r="M277" s="315" t="s">
        <v>983</v>
      </c>
      <c r="N277" s="318" t="s">
        <v>991</v>
      </c>
      <c r="O277" s="347">
        <v>50.76</v>
      </c>
      <c r="P277" s="400">
        <v>4.2300000000000004</v>
      </c>
      <c r="Q277" s="400">
        <v>4.2300000000000004</v>
      </c>
      <c r="R277" s="400">
        <v>4.2300000000000004</v>
      </c>
      <c r="S277" s="404">
        <f>SUM(P277:R277)</f>
        <v>12.690000000000001</v>
      </c>
      <c r="T277" s="400">
        <v>4.2300000000000004</v>
      </c>
      <c r="U277" s="400">
        <v>4.2300000000000004</v>
      </c>
      <c r="V277" s="400">
        <v>4.2300000000000004</v>
      </c>
      <c r="W277" s="404">
        <f>SUM(T277:V277)</f>
        <v>12.690000000000001</v>
      </c>
      <c r="X277" s="400">
        <v>4.2300000000000004</v>
      </c>
      <c r="Y277" s="400">
        <v>4.2300000000000004</v>
      </c>
      <c r="Z277" s="400">
        <v>4.2300000000000004</v>
      </c>
      <c r="AA277" s="404">
        <f>SUM(X277:Z277)</f>
        <v>12.690000000000001</v>
      </c>
      <c r="AB277" s="400">
        <v>4.2300000000000004</v>
      </c>
      <c r="AC277" s="400">
        <v>4.2300000000000004</v>
      </c>
      <c r="AD277" s="400">
        <v>4.2300000000000004</v>
      </c>
      <c r="AE277" s="404">
        <f>SUM(AB277:AD277)</f>
        <v>12.690000000000001</v>
      </c>
      <c r="AF277" s="401">
        <f>SUBTOTAL(9,S277,W277,AA277,AE277)</f>
        <v>50.760000000000005</v>
      </c>
    </row>
    <row r="278" spans="1:32" x14ac:dyDescent="0.3">
      <c r="A278" s="70"/>
      <c r="B278" s="70" t="s">
        <v>3631</v>
      </c>
      <c r="C278" s="318" t="s">
        <v>2594</v>
      </c>
      <c r="D278" s="318" t="s">
        <v>2875</v>
      </c>
      <c r="E278" s="317" t="s">
        <v>926</v>
      </c>
      <c r="F278" s="318" t="s">
        <v>1223</v>
      </c>
      <c r="G278" s="318" t="s">
        <v>1272</v>
      </c>
      <c r="H278" s="317" t="s">
        <v>912</v>
      </c>
      <c r="I278" s="317">
        <v>53100</v>
      </c>
      <c r="J278" s="318" t="s">
        <v>1001</v>
      </c>
      <c r="K278" s="315">
        <v>40575</v>
      </c>
      <c r="L278" s="317" t="s">
        <v>2608</v>
      </c>
      <c r="M278" s="315" t="s">
        <v>983</v>
      </c>
      <c r="N278" s="318" t="s">
        <v>991</v>
      </c>
      <c r="O278" s="347">
        <v>50.76</v>
      </c>
      <c r="P278" s="400">
        <v>4.2300000000000004</v>
      </c>
      <c r="Q278" s="400">
        <v>4.2300000000000004</v>
      </c>
      <c r="R278" s="400">
        <v>4.2300000000000004</v>
      </c>
      <c r="S278" s="404">
        <f>SUM(P278:R278)</f>
        <v>12.690000000000001</v>
      </c>
      <c r="T278" s="400">
        <v>4.2300000000000004</v>
      </c>
      <c r="U278" s="400">
        <v>4.2300000000000004</v>
      </c>
      <c r="V278" s="400">
        <v>4.2300000000000004</v>
      </c>
      <c r="W278" s="404">
        <f>SUM(T278:V278)</f>
        <v>12.690000000000001</v>
      </c>
      <c r="X278" s="400">
        <v>4.2300000000000004</v>
      </c>
      <c r="Y278" s="400">
        <v>4.2300000000000004</v>
      </c>
      <c r="Z278" s="400">
        <v>4.2300000000000004</v>
      </c>
      <c r="AA278" s="404">
        <f>SUM(X278:Z278)</f>
        <v>12.690000000000001</v>
      </c>
      <c r="AB278" s="400">
        <v>4.2300000000000004</v>
      </c>
      <c r="AC278" s="400">
        <v>4.2300000000000004</v>
      </c>
      <c r="AD278" s="400">
        <v>4.2300000000000004</v>
      </c>
      <c r="AE278" s="404">
        <f>SUM(AB278:AD278)</f>
        <v>12.690000000000001</v>
      </c>
      <c r="AF278" s="401">
        <f>SUBTOTAL(9,S278,W278,AA278,AE278)</f>
        <v>50.760000000000005</v>
      </c>
    </row>
    <row r="279" spans="1:32" x14ac:dyDescent="0.3">
      <c r="A279" s="70"/>
      <c r="B279" s="70" t="s">
        <v>3631</v>
      </c>
      <c r="C279" s="318" t="s">
        <v>2594</v>
      </c>
      <c r="D279" s="318" t="s">
        <v>2877</v>
      </c>
      <c r="E279" s="317" t="s">
        <v>915</v>
      </c>
      <c r="F279" s="318" t="s">
        <v>1225</v>
      </c>
      <c r="G279" s="318" t="s">
        <v>1272</v>
      </c>
      <c r="H279" s="317" t="s">
        <v>912</v>
      </c>
      <c r="I279" s="317">
        <v>53100</v>
      </c>
      <c r="J279" s="318" t="s">
        <v>1005</v>
      </c>
      <c r="K279" s="315">
        <v>39195</v>
      </c>
      <c r="L279" s="317" t="s">
        <v>2608</v>
      </c>
      <c r="M279" s="315" t="s">
        <v>983</v>
      </c>
      <c r="N279" s="318" t="s">
        <v>993</v>
      </c>
      <c r="O279" s="347">
        <v>109.56</v>
      </c>
      <c r="P279" s="400">
        <v>9.1300000000000008</v>
      </c>
      <c r="Q279" s="400">
        <v>9.1300000000000008</v>
      </c>
      <c r="R279" s="400">
        <v>9.1300000000000008</v>
      </c>
      <c r="S279" s="404">
        <f>SUM(P279:R279)</f>
        <v>27.39</v>
      </c>
      <c r="T279" s="400">
        <v>9.1300000000000008</v>
      </c>
      <c r="U279" s="400">
        <v>9.1300000000000008</v>
      </c>
      <c r="V279" s="400">
        <v>9.1300000000000008</v>
      </c>
      <c r="W279" s="404">
        <f>SUM(T279:V279)</f>
        <v>27.39</v>
      </c>
      <c r="X279" s="400">
        <v>9.1300000000000008</v>
      </c>
      <c r="Y279" s="400">
        <v>9.1300000000000008</v>
      </c>
      <c r="Z279" s="400">
        <v>9.1300000000000008</v>
      </c>
      <c r="AA279" s="404">
        <f>SUM(X279:Z279)</f>
        <v>27.39</v>
      </c>
      <c r="AB279" s="400">
        <v>9.1300000000000008</v>
      </c>
      <c r="AC279" s="400">
        <v>9.1300000000000008</v>
      </c>
      <c r="AD279" s="400">
        <v>9.1300000000000008</v>
      </c>
      <c r="AE279" s="404">
        <f>SUM(AB279:AD279)</f>
        <v>27.39</v>
      </c>
      <c r="AF279" s="401">
        <f>SUBTOTAL(9,S279,W279,AA279,AE279)</f>
        <v>109.56</v>
      </c>
    </row>
    <row r="280" spans="1:32" x14ac:dyDescent="0.3">
      <c r="A280" s="70"/>
      <c r="B280" s="70" t="s">
        <v>3631</v>
      </c>
      <c r="C280" s="318" t="s">
        <v>2594</v>
      </c>
      <c r="D280" s="318" t="s">
        <v>2878</v>
      </c>
      <c r="E280" s="317" t="s">
        <v>927</v>
      </c>
      <c r="F280" s="318" t="s">
        <v>1226</v>
      </c>
      <c r="G280" s="318" t="s">
        <v>1272</v>
      </c>
      <c r="H280" s="317" t="s">
        <v>912</v>
      </c>
      <c r="I280" s="317">
        <v>53100</v>
      </c>
      <c r="J280" s="318" t="s">
        <v>1001</v>
      </c>
      <c r="K280" s="315">
        <v>39083</v>
      </c>
      <c r="L280" s="317" t="s">
        <v>2608</v>
      </c>
      <c r="M280" s="315" t="s">
        <v>983</v>
      </c>
      <c r="N280" s="318" t="s">
        <v>991</v>
      </c>
      <c r="O280" s="347">
        <v>50.76</v>
      </c>
      <c r="P280" s="400">
        <v>4.2300000000000004</v>
      </c>
      <c r="Q280" s="400">
        <v>4.2300000000000004</v>
      </c>
      <c r="R280" s="400">
        <v>4.2300000000000004</v>
      </c>
      <c r="S280" s="404">
        <f>SUM(P280:R280)</f>
        <v>12.690000000000001</v>
      </c>
      <c r="T280" s="400">
        <v>4.2300000000000004</v>
      </c>
      <c r="U280" s="400">
        <v>4.2300000000000004</v>
      </c>
      <c r="V280" s="400">
        <v>4.2300000000000004</v>
      </c>
      <c r="W280" s="404">
        <f>SUM(T280:V280)</f>
        <v>12.690000000000001</v>
      </c>
      <c r="X280" s="400">
        <v>4.2300000000000004</v>
      </c>
      <c r="Y280" s="400">
        <v>4.2300000000000004</v>
      </c>
      <c r="Z280" s="400">
        <v>4.2300000000000004</v>
      </c>
      <c r="AA280" s="404">
        <f>SUM(X280:Z280)</f>
        <v>12.690000000000001</v>
      </c>
      <c r="AB280" s="400">
        <v>4.2300000000000004</v>
      </c>
      <c r="AC280" s="400">
        <v>4.2300000000000004</v>
      </c>
      <c r="AD280" s="400">
        <v>4.2300000000000004</v>
      </c>
      <c r="AE280" s="404">
        <f>SUM(AB280:AD280)</f>
        <v>12.690000000000001</v>
      </c>
      <c r="AF280" s="401">
        <f>SUBTOTAL(9,S280,W280,AA280,AE280)</f>
        <v>50.760000000000005</v>
      </c>
    </row>
    <row r="281" spans="1:32" x14ac:dyDescent="0.3">
      <c r="A281" s="70"/>
      <c r="B281" s="508" t="s">
        <v>3632</v>
      </c>
      <c r="C281" s="504" t="s">
        <v>2594</v>
      </c>
      <c r="D281" s="504" t="s">
        <v>2879</v>
      </c>
      <c r="E281" s="503" t="s">
        <v>917</v>
      </c>
      <c r="F281" s="504" t="s">
        <v>1227</v>
      </c>
      <c r="G281" s="504" t="s">
        <v>1272</v>
      </c>
      <c r="H281" s="503" t="s">
        <v>912</v>
      </c>
      <c r="I281" s="503">
        <v>53100</v>
      </c>
      <c r="J281" s="504" t="s">
        <v>1001</v>
      </c>
      <c r="K281" s="315">
        <v>39746</v>
      </c>
      <c r="L281" s="503" t="s">
        <v>2608</v>
      </c>
      <c r="M281" s="315" t="s">
        <v>983</v>
      </c>
      <c r="N281" s="504" t="s">
        <v>991</v>
      </c>
      <c r="O281" s="525">
        <v>50.76</v>
      </c>
      <c r="P281" s="400">
        <v>4.2300000000000004</v>
      </c>
      <c r="Q281" s="400">
        <v>4.2300000000000004</v>
      </c>
      <c r="R281" s="400"/>
      <c r="S281" s="404">
        <f>SUM(P281:R281)</f>
        <v>8.4600000000000009</v>
      </c>
      <c r="T281" s="400"/>
      <c r="U281" s="400"/>
      <c r="V281" s="400"/>
      <c r="W281" s="404">
        <f>SUM(T281:V281)</f>
        <v>0</v>
      </c>
      <c r="X281" s="400"/>
      <c r="Y281" s="400"/>
      <c r="Z281" s="400"/>
      <c r="AA281" s="404">
        <f>SUM(X281:Z281)</f>
        <v>0</v>
      </c>
      <c r="AB281" s="400"/>
      <c r="AC281" s="400"/>
      <c r="AD281" s="400"/>
      <c r="AE281" s="404">
        <f>SUM(AB281:AD281)</f>
        <v>0</v>
      </c>
      <c r="AF281" s="401">
        <f>SUBTOTAL(9,S281,W281,AA281,AE281)</f>
        <v>8.4600000000000009</v>
      </c>
    </row>
    <row r="282" spans="1:32" x14ac:dyDescent="0.3">
      <c r="A282" s="70"/>
      <c r="B282" s="70" t="s">
        <v>3631</v>
      </c>
      <c r="C282" s="318" t="s">
        <v>2594</v>
      </c>
      <c r="D282" s="318" t="s">
        <v>2881</v>
      </c>
      <c r="E282" s="317" t="s">
        <v>911</v>
      </c>
      <c r="F282" s="318" t="s">
        <v>1229</v>
      </c>
      <c r="G282" s="318" t="s">
        <v>1272</v>
      </c>
      <c r="H282" s="317" t="s">
        <v>912</v>
      </c>
      <c r="I282" s="317">
        <v>53100</v>
      </c>
      <c r="J282" s="318" t="s">
        <v>1001</v>
      </c>
      <c r="K282" s="315">
        <v>39396</v>
      </c>
      <c r="L282" s="317" t="s">
        <v>2608</v>
      </c>
      <c r="M282" s="315" t="s">
        <v>983</v>
      </c>
      <c r="N282" s="318" t="s">
        <v>991</v>
      </c>
      <c r="O282" s="347">
        <v>50.76</v>
      </c>
      <c r="P282" s="400">
        <v>4.2300000000000004</v>
      </c>
      <c r="Q282" s="400">
        <v>4.2300000000000004</v>
      </c>
      <c r="R282" s="400">
        <v>4.2300000000000004</v>
      </c>
      <c r="S282" s="404">
        <f>SUM(P282:R282)</f>
        <v>12.690000000000001</v>
      </c>
      <c r="T282" s="400">
        <v>4.2300000000000004</v>
      </c>
      <c r="U282" s="400">
        <v>4.2300000000000004</v>
      </c>
      <c r="V282" s="400">
        <v>4.2300000000000004</v>
      </c>
      <c r="W282" s="404">
        <f>SUM(T282:V282)</f>
        <v>12.690000000000001</v>
      </c>
      <c r="X282" s="400">
        <v>4.2300000000000004</v>
      </c>
      <c r="Y282" s="400">
        <v>4.2300000000000004</v>
      </c>
      <c r="Z282" s="400">
        <v>4.2300000000000004</v>
      </c>
      <c r="AA282" s="404">
        <f>SUM(X282:Z282)</f>
        <v>12.690000000000001</v>
      </c>
      <c r="AB282" s="400">
        <v>4.2300000000000004</v>
      </c>
      <c r="AC282" s="400">
        <v>4.2300000000000004</v>
      </c>
      <c r="AD282" s="400">
        <v>4.2300000000000004</v>
      </c>
      <c r="AE282" s="404">
        <f>SUM(AB282:AD282)</f>
        <v>12.690000000000001</v>
      </c>
      <c r="AF282" s="401">
        <f>SUBTOTAL(9,S282,W282,AA282,AE282)</f>
        <v>50.760000000000005</v>
      </c>
    </row>
    <row r="283" spans="1:32" x14ac:dyDescent="0.3">
      <c r="A283" s="70"/>
      <c r="B283" s="70" t="s">
        <v>3631</v>
      </c>
      <c r="C283" s="318" t="s">
        <v>2594</v>
      </c>
      <c r="D283" s="318" t="s">
        <v>2882</v>
      </c>
      <c r="E283" s="317" t="s">
        <v>919</v>
      </c>
      <c r="F283" s="318" t="s">
        <v>1230</v>
      </c>
      <c r="G283" s="318" t="s">
        <v>1272</v>
      </c>
      <c r="H283" s="317" t="s">
        <v>912</v>
      </c>
      <c r="I283" s="317">
        <v>53100</v>
      </c>
      <c r="J283" s="318" t="s">
        <v>1001</v>
      </c>
      <c r="K283" s="315">
        <v>36526</v>
      </c>
      <c r="L283" s="317" t="s">
        <v>2608</v>
      </c>
      <c r="M283" s="315" t="s">
        <v>983</v>
      </c>
      <c r="N283" s="318" t="s">
        <v>991</v>
      </c>
      <c r="O283" s="347">
        <v>50.76</v>
      </c>
      <c r="P283" s="400">
        <v>4.2300000000000004</v>
      </c>
      <c r="Q283" s="400">
        <v>4.2300000000000004</v>
      </c>
      <c r="R283" s="400">
        <v>4.2300000000000004</v>
      </c>
      <c r="S283" s="404">
        <f>SUM(P283:R283)</f>
        <v>12.690000000000001</v>
      </c>
      <c r="T283" s="400">
        <v>4.2300000000000004</v>
      </c>
      <c r="U283" s="400">
        <v>4.2300000000000004</v>
      </c>
      <c r="V283" s="400">
        <v>4.2300000000000004</v>
      </c>
      <c r="W283" s="404">
        <f>SUM(T283:V283)</f>
        <v>12.690000000000001</v>
      </c>
      <c r="X283" s="400">
        <v>4.2300000000000004</v>
      </c>
      <c r="Y283" s="400">
        <v>4.2300000000000004</v>
      </c>
      <c r="Z283" s="400">
        <v>4.2300000000000004</v>
      </c>
      <c r="AA283" s="404">
        <f>SUM(X283:Z283)</f>
        <v>12.690000000000001</v>
      </c>
      <c r="AB283" s="400">
        <v>4.2300000000000004</v>
      </c>
      <c r="AC283" s="400">
        <v>4.2300000000000004</v>
      </c>
      <c r="AD283" s="400">
        <v>4.2300000000000004</v>
      </c>
      <c r="AE283" s="404">
        <f>SUM(AB283:AD283)</f>
        <v>12.690000000000001</v>
      </c>
      <c r="AF283" s="401">
        <f>SUBTOTAL(9,S283,W283,AA283,AE283)</f>
        <v>50.760000000000005</v>
      </c>
    </row>
    <row r="284" spans="1:32" x14ac:dyDescent="0.3">
      <c r="A284" s="70"/>
      <c r="B284" s="70" t="s">
        <v>3631</v>
      </c>
      <c r="C284" s="318" t="s">
        <v>2594</v>
      </c>
      <c r="D284" s="318" t="s">
        <v>2883</v>
      </c>
      <c r="E284" s="317" t="s">
        <v>911</v>
      </c>
      <c r="F284" s="318" t="s">
        <v>1231</v>
      </c>
      <c r="G284" s="318" t="s">
        <v>1272</v>
      </c>
      <c r="H284" s="317" t="s">
        <v>912</v>
      </c>
      <c r="I284" s="317">
        <v>53100</v>
      </c>
      <c r="J284" s="318" t="s">
        <v>1001</v>
      </c>
      <c r="K284" s="315">
        <v>39383</v>
      </c>
      <c r="L284" s="317" t="s">
        <v>2608</v>
      </c>
      <c r="M284" s="315" t="s">
        <v>983</v>
      </c>
      <c r="N284" s="318" t="s">
        <v>991</v>
      </c>
      <c r="O284" s="347">
        <v>50.76</v>
      </c>
      <c r="P284" s="400">
        <v>4.2300000000000004</v>
      </c>
      <c r="Q284" s="400">
        <v>4.2300000000000004</v>
      </c>
      <c r="R284" s="400">
        <v>4.2300000000000004</v>
      </c>
      <c r="S284" s="404">
        <f>SUM(P284:R284)</f>
        <v>12.690000000000001</v>
      </c>
      <c r="T284" s="400">
        <v>4.2300000000000004</v>
      </c>
      <c r="U284" s="400">
        <v>4.2300000000000004</v>
      </c>
      <c r="V284" s="400">
        <v>4.2300000000000004</v>
      </c>
      <c r="W284" s="404">
        <f>SUM(T284:V284)</f>
        <v>12.690000000000001</v>
      </c>
      <c r="X284" s="400">
        <v>4.2300000000000004</v>
      </c>
      <c r="Y284" s="400">
        <v>4.2300000000000004</v>
      </c>
      <c r="Z284" s="400">
        <v>4.2300000000000004</v>
      </c>
      <c r="AA284" s="404">
        <f>SUM(X284:Z284)</f>
        <v>12.690000000000001</v>
      </c>
      <c r="AB284" s="400">
        <v>4.2300000000000004</v>
      </c>
      <c r="AC284" s="400">
        <v>4.2300000000000004</v>
      </c>
      <c r="AD284" s="400">
        <v>4.2300000000000004</v>
      </c>
      <c r="AE284" s="404">
        <f>SUM(AB284:AD284)</f>
        <v>12.690000000000001</v>
      </c>
      <c r="AF284" s="401">
        <f>SUBTOTAL(9,S284,W284,AA284,AE284)</f>
        <v>50.760000000000005</v>
      </c>
    </row>
    <row r="285" spans="1:32" x14ac:dyDescent="0.3">
      <c r="A285" s="70"/>
      <c r="B285" s="70" t="s">
        <v>3631</v>
      </c>
      <c r="C285" s="318" t="s">
        <v>2594</v>
      </c>
      <c r="D285" s="318" t="s">
        <v>2884</v>
      </c>
      <c r="E285" s="317" t="s">
        <v>919</v>
      </c>
      <c r="F285" s="318" t="s">
        <v>1232</v>
      </c>
      <c r="G285" s="318" t="s">
        <v>1272</v>
      </c>
      <c r="H285" s="317" t="s">
        <v>912</v>
      </c>
      <c r="I285" s="317">
        <v>53100</v>
      </c>
      <c r="J285" s="318" t="s">
        <v>1001</v>
      </c>
      <c r="K285" s="315">
        <v>36526</v>
      </c>
      <c r="L285" s="317" t="s">
        <v>2608</v>
      </c>
      <c r="M285" s="315" t="s">
        <v>983</v>
      </c>
      <c r="N285" s="318" t="s">
        <v>991</v>
      </c>
      <c r="O285" s="347">
        <v>50.76</v>
      </c>
      <c r="P285" s="400">
        <v>4.2300000000000004</v>
      </c>
      <c r="Q285" s="400">
        <v>4.2300000000000004</v>
      </c>
      <c r="R285" s="400">
        <v>4.2300000000000004</v>
      </c>
      <c r="S285" s="404">
        <f>SUM(P285:R285)</f>
        <v>12.690000000000001</v>
      </c>
      <c r="T285" s="400">
        <v>4.2300000000000004</v>
      </c>
      <c r="U285" s="400">
        <v>4.2300000000000004</v>
      </c>
      <c r="V285" s="400">
        <v>4.2300000000000004</v>
      </c>
      <c r="W285" s="404">
        <f>SUM(T285:V285)</f>
        <v>12.690000000000001</v>
      </c>
      <c r="X285" s="400">
        <v>4.2300000000000004</v>
      </c>
      <c r="Y285" s="400">
        <v>4.2300000000000004</v>
      </c>
      <c r="Z285" s="400">
        <v>4.2300000000000004</v>
      </c>
      <c r="AA285" s="404">
        <f>SUM(X285:Z285)</f>
        <v>12.690000000000001</v>
      </c>
      <c r="AB285" s="400">
        <v>4.2300000000000004</v>
      </c>
      <c r="AC285" s="400">
        <v>4.2300000000000004</v>
      </c>
      <c r="AD285" s="400">
        <v>4.2300000000000004</v>
      </c>
      <c r="AE285" s="404">
        <f>SUM(AB285:AD285)</f>
        <v>12.690000000000001</v>
      </c>
      <c r="AF285" s="401">
        <f>SUBTOTAL(9,S285,W285,AA285,AE285)</f>
        <v>50.760000000000005</v>
      </c>
    </row>
    <row r="286" spans="1:32" x14ac:dyDescent="0.3">
      <c r="A286" s="70"/>
      <c r="B286" s="70" t="s">
        <v>3631</v>
      </c>
      <c r="C286" s="318" t="s">
        <v>2594</v>
      </c>
      <c r="D286" s="318" t="s">
        <v>2885</v>
      </c>
      <c r="E286" s="317" t="s">
        <v>926</v>
      </c>
      <c r="F286" s="318" t="s">
        <v>1234</v>
      </c>
      <c r="G286" s="318" t="s">
        <v>1272</v>
      </c>
      <c r="H286" s="317" t="s">
        <v>912</v>
      </c>
      <c r="I286" s="317">
        <v>53100</v>
      </c>
      <c r="J286" s="318" t="s">
        <v>1001</v>
      </c>
      <c r="K286" s="315">
        <v>40575</v>
      </c>
      <c r="L286" s="317" t="s">
        <v>2608</v>
      </c>
      <c r="M286" s="315" t="s">
        <v>983</v>
      </c>
      <c r="N286" s="318" t="s">
        <v>991</v>
      </c>
      <c r="O286" s="347">
        <v>50.76</v>
      </c>
      <c r="P286" s="400">
        <v>4.2300000000000004</v>
      </c>
      <c r="Q286" s="400">
        <v>4.2300000000000004</v>
      </c>
      <c r="R286" s="400">
        <v>4.2300000000000004</v>
      </c>
      <c r="S286" s="404">
        <f>SUM(P286:R286)</f>
        <v>12.690000000000001</v>
      </c>
      <c r="T286" s="400">
        <v>4.2300000000000004</v>
      </c>
      <c r="U286" s="400">
        <v>4.2300000000000004</v>
      </c>
      <c r="V286" s="400">
        <v>4.2300000000000004</v>
      </c>
      <c r="W286" s="404">
        <f>SUM(T286:V286)</f>
        <v>12.690000000000001</v>
      </c>
      <c r="X286" s="400">
        <v>4.2300000000000004</v>
      </c>
      <c r="Y286" s="400">
        <v>4.2300000000000004</v>
      </c>
      <c r="Z286" s="400">
        <v>4.2300000000000004</v>
      </c>
      <c r="AA286" s="404">
        <f>SUM(X286:Z286)</f>
        <v>12.690000000000001</v>
      </c>
      <c r="AB286" s="400">
        <v>4.2300000000000004</v>
      </c>
      <c r="AC286" s="400">
        <v>4.2300000000000004</v>
      </c>
      <c r="AD286" s="400">
        <v>4.2300000000000004</v>
      </c>
      <c r="AE286" s="404">
        <f>SUM(AB286:AD286)</f>
        <v>12.690000000000001</v>
      </c>
      <c r="AF286" s="401">
        <f>SUBTOTAL(9,S286,W286,AA286,AE286)</f>
        <v>50.760000000000005</v>
      </c>
    </row>
    <row r="287" spans="1:32" x14ac:dyDescent="0.3">
      <c r="A287" s="581"/>
      <c r="B287" s="581" t="s">
        <v>3632</v>
      </c>
      <c r="C287" s="580" t="s">
        <v>2594</v>
      </c>
      <c r="D287" s="580" t="s">
        <v>2887</v>
      </c>
      <c r="E287" s="579" t="s">
        <v>926</v>
      </c>
      <c r="F287" s="580" t="s">
        <v>1237</v>
      </c>
      <c r="G287" s="580" t="s">
        <v>1272</v>
      </c>
      <c r="H287" s="579" t="s">
        <v>912</v>
      </c>
      <c r="I287" s="579">
        <v>53100</v>
      </c>
      <c r="J287" s="580" t="s">
        <v>1001</v>
      </c>
      <c r="K287" s="578">
        <v>40506</v>
      </c>
      <c r="L287" s="579" t="s">
        <v>2608</v>
      </c>
      <c r="M287" s="578" t="s">
        <v>983</v>
      </c>
      <c r="N287" s="580" t="s">
        <v>991</v>
      </c>
      <c r="O287" s="347">
        <v>50.76</v>
      </c>
      <c r="P287" s="400">
        <v>4.2300000000000004</v>
      </c>
      <c r="Q287" s="400">
        <v>4.2300000000000004</v>
      </c>
      <c r="R287" s="400">
        <v>4.2300000000000004</v>
      </c>
      <c r="S287" s="404">
        <f>SUM(P287:R287)</f>
        <v>12.690000000000001</v>
      </c>
      <c r="T287" s="400">
        <v>4.2300000000000004</v>
      </c>
      <c r="U287" s="400">
        <v>4.2300000000000004</v>
      </c>
      <c r="V287" s="400">
        <v>4.2300000000000004</v>
      </c>
      <c r="W287" s="404">
        <f>SUM(T287:V287)</f>
        <v>12.690000000000001</v>
      </c>
      <c r="X287" s="400">
        <v>4.2300000000000004</v>
      </c>
      <c r="Y287" s="400">
        <v>4.2300000000000004</v>
      </c>
      <c r="Z287" s="400">
        <v>4.2300000000000004</v>
      </c>
      <c r="AA287" s="404">
        <f>SUM(X287:Z287)</f>
        <v>12.690000000000001</v>
      </c>
      <c r="AB287" s="400"/>
      <c r="AC287" s="400"/>
      <c r="AD287" s="400"/>
      <c r="AE287" s="404">
        <f>SUM(AB287:AD287)</f>
        <v>0</v>
      </c>
      <c r="AF287" s="592">
        <f>SUBTOTAL(9,S287,W287,AA287,AE287)</f>
        <v>38.070000000000007</v>
      </c>
    </row>
    <row r="288" spans="1:32" x14ac:dyDescent="0.3">
      <c r="A288" s="70"/>
      <c r="B288" s="70" t="s">
        <v>3631</v>
      </c>
      <c r="C288" s="318" t="s">
        <v>2594</v>
      </c>
      <c r="D288" s="318" t="s">
        <v>2888</v>
      </c>
      <c r="E288" s="317" t="s">
        <v>926</v>
      </c>
      <c r="F288" s="318" t="s">
        <v>1238</v>
      </c>
      <c r="G288" s="318" t="s">
        <v>1272</v>
      </c>
      <c r="H288" s="317" t="s">
        <v>912</v>
      </c>
      <c r="I288" s="317">
        <v>53100</v>
      </c>
      <c r="J288" s="318" t="s">
        <v>1001</v>
      </c>
      <c r="K288" s="315">
        <v>40575</v>
      </c>
      <c r="L288" s="317" t="s">
        <v>2608</v>
      </c>
      <c r="M288" s="315" t="s">
        <v>983</v>
      </c>
      <c r="N288" s="318" t="s">
        <v>991</v>
      </c>
      <c r="O288" s="347">
        <v>50.76</v>
      </c>
      <c r="P288" s="400">
        <v>4.2300000000000004</v>
      </c>
      <c r="Q288" s="400">
        <v>4.2300000000000004</v>
      </c>
      <c r="R288" s="400">
        <v>4.2300000000000004</v>
      </c>
      <c r="S288" s="404">
        <f>SUM(P288:R288)</f>
        <v>12.690000000000001</v>
      </c>
      <c r="T288" s="400">
        <v>4.2300000000000004</v>
      </c>
      <c r="U288" s="400">
        <v>4.2300000000000004</v>
      </c>
      <c r="V288" s="400">
        <v>4.2300000000000004</v>
      </c>
      <c r="W288" s="404">
        <f>SUM(T288:V288)</f>
        <v>12.690000000000001</v>
      </c>
      <c r="X288" s="400">
        <v>4.2300000000000004</v>
      </c>
      <c r="Y288" s="400">
        <v>4.2300000000000004</v>
      </c>
      <c r="Z288" s="400">
        <v>4.2300000000000004</v>
      </c>
      <c r="AA288" s="404">
        <f>SUM(X288:Z288)</f>
        <v>12.690000000000001</v>
      </c>
      <c r="AB288" s="400">
        <v>4.2300000000000004</v>
      </c>
      <c r="AC288" s="400">
        <v>4.2300000000000004</v>
      </c>
      <c r="AD288" s="400">
        <v>4.2300000000000004</v>
      </c>
      <c r="AE288" s="404">
        <f>SUM(AB288:AD288)</f>
        <v>12.690000000000001</v>
      </c>
      <c r="AF288" s="401">
        <f>SUBTOTAL(9,S288,W288,AA288,AE288)</f>
        <v>50.760000000000005</v>
      </c>
    </row>
    <row r="289" spans="1:32" x14ac:dyDescent="0.3">
      <c r="A289" s="70"/>
      <c r="B289" s="70" t="s">
        <v>3631</v>
      </c>
      <c r="C289" s="318" t="s">
        <v>2594</v>
      </c>
      <c r="D289" s="318" t="s">
        <v>2889</v>
      </c>
      <c r="E289" s="317" t="s">
        <v>925</v>
      </c>
      <c r="F289" s="318" t="s">
        <v>1239</v>
      </c>
      <c r="G289" s="318" t="s">
        <v>1272</v>
      </c>
      <c r="H289" s="317" t="s">
        <v>912</v>
      </c>
      <c r="I289" s="317">
        <v>53100</v>
      </c>
      <c r="J289" s="318" t="s">
        <v>1001</v>
      </c>
      <c r="K289" s="315">
        <v>39949</v>
      </c>
      <c r="L289" s="317" t="s">
        <v>2608</v>
      </c>
      <c r="M289" s="315" t="s">
        <v>983</v>
      </c>
      <c r="N289" s="318" t="s">
        <v>991</v>
      </c>
      <c r="O289" s="347">
        <v>50.76</v>
      </c>
      <c r="P289" s="400">
        <v>4.2300000000000004</v>
      </c>
      <c r="Q289" s="400">
        <v>4.2300000000000004</v>
      </c>
      <c r="R289" s="400">
        <v>4.2300000000000004</v>
      </c>
      <c r="S289" s="404">
        <f>SUM(P289:R289)</f>
        <v>12.690000000000001</v>
      </c>
      <c r="T289" s="400">
        <v>4.2300000000000004</v>
      </c>
      <c r="U289" s="400">
        <v>4.2300000000000004</v>
      </c>
      <c r="V289" s="400">
        <v>4.2300000000000004</v>
      </c>
      <c r="W289" s="404">
        <f>SUM(T289:V289)</f>
        <v>12.690000000000001</v>
      </c>
      <c r="X289" s="400">
        <v>4.2300000000000004</v>
      </c>
      <c r="Y289" s="400">
        <v>4.2300000000000004</v>
      </c>
      <c r="Z289" s="400">
        <v>4.2300000000000004</v>
      </c>
      <c r="AA289" s="404">
        <f>SUM(X289:Z289)</f>
        <v>12.690000000000001</v>
      </c>
      <c r="AB289" s="400">
        <v>4.2300000000000004</v>
      </c>
      <c r="AC289" s="400">
        <v>4.2300000000000004</v>
      </c>
      <c r="AD289" s="400">
        <v>4.2300000000000004</v>
      </c>
      <c r="AE289" s="404">
        <f>SUM(AB289:AD289)</f>
        <v>12.690000000000001</v>
      </c>
      <c r="AF289" s="401">
        <f>SUBTOTAL(9,S289,W289,AA289,AE289)</f>
        <v>50.760000000000005</v>
      </c>
    </row>
    <row r="290" spans="1:32" x14ac:dyDescent="0.3">
      <c r="A290" s="70"/>
      <c r="B290" s="70" t="s">
        <v>3631</v>
      </c>
      <c r="C290" s="318" t="s">
        <v>2594</v>
      </c>
      <c r="D290" s="318" t="s">
        <v>2891</v>
      </c>
      <c r="E290" s="317" t="s">
        <v>926</v>
      </c>
      <c r="F290" s="318" t="s">
        <v>1241</v>
      </c>
      <c r="G290" s="318" t="s">
        <v>1272</v>
      </c>
      <c r="H290" s="317" t="s">
        <v>912</v>
      </c>
      <c r="I290" s="317">
        <v>53100</v>
      </c>
      <c r="J290" s="318" t="s">
        <v>1001</v>
      </c>
      <c r="K290" s="315">
        <v>40575</v>
      </c>
      <c r="L290" s="317" t="s">
        <v>2608</v>
      </c>
      <c r="M290" s="315" t="s">
        <v>983</v>
      </c>
      <c r="N290" s="318" t="s">
        <v>991</v>
      </c>
      <c r="O290" s="347">
        <v>50.76</v>
      </c>
      <c r="P290" s="400">
        <v>4.2300000000000004</v>
      </c>
      <c r="Q290" s="400">
        <v>4.2300000000000004</v>
      </c>
      <c r="R290" s="400">
        <v>4.2300000000000004</v>
      </c>
      <c r="S290" s="404">
        <f>SUM(P290:R290)</f>
        <v>12.690000000000001</v>
      </c>
      <c r="T290" s="400">
        <v>4.2300000000000004</v>
      </c>
      <c r="U290" s="400">
        <v>4.2300000000000004</v>
      </c>
      <c r="V290" s="400">
        <v>4.2300000000000004</v>
      </c>
      <c r="W290" s="404">
        <f>SUM(T290:V290)</f>
        <v>12.690000000000001</v>
      </c>
      <c r="X290" s="400">
        <v>4.2300000000000004</v>
      </c>
      <c r="Y290" s="400">
        <v>4.2300000000000004</v>
      </c>
      <c r="Z290" s="400">
        <v>4.2300000000000004</v>
      </c>
      <c r="AA290" s="404">
        <f>SUM(X290:Z290)</f>
        <v>12.690000000000001</v>
      </c>
      <c r="AB290" s="400">
        <v>4.2300000000000004</v>
      </c>
      <c r="AC290" s="400">
        <v>4.2300000000000004</v>
      </c>
      <c r="AD290" s="400">
        <v>4.2300000000000004</v>
      </c>
      <c r="AE290" s="404">
        <f>SUM(AB290:AD290)</f>
        <v>12.690000000000001</v>
      </c>
      <c r="AF290" s="401">
        <f>SUBTOTAL(9,S290,W290,AA290,AE290)</f>
        <v>50.760000000000005</v>
      </c>
    </row>
    <row r="291" spans="1:32" x14ac:dyDescent="0.3">
      <c r="A291" s="70"/>
      <c r="B291" s="70" t="s">
        <v>3631</v>
      </c>
      <c r="C291" s="318" t="s">
        <v>2594</v>
      </c>
      <c r="D291" s="318" t="s">
        <v>2892</v>
      </c>
      <c r="E291" s="317" t="s">
        <v>926</v>
      </c>
      <c r="F291" s="318" t="s">
        <v>1242</v>
      </c>
      <c r="G291" s="318" t="s">
        <v>1272</v>
      </c>
      <c r="H291" s="317" t="s">
        <v>912</v>
      </c>
      <c r="I291" s="317">
        <v>53100</v>
      </c>
      <c r="J291" s="318" t="s">
        <v>1001</v>
      </c>
      <c r="K291" s="315">
        <v>40575</v>
      </c>
      <c r="L291" s="317" t="s">
        <v>2608</v>
      </c>
      <c r="M291" s="315" t="s">
        <v>983</v>
      </c>
      <c r="N291" s="318" t="s">
        <v>991</v>
      </c>
      <c r="O291" s="347">
        <v>50.76</v>
      </c>
      <c r="P291" s="400">
        <v>4.2300000000000004</v>
      </c>
      <c r="Q291" s="400">
        <v>4.2300000000000004</v>
      </c>
      <c r="R291" s="400">
        <v>4.2300000000000004</v>
      </c>
      <c r="S291" s="404">
        <f>SUM(P291:R291)</f>
        <v>12.690000000000001</v>
      </c>
      <c r="T291" s="400">
        <v>4.2300000000000004</v>
      </c>
      <c r="U291" s="400">
        <v>4.2300000000000004</v>
      </c>
      <c r="V291" s="400">
        <v>4.2300000000000004</v>
      </c>
      <c r="W291" s="404">
        <f>SUM(T291:V291)</f>
        <v>12.690000000000001</v>
      </c>
      <c r="X291" s="400">
        <v>4.2300000000000004</v>
      </c>
      <c r="Y291" s="400">
        <v>4.2300000000000004</v>
      </c>
      <c r="Z291" s="400">
        <v>4.2300000000000004</v>
      </c>
      <c r="AA291" s="404">
        <f>SUM(X291:Z291)</f>
        <v>12.690000000000001</v>
      </c>
      <c r="AB291" s="400">
        <v>4.2300000000000004</v>
      </c>
      <c r="AC291" s="400">
        <v>4.2300000000000004</v>
      </c>
      <c r="AD291" s="400">
        <v>4.2300000000000004</v>
      </c>
      <c r="AE291" s="404">
        <f>SUM(AB291:AD291)</f>
        <v>12.690000000000001</v>
      </c>
      <c r="AF291" s="401">
        <f>SUBTOTAL(9,S291,W291,AA291,AE291)</f>
        <v>50.760000000000005</v>
      </c>
    </row>
    <row r="292" spans="1:32" x14ac:dyDescent="0.3">
      <c r="A292" s="70"/>
      <c r="B292" s="70" t="s">
        <v>3631</v>
      </c>
      <c r="C292" s="318" t="s">
        <v>2594</v>
      </c>
      <c r="D292" s="318" t="s">
        <v>2893</v>
      </c>
      <c r="E292" s="317" t="s">
        <v>926</v>
      </c>
      <c r="F292" s="318" t="s">
        <v>1243</v>
      </c>
      <c r="G292" s="318" t="s">
        <v>1272</v>
      </c>
      <c r="H292" s="317" t="s">
        <v>912</v>
      </c>
      <c r="I292" s="317">
        <v>53100</v>
      </c>
      <c r="J292" s="318" t="s">
        <v>1001</v>
      </c>
      <c r="K292" s="315">
        <v>40575</v>
      </c>
      <c r="L292" s="317" t="s">
        <v>2608</v>
      </c>
      <c r="M292" s="315" t="s">
        <v>983</v>
      </c>
      <c r="N292" s="318" t="s">
        <v>991</v>
      </c>
      <c r="O292" s="347">
        <v>50.76</v>
      </c>
      <c r="P292" s="400">
        <v>4.2300000000000004</v>
      </c>
      <c r="Q292" s="400">
        <v>4.2300000000000004</v>
      </c>
      <c r="R292" s="400">
        <v>4.2300000000000004</v>
      </c>
      <c r="S292" s="404">
        <f>SUM(P292:R292)</f>
        <v>12.690000000000001</v>
      </c>
      <c r="T292" s="400">
        <v>4.2300000000000004</v>
      </c>
      <c r="U292" s="400">
        <v>4.2300000000000004</v>
      </c>
      <c r="V292" s="400">
        <v>4.2300000000000004</v>
      </c>
      <c r="W292" s="404">
        <f>SUM(T292:V292)</f>
        <v>12.690000000000001</v>
      </c>
      <c r="X292" s="400">
        <v>4.2300000000000004</v>
      </c>
      <c r="Y292" s="400">
        <v>4.2300000000000004</v>
      </c>
      <c r="Z292" s="400">
        <v>4.2300000000000004</v>
      </c>
      <c r="AA292" s="404">
        <f>SUM(X292:Z292)</f>
        <v>12.690000000000001</v>
      </c>
      <c r="AB292" s="400">
        <v>4.2300000000000004</v>
      </c>
      <c r="AC292" s="400">
        <v>4.2300000000000004</v>
      </c>
      <c r="AD292" s="400">
        <v>4.2300000000000004</v>
      </c>
      <c r="AE292" s="404">
        <f>SUM(AB292:AD292)</f>
        <v>12.690000000000001</v>
      </c>
      <c r="AF292" s="401">
        <f>SUBTOTAL(9,S292,W292,AA292,AE292)</f>
        <v>50.760000000000005</v>
      </c>
    </row>
    <row r="293" spans="1:32" x14ac:dyDescent="0.3">
      <c r="A293" s="581"/>
      <c r="B293" s="581" t="s">
        <v>3632</v>
      </c>
      <c r="C293" s="580" t="s">
        <v>2594</v>
      </c>
      <c r="D293" s="580" t="s">
        <v>2895</v>
      </c>
      <c r="E293" s="579" t="s">
        <v>926</v>
      </c>
      <c r="F293" s="580" t="s">
        <v>1245</v>
      </c>
      <c r="G293" s="580" t="s">
        <v>1272</v>
      </c>
      <c r="H293" s="579" t="s">
        <v>912</v>
      </c>
      <c r="I293" s="579">
        <v>53100</v>
      </c>
      <c r="J293" s="580" t="s">
        <v>1001</v>
      </c>
      <c r="K293" s="578">
        <v>40575</v>
      </c>
      <c r="L293" s="579" t="s">
        <v>2608</v>
      </c>
      <c r="M293" s="578" t="s">
        <v>983</v>
      </c>
      <c r="N293" s="580" t="s">
        <v>991</v>
      </c>
      <c r="O293" s="347">
        <v>50.76</v>
      </c>
      <c r="P293" s="400">
        <v>4.2300000000000004</v>
      </c>
      <c r="Q293" s="400">
        <v>4.2300000000000004</v>
      </c>
      <c r="R293" s="400">
        <v>4.2300000000000004</v>
      </c>
      <c r="S293" s="404">
        <f>SUM(P293:R293)</f>
        <v>12.690000000000001</v>
      </c>
      <c r="T293" s="400">
        <v>4.2300000000000004</v>
      </c>
      <c r="U293" s="400">
        <v>4.2300000000000004</v>
      </c>
      <c r="V293" s="400">
        <v>4.2300000000000004</v>
      </c>
      <c r="W293" s="404">
        <f>SUM(T293:V293)</f>
        <v>12.690000000000001</v>
      </c>
      <c r="X293" s="400">
        <v>4.2300000000000004</v>
      </c>
      <c r="Y293" s="400">
        <v>4.2300000000000004</v>
      </c>
      <c r="Z293" s="400">
        <v>4.2300000000000004</v>
      </c>
      <c r="AA293" s="404">
        <f>SUM(X293:Z293)</f>
        <v>12.690000000000001</v>
      </c>
      <c r="AB293" s="400"/>
      <c r="AC293" s="400"/>
      <c r="AD293" s="400"/>
      <c r="AE293" s="404">
        <f>SUM(AB293:AD293)</f>
        <v>0</v>
      </c>
      <c r="AF293" s="592">
        <f>SUBTOTAL(9,S293,W293,AA293,AE293)</f>
        <v>38.070000000000007</v>
      </c>
    </row>
    <row r="294" spans="1:32" x14ac:dyDescent="0.3">
      <c r="A294" s="70"/>
      <c r="B294" s="70" t="s">
        <v>3631</v>
      </c>
      <c r="C294" s="318" t="s">
        <v>2594</v>
      </c>
      <c r="D294" s="318" t="s">
        <v>2896</v>
      </c>
      <c r="E294" s="317" t="s">
        <v>926</v>
      </c>
      <c r="F294" s="318" t="s">
        <v>1246</v>
      </c>
      <c r="G294" s="318" t="s">
        <v>1272</v>
      </c>
      <c r="H294" s="317" t="s">
        <v>912</v>
      </c>
      <c r="I294" s="317">
        <v>53100</v>
      </c>
      <c r="J294" s="318" t="s">
        <v>1001</v>
      </c>
      <c r="K294" s="315">
        <v>40575</v>
      </c>
      <c r="L294" s="317" t="s">
        <v>2608</v>
      </c>
      <c r="M294" s="315" t="s">
        <v>983</v>
      </c>
      <c r="N294" s="318" t="s">
        <v>991</v>
      </c>
      <c r="O294" s="347">
        <v>50.76</v>
      </c>
      <c r="P294" s="400">
        <v>4.2300000000000004</v>
      </c>
      <c r="Q294" s="400">
        <v>4.2300000000000004</v>
      </c>
      <c r="R294" s="400">
        <v>4.2300000000000004</v>
      </c>
      <c r="S294" s="404">
        <f>SUM(P294:R294)</f>
        <v>12.690000000000001</v>
      </c>
      <c r="T294" s="400">
        <v>4.2300000000000004</v>
      </c>
      <c r="U294" s="400">
        <v>4.2300000000000004</v>
      </c>
      <c r="V294" s="400">
        <v>4.2300000000000004</v>
      </c>
      <c r="W294" s="404">
        <f>SUM(T294:V294)</f>
        <v>12.690000000000001</v>
      </c>
      <c r="X294" s="400">
        <v>4.2300000000000004</v>
      </c>
      <c r="Y294" s="400">
        <v>4.2300000000000004</v>
      </c>
      <c r="Z294" s="400">
        <v>4.2300000000000004</v>
      </c>
      <c r="AA294" s="404">
        <f>SUM(X294:Z294)</f>
        <v>12.690000000000001</v>
      </c>
      <c r="AB294" s="400">
        <v>4.2300000000000004</v>
      </c>
      <c r="AC294" s="400">
        <v>4.2300000000000004</v>
      </c>
      <c r="AD294" s="400">
        <v>4.2300000000000004</v>
      </c>
      <c r="AE294" s="404">
        <f>SUM(AB294:AD294)</f>
        <v>12.690000000000001</v>
      </c>
      <c r="AF294" s="401">
        <f>SUBTOTAL(9,S294,W294,AA294,AE294)</f>
        <v>50.760000000000005</v>
      </c>
    </row>
    <row r="295" spans="1:32" x14ac:dyDescent="0.3">
      <c r="A295" s="70"/>
      <c r="B295" s="70" t="s">
        <v>3631</v>
      </c>
      <c r="C295" s="318" t="s">
        <v>2700</v>
      </c>
      <c r="D295" s="318" t="s">
        <v>2897</v>
      </c>
      <c r="E295" s="317" t="s">
        <v>926</v>
      </c>
      <c r="F295" s="318" t="s">
        <v>1247</v>
      </c>
      <c r="G295" s="318" t="s">
        <v>1273</v>
      </c>
      <c r="H295" s="317" t="s">
        <v>913</v>
      </c>
      <c r="I295" s="317">
        <v>53000</v>
      </c>
      <c r="J295" s="318" t="s">
        <v>1001</v>
      </c>
      <c r="K295" s="315">
        <v>40498</v>
      </c>
      <c r="L295" s="317" t="s">
        <v>2608</v>
      </c>
      <c r="M295" s="315" t="s">
        <v>983</v>
      </c>
      <c r="N295" s="318" t="s">
        <v>991</v>
      </c>
      <c r="O295" s="347">
        <v>50.76</v>
      </c>
      <c r="P295" s="400">
        <v>4.2300000000000004</v>
      </c>
      <c r="Q295" s="400">
        <v>4.2300000000000004</v>
      </c>
      <c r="R295" s="400">
        <v>4.2300000000000004</v>
      </c>
      <c r="S295" s="404">
        <f>SUM(P295:R295)</f>
        <v>12.690000000000001</v>
      </c>
      <c r="T295" s="400">
        <v>4.2300000000000004</v>
      </c>
      <c r="U295" s="400">
        <v>4.2300000000000004</v>
      </c>
      <c r="V295" s="400">
        <v>4.2300000000000004</v>
      </c>
      <c r="W295" s="404">
        <f>SUM(T295:V295)</f>
        <v>12.690000000000001</v>
      </c>
      <c r="X295" s="400">
        <v>4.2300000000000004</v>
      </c>
      <c r="Y295" s="400">
        <v>4.2300000000000004</v>
      </c>
      <c r="Z295" s="400">
        <v>4.2300000000000004</v>
      </c>
      <c r="AA295" s="404">
        <f>SUM(X295:Z295)</f>
        <v>12.690000000000001</v>
      </c>
      <c r="AB295" s="400">
        <v>4.2300000000000004</v>
      </c>
      <c r="AC295" s="400">
        <v>4.2300000000000004</v>
      </c>
      <c r="AD295" s="400">
        <v>4.2300000000000004</v>
      </c>
      <c r="AE295" s="404">
        <f>SUM(AB295:AD295)</f>
        <v>12.690000000000001</v>
      </c>
      <c r="AF295" s="401">
        <f>SUBTOTAL(9,S295,W295,AA295,AE295)</f>
        <v>50.760000000000005</v>
      </c>
    </row>
    <row r="296" spans="1:32" x14ac:dyDescent="0.3">
      <c r="A296" s="70"/>
      <c r="B296" s="70" t="s">
        <v>3631</v>
      </c>
      <c r="C296" s="318" t="s">
        <v>2594</v>
      </c>
      <c r="D296" s="318" t="s">
        <v>2898</v>
      </c>
      <c r="E296" s="317" t="s">
        <v>926</v>
      </c>
      <c r="F296" s="318" t="s">
        <v>1248</v>
      </c>
      <c r="G296" s="318" t="s">
        <v>1272</v>
      </c>
      <c r="H296" s="317" t="s">
        <v>912</v>
      </c>
      <c r="I296" s="317">
        <v>53100</v>
      </c>
      <c r="J296" s="318" t="s">
        <v>1001</v>
      </c>
      <c r="K296" s="315">
        <v>40575</v>
      </c>
      <c r="L296" s="317" t="s">
        <v>2608</v>
      </c>
      <c r="M296" s="315" t="s">
        <v>983</v>
      </c>
      <c r="N296" s="318" t="s">
        <v>991</v>
      </c>
      <c r="O296" s="347">
        <v>50.76</v>
      </c>
      <c r="P296" s="400">
        <v>4.2300000000000004</v>
      </c>
      <c r="Q296" s="400">
        <v>4.2300000000000004</v>
      </c>
      <c r="R296" s="400">
        <v>4.2300000000000004</v>
      </c>
      <c r="S296" s="404">
        <f>SUM(P296:R296)</f>
        <v>12.690000000000001</v>
      </c>
      <c r="T296" s="400">
        <v>4.2300000000000004</v>
      </c>
      <c r="U296" s="400">
        <v>4.2300000000000004</v>
      </c>
      <c r="V296" s="400">
        <v>4.2300000000000004</v>
      </c>
      <c r="W296" s="404">
        <f>SUM(T296:V296)</f>
        <v>12.690000000000001</v>
      </c>
      <c r="X296" s="400">
        <v>4.2300000000000004</v>
      </c>
      <c r="Y296" s="400">
        <v>4.2300000000000004</v>
      </c>
      <c r="Z296" s="400">
        <v>4.2300000000000004</v>
      </c>
      <c r="AA296" s="404">
        <f>SUM(X296:Z296)</f>
        <v>12.690000000000001</v>
      </c>
      <c r="AB296" s="400">
        <v>4.2300000000000004</v>
      </c>
      <c r="AC296" s="400">
        <v>4.2300000000000004</v>
      </c>
      <c r="AD296" s="400">
        <v>4.2300000000000004</v>
      </c>
      <c r="AE296" s="404">
        <f>SUM(AB296:AD296)</f>
        <v>12.690000000000001</v>
      </c>
      <c r="AF296" s="401">
        <f>SUBTOTAL(9,S296,W296,AA296,AE296)</f>
        <v>50.760000000000005</v>
      </c>
    </row>
    <row r="297" spans="1:32" x14ac:dyDescent="0.3">
      <c r="A297" s="581"/>
      <c r="B297" s="581" t="s">
        <v>3632</v>
      </c>
      <c r="C297" s="580" t="s">
        <v>2594</v>
      </c>
      <c r="D297" s="580" t="s">
        <v>2899</v>
      </c>
      <c r="E297" s="579" t="s">
        <v>926</v>
      </c>
      <c r="F297" s="580" t="s">
        <v>1249</v>
      </c>
      <c r="G297" s="580" t="s">
        <v>1272</v>
      </c>
      <c r="H297" s="579" t="s">
        <v>912</v>
      </c>
      <c r="I297" s="579">
        <v>53100</v>
      </c>
      <c r="J297" s="580" t="s">
        <v>1001</v>
      </c>
      <c r="K297" s="578">
        <v>40575</v>
      </c>
      <c r="L297" s="579" t="s">
        <v>2608</v>
      </c>
      <c r="M297" s="578" t="s">
        <v>983</v>
      </c>
      <c r="N297" s="580" t="s">
        <v>991</v>
      </c>
      <c r="O297" s="347">
        <v>50.76</v>
      </c>
      <c r="P297" s="400">
        <v>4.2300000000000004</v>
      </c>
      <c r="Q297" s="400">
        <v>4.2300000000000004</v>
      </c>
      <c r="R297" s="400">
        <v>4.2300000000000004</v>
      </c>
      <c r="S297" s="404">
        <f>SUM(P297:R297)</f>
        <v>12.690000000000001</v>
      </c>
      <c r="T297" s="400">
        <v>4.2300000000000004</v>
      </c>
      <c r="U297" s="400">
        <v>4.2300000000000004</v>
      </c>
      <c r="V297" s="400">
        <v>4.2300000000000004</v>
      </c>
      <c r="W297" s="404">
        <f>SUM(T297:V297)</f>
        <v>12.690000000000001</v>
      </c>
      <c r="X297" s="400">
        <v>4.2300000000000004</v>
      </c>
      <c r="Y297" s="400">
        <v>4.2300000000000004</v>
      </c>
      <c r="Z297" s="400">
        <v>4.2300000000000004</v>
      </c>
      <c r="AA297" s="404">
        <f>SUM(X297:Z297)</f>
        <v>12.690000000000001</v>
      </c>
      <c r="AB297" s="400"/>
      <c r="AC297" s="400"/>
      <c r="AD297" s="400"/>
      <c r="AE297" s="404">
        <f>SUM(AB297:AD297)</f>
        <v>0</v>
      </c>
      <c r="AF297" s="592">
        <f>SUBTOTAL(9,S297,W297,AA297,AE297)</f>
        <v>38.070000000000007</v>
      </c>
    </row>
    <row r="298" spans="1:32" x14ac:dyDescent="0.3">
      <c r="A298" s="70"/>
      <c r="B298" s="70" t="s">
        <v>3631</v>
      </c>
      <c r="C298" s="318" t="s">
        <v>2594</v>
      </c>
      <c r="D298" s="318" t="s">
        <v>2900</v>
      </c>
      <c r="E298" s="317" t="s">
        <v>926</v>
      </c>
      <c r="F298" s="318" t="s">
        <v>1250</v>
      </c>
      <c r="G298" s="318" t="s">
        <v>1272</v>
      </c>
      <c r="H298" s="317" t="s">
        <v>912</v>
      </c>
      <c r="I298" s="317">
        <v>53100</v>
      </c>
      <c r="J298" s="318" t="s">
        <v>1001</v>
      </c>
      <c r="K298" s="315">
        <v>40575</v>
      </c>
      <c r="L298" s="317" t="s">
        <v>2608</v>
      </c>
      <c r="M298" s="315" t="s">
        <v>983</v>
      </c>
      <c r="N298" s="318" t="s">
        <v>991</v>
      </c>
      <c r="O298" s="347">
        <v>50.76</v>
      </c>
      <c r="P298" s="400">
        <v>4.2300000000000004</v>
      </c>
      <c r="Q298" s="400">
        <v>4.2300000000000004</v>
      </c>
      <c r="R298" s="400">
        <v>4.2300000000000004</v>
      </c>
      <c r="S298" s="404">
        <f>SUM(P298:R298)</f>
        <v>12.690000000000001</v>
      </c>
      <c r="T298" s="400">
        <v>4.2300000000000004</v>
      </c>
      <c r="U298" s="400">
        <v>4.2300000000000004</v>
      </c>
      <c r="V298" s="400">
        <v>4.2300000000000004</v>
      </c>
      <c r="W298" s="404">
        <f>SUM(T298:V298)</f>
        <v>12.690000000000001</v>
      </c>
      <c r="X298" s="400">
        <v>4.2300000000000004</v>
      </c>
      <c r="Y298" s="400">
        <v>4.2300000000000004</v>
      </c>
      <c r="Z298" s="400">
        <v>4.2300000000000004</v>
      </c>
      <c r="AA298" s="404">
        <f>SUM(X298:Z298)</f>
        <v>12.690000000000001</v>
      </c>
      <c r="AB298" s="400">
        <v>4.2300000000000004</v>
      </c>
      <c r="AC298" s="400">
        <v>4.2300000000000004</v>
      </c>
      <c r="AD298" s="400">
        <v>4.2300000000000004</v>
      </c>
      <c r="AE298" s="404">
        <f>SUM(AB298:AD298)</f>
        <v>12.690000000000001</v>
      </c>
      <c r="AF298" s="401">
        <f>SUBTOTAL(9,S298,W298,AA298,AE298)</f>
        <v>50.760000000000005</v>
      </c>
    </row>
    <row r="299" spans="1:32" x14ac:dyDescent="0.3">
      <c r="A299" s="581"/>
      <c r="B299" s="581" t="s">
        <v>3632</v>
      </c>
      <c r="C299" s="580" t="s">
        <v>2594</v>
      </c>
      <c r="D299" s="580" t="s">
        <v>2901</v>
      </c>
      <c r="E299" s="579" t="s">
        <v>926</v>
      </c>
      <c r="F299" s="580" t="s">
        <v>1252</v>
      </c>
      <c r="G299" s="580" t="s">
        <v>1272</v>
      </c>
      <c r="H299" s="579" t="s">
        <v>912</v>
      </c>
      <c r="I299" s="579">
        <v>53100</v>
      </c>
      <c r="J299" s="580" t="s">
        <v>1001</v>
      </c>
      <c r="K299" s="578">
        <v>40575</v>
      </c>
      <c r="L299" s="579" t="s">
        <v>2608</v>
      </c>
      <c r="M299" s="578" t="s">
        <v>983</v>
      </c>
      <c r="N299" s="580" t="s">
        <v>991</v>
      </c>
      <c r="O299" s="347">
        <v>50.76</v>
      </c>
      <c r="P299" s="400">
        <v>4.2300000000000004</v>
      </c>
      <c r="Q299" s="400">
        <v>4.2300000000000004</v>
      </c>
      <c r="R299" s="400">
        <v>4.2300000000000004</v>
      </c>
      <c r="S299" s="404">
        <f>SUM(P299:R299)</f>
        <v>12.690000000000001</v>
      </c>
      <c r="T299" s="400">
        <v>4.2300000000000004</v>
      </c>
      <c r="U299" s="400">
        <v>4.2300000000000004</v>
      </c>
      <c r="V299" s="400">
        <v>4.2300000000000004</v>
      </c>
      <c r="W299" s="404">
        <f>SUM(T299:V299)</f>
        <v>12.690000000000001</v>
      </c>
      <c r="X299" s="400">
        <v>4.2300000000000004</v>
      </c>
      <c r="Y299" s="400">
        <v>4.2300000000000004</v>
      </c>
      <c r="Z299" s="400">
        <v>4.2300000000000004</v>
      </c>
      <c r="AA299" s="404">
        <f>SUM(X299:Z299)</f>
        <v>12.690000000000001</v>
      </c>
      <c r="AB299" s="400"/>
      <c r="AC299" s="400"/>
      <c r="AD299" s="400"/>
      <c r="AE299" s="404">
        <f>SUM(AB299:AD299)</f>
        <v>0</v>
      </c>
      <c r="AF299" s="592">
        <f>SUBTOTAL(9,S299,W299,AA299,AE299)</f>
        <v>38.070000000000007</v>
      </c>
    </row>
    <row r="300" spans="1:32" x14ac:dyDescent="0.3">
      <c r="A300" s="70"/>
      <c r="B300" s="70" t="s">
        <v>3631</v>
      </c>
      <c r="C300" s="318" t="s">
        <v>2594</v>
      </c>
      <c r="D300" s="318" t="s">
        <v>2902</v>
      </c>
      <c r="E300" s="317" t="s">
        <v>926</v>
      </c>
      <c r="F300" s="318" t="s">
        <v>1253</v>
      </c>
      <c r="G300" s="318" t="s">
        <v>1272</v>
      </c>
      <c r="H300" s="317" t="s">
        <v>912</v>
      </c>
      <c r="I300" s="317">
        <v>53100</v>
      </c>
      <c r="J300" s="318" t="s">
        <v>1001</v>
      </c>
      <c r="K300" s="315">
        <v>40575</v>
      </c>
      <c r="L300" s="317" t="s">
        <v>2608</v>
      </c>
      <c r="M300" s="315" t="s">
        <v>983</v>
      </c>
      <c r="N300" s="318" t="s">
        <v>991</v>
      </c>
      <c r="O300" s="347">
        <v>50.76</v>
      </c>
      <c r="P300" s="400">
        <v>4.2300000000000004</v>
      </c>
      <c r="Q300" s="400">
        <v>4.2300000000000004</v>
      </c>
      <c r="R300" s="400">
        <v>4.2300000000000004</v>
      </c>
      <c r="S300" s="404">
        <f>SUM(P300:R300)</f>
        <v>12.690000000000001</v>
      </c>
      <c r="T300" s="400">
        <v>4.2300000000000004</v>
      </c>
      <c r="U300" s="400">
        <v>4.2300000000000004</v>
      </c>
      <c r="V300" s="400">
        <v>4.2300000000000004</v>
      </c>
      <c r="W300" s="404">
        <f>SUM(T300:V300)</f>
        <v>12.690000000000001</v>
      </c>
      <c r="X300" s="400">
        <v>4.2300000000000004</v>
      </c>
      <c r="Y300" s="400">
        <v>4.2300000000000004</v>
      </c>
      <c r="Z300" s="400">
        <v>4.2300000000000004</v>
      </c>
      <c r="AA300" s="404">
        <f>SUM(X300:Z300)</f>
        <v>12.690000000000001</v>
      </c>
      <c r="AB300" s="400">
        <v>4.2300000000000004</v>
      </c>
      <c r="AC300" s="400">
        <v>4.2300000000000004</v>
      </c>
      <c r="AD300" s="400">
        <v>4.2300000000000004</v>
      </c>
      <c r="AE300" s="404">
        <f>SUM(AB300:AD300)</f>
        <v>12.690000000000001</v>
      </c>
      <c r="AF300" s="401">
        <f>SUBTOTAL(9,S300,W300,AA300,AE300)</f>
        <v>50.760000000000005</v>
      </c>
    </row>
    <row r="301" spans="1:32" x14ac:dyDescent="0.3">
      <c r="A301" s="70"/>
      <c r="B301" s="70" t="s">
        <v>3631</v>
      </c>
      <c r="C301" s="317" t="s">
        <v>2663</v>
      </c>
      <c r="D301" s="318" t="s">
        <v>2903</v>
      </c>
      <c r="E301" s="317" t="s">
        <v>926</v>
      </c>
      <c r="F301" s="318" t="s">
        <v>1254</v>
      </c>
      <c r="G301" s="318" t="s">
        <v>1274</v>
      </c>
      <c r="H301" s="317" t="s">
        <v>929</v>
      </c>
      <c r="I301" s="317">
        <v>35510</v>
      </c>
      <c r="J301" s="318" t="s">
        <v>1001</v>
      </c>
      <c r="K301" s="315">
        <v>40575</v>
      </c>
      <c r="L301" s="317" t="s">
        <v>2608</v>
      </c>
      <c r="M301" s="315" t="s">
        <v>983</v>
      </c>
      <c r="N301" s="318" t="s">
        <v>991</v>
      </c>
      <c r="O301" s="347">
        <v>50.76</v>
      </c>
      <c r="P301" s="400">
        <v>4.2300000000000004</v>
      </c>
      <c r="Q301" s="400">
        <v>4.2300000000000004</v>
      </c>
      <c r="R301" s="400">
        <v>4.2300000000000004</v>
      </c>
      <c r="S301" s="404">
        <f>SUM(P301:R301)</f>
        <v>12.690000000000001</v>
      </c>
      <c r="T301" s="400">
        <v>4.2300000000000004</v>
      </c>
      <c r="U301" s="400">
        <v>4.2300000000000004</v>
      </c>
      <c r="V301" s="400">
        <v>4.2300000000000004</v>
      </c>
      <c r="W301" s="404">
        <f>SUM(T301:V301)</f>
        <v>12.690000000000001</v>
      </c>
      <c r="X301" s="400">
        <v>4.2300000000000004</v>
      </c>
      <c r="Y301" s="400">
        <v>4.2300000000000004</v>
      </c>
      <c r="Z301" s="400">
        <v>4.2300000000000004</v>
      </c>
      <c r="AA301" s="404">
        <f>SUM(X301:Z301)</f>
        <v>12.690000000000001</v>
      </c>
      <c r="AB301" s="400">
        <v>4.2300000000000004</v>
      </c>
      <c r="AC301" s="400">
        <v>4.2300000000000004</v>
      </c>
      <c r="AD301" s="400">
        <v>4.2300000000000004</v>
      </c>
      <c r="AE301" s="404">
        <f>SUM(AB301:AD301)</f>
        <v>12.690000000000001</v>
      </c>
      <c r="AF301" s="401">
        <f>SUBTOTAL(9,S301,W301,AA301,AE301)</f>
        <v>50.760000000000005</v>
      </c>
    </row>
    <row r="302" spans="1:32" x14ac:dyDescent="0.3">
      <c r="A302" s="70"/>
      <c r="B302" s="70" t="s">
        <v>3631</v>
      </c>
      <c r="C302" s="318" t="s">
        <v>2594</v>
      </c>
      <c r="D302" s="318" t="s">
        <v>2904</v>
      </c>
      <c r="E302" s="317" t="s">
        <v>926</v>
      </c>
      <c r="F302" s="318" t="s">
        <v>1255</v>
      </c>
      <c r="G302" s="318" t="s">
        <v>1272</v>
      </c>
      <c r="H302" s="317" t="s">
        <v>912</v>
      </c>
      <c r="I302" s="317">
        <v>53100</v>
      </c>
      <c r="J302" s="318" t="s">
        <v>1001</v>
      </c>
      <c r="K302" s="315">
        <v>40691</v>
      </c>
      <c r="L302" s="317" t="s">
        <v>2608</v>
      </c>
      <c r="M302" s="315" t="s">
        <v>983</v>
      </c>
      <c r="N302" s="318" t="s">
        <v>991</v>
      </c>
      <c r="O302" s="347">
        <v>50.76</v>
      </c>
      <c r="P302" s="400">
        <v>4.2300000000000004</v>
      </c>
      <c r="Q302" s="400">
        <v>4.2300000000000004</v>
      </c>
      <c r="R302" s="400">
        <v>4.2300000000000004</v>
      </c>
      <c r="S302" s="404">
        <f>SUM(P302:R302)</f>
        <v>12.690000000000001</v>
      </c>
      <c r="T302" s="400">
        <v>4.2300000000000004</v>
      </c>
      <c r="U302" s="400">
        <v>4.2300000000000004</v>
      </c>
      <c r="V302" s="400">
        <v>4.2300000000000004</v>
      </c>
      <c r="W302" s="404">
        <f>SUM(T302:V302)</f>
        <v>12.690000000000001</v>
      </c>
      <c r="X302" s="400">
        <v>4.2300000000000004</v>
      </c>
      <c r="Y302" s="400">
        <v>4.2300000000000004</v>
      </c>
      <c r="Z302" s="400">
        <v>4.2300000000000004</v>
      </c>
      <c r="AA302" s="404">
        <f>SUM(X302:Z302)</f>
        <v>12.690000000000001</v>
      </c>
      <c r="AB302" s="400">
        <v>4.2300000000000004</v>
      </c>
      <c r="AC302" s="400">
        <v>4.2300000000000004</v>
      </c>
      <c r="AD302" s="400">
        <v>4.2300000000000004</v>
      </c>
      <c r="AE302" s="404">
        <f>SUM(AB302:AD302)</f>
        <v>12.690000000000001</v>
      </c>
      <c r="AF302" s="401">
        <f>SUBTOTAL(9,S302,W302,AA302,AE302)</f>
        <v>50.760000000000005</v>
      </c>
    </row>
    <row r="303" spans="1:32" x14ac:dyDescent="0.3">
      <c r="A303" s="70"/>
      <c r="B303" s="70" t="s">
        <v>3631</v>
      </c>
      <c r="C303" s="318" t="s">
        <v>2594</v>
      </c>
      <c r="D303" s="318" t="s">
        <v>2905</v>
      </c>
      <c r="E303" s="317" t="s">
        <v>926</v>
      </c>
      <c r="F303" s="318" t="s">
        <v>1256</v>
      </c>
      <c r="G303" s="318" t="s">
        <v>1272</v>
      </c>
      <c r="H303" s="317" t="s">
        <v>912</v>
      </c>
      <c r="I303" s="317">
        <v>53100</v>
      </c>
      <c r="J303" s="318" t="s">
        <v>1001</v>
      </c>
      <c r="K303" s="315">
        <v>40687</v>
      </c>
      <c r="L303" s="317" t="s">
        <v>2608</v>
      </c>
      <c r="M303" s="315" t="s">
        <v>983</v>
      </c>
      <c r="N303" s="318" t="s">
        <v>991</v>
      </c>
      <c r="O303" s="347">
        <v>50.76</v>
      </c>
      <c r="P303" s="400">
        <v>4.2300000000000004</v>
      </c>
      <c r="Q303" s="400">
        <v>4.2300000000000004</v>
      </c>
      <c r="R303" s="400">
        <v>4.2300000000000004</v>
      </c>
      <c r="S303" s="404">
        <f>SUM(P303:R303)</f>
        <v>12.690000000000001</v>
      </c>
      <c r="T303" s="400">
        <v>4.2300000000000004</v>
      </c>
      <c r="U303" s="400">
        <v>4.2300000000000004</v>
      </c>
      <c r="V303" s="400">
        <v>4.2300000000000004</v>
      </c>
      <c r="W303" s="404">
        <f>SUM(T303:V303)</f>
        <v>12.690000000000001</v>
      </c>
      <c r="X303" s="400">
        <v>4.2300000000000004</v>
      </c>
      <c r="Y303" s="400">
        <v>4.2300000000000004</v>
      </c>
      <c r="Z303" s="400">
        <v>4.2300000000000004</v>
      </c>
      <c r="AA303" s="404">
        <f>SUM(X303:Z303)</f>
        <v>12.690000000000001</v>
      </c>
      <c r="AB303" s="400">
        <v>4.2300000000000004</v>
      </c>
      <c r="AC303" s="400">
        <v>4.2300000000000004</v>
      </c>
      <c r="AD303" s="400">
        <v>4.2300000000000004</v>
      </c>
      <c r="AE303" s="404">
        <f>SUM(AB303:AD303)</f>
        <v>12.690000000000001</v>
      </c>
      <c r="AF303" s="401">
        <f>SUBTOTAL(9,S303,W303,AA303,AE303)</f>
        <v>50.760000000000005</v>
      </c>
    </row>
    <row r="304" spans="1:32" x14ac:dyDescent="0.3">
      <c r="A304" s="581"/>
      <c r="B304" s="581" t="s">
        <v>3632</v>
      </c>
      <c r="C304" s="580" t="s">
        <v>2594</v>
      </c>
      <c r="D304" s="580" t="s">
        <v>2906</v>
      </c>
      <c r="E304" s="579" t="s">
        <v>926</v>
      </c>
      <c r="F304" s="580" t="s">
        <v>1257</v>
      </c>
      <c r="G304" s="580" t="s">
        <v>1272</v>
      </c>
      <c r="H304" s="579" t="s">
        <v>912</v>
      </c>
      <c r="I304" s="579">
        <v>53100</v>
      </c>
      <c r="J304" s="580" t="s">
        <v>1001</v>
      </c>
      <c r="K304" s="578">
        <v>40575</v>
      </c>
      <c r="L304" s="579" t="s">
        <v>2608</v>
      </c>
      <c r="M304" s="578" t="s">
        <v>983</v>
      </c>
      <c r="N304" s="580" t="s">
        <v>991</v>
      </c>
      <c r="O304" s="347">
        <v>50.76</v>
      </c>
      <c r="P304" s="400">
        <v>4.2300000000000004</v>
      </c>
      <c r="Q304" s="400">
        <v>4.2300000000000004</v>
      </c>
      <c r="R304" s="400">
        <v>4.2300000000000004</v>
      </c>
      <c r="S304" s="404">
        <f>SUM(P304:R304)</f>
        <v>12.690000000000001</v>
      </c>
      <c r="T304" s="400">
        <v>4.2300000000000004</v>
      </c>
      <c r="U304" s="400">
        <v>4.2300000000000004</v>
      </c>
      <c r="V304" s="400">
        <v>4.2300000000000004</v>
      </c>
      <c r="W304" s="404">
        <f>SUM(T304:V304)</f>
        <v>12.690000000000001</v>
      </c>
      <c r="X304" s="400">
        <v>4.2300000000000004</v>
      </c>
      <c r="Y304" s="400">
        <v>4.2300000000000004</v>
      </c>
      <c r="Z304" s="400">
        <v>4.2300000000000004</v>
      </c>
      <c r="AA304" s="404">
        <f>SUM(X304:Z304)</f>
        <v>12.690000000000001</v>
      </c>
      <c r="AB304" s="400"/>
      <c r="AC304" s="400"/>
      <c r="AD304" s="400"/>
      <c r="AE304" s="404">
        <f>SUM(AB304:AD304)</f>
        <v>0</v>
      </c>
      <c r="AF304" s="592">
        <f>SUBTOTAL(9,S304,W304,AA304,AE304)</f>
        <v>38.070000000000007</v>
      </c>
    </row>
    <row r="305" spans="1:32" x14ac:dyDescent="0.3">
      <c r="A305" s="70"/>
      <c r="B305" s="70" t="s">
        <v>3631</v>
      </c>
      <c r="C305" s="318" t="s">
        <v>2594</v>
      </c>
      <c r="D305" s="318" t="s">
        <v>2908</v>
      </c>
      <c r="E305" s="317" t="s">
        <v>926</v>
      </c>
      <c r="F305" s="318" t="s">
        <v>1259</v>
      </c>
      <c r="G305" s="318" t="s">
        <v>1272</v>
      </c>
      <c r="H305" s="317" t="s">
        <v>912</v>
      </c>
      <c r="I305" s="317">
        <v>53100</v>
      </c>
      <c r="J305" s="318" t="s">
        <v>1002</v>
      </c>
      <c r="K305" s="315">
        <v>40470</v>
      </c>
      <c r="L305" s="317" t="s">
        <v>2608</v>
      </c>
      <c r="M305" s="315" t="s">
        <v>984</v>
      </c>
      <c r="N305" s="318" t="s">
        <v>991</v>
      </c>
      <c r="O305" s="347">
        <v>46.08</v>
      </c>
      <c r="P305" s="400">
        <v>3.84</v>
      </c>
      <c r="Q305" s="400">
        <v>3.84</v>
      </c>
      <c r="R305" s="400">
        <v>3.84</v>
      </c>
      <c r="S305" s="404">
        <f>SUM(P305:R305)</f>
        <v>11.52</v>
      </c>
      <c r="T305" s="400">
        <v>3.84</v>
      </c>
      <c r="U305" s="400">
        <v>3.84</v>
      </c>
      <c r="V305" s="400">
        <v>3.84</v>
      </c>
      <c r="W305" s="404">
        <f>SUM(T305:V305)</f>
        <v>11.52</v>
      </c>
      <c r="X305" s="400">
        <v>3.84</v>
      </c>
      <c r="Y305" s="400">
        <v>3.84</v>
      </c>
      <c r="Z305" s="400">
        <v>3.84</v>
      </c>
      <c r="AA305" s="404">
        <f>SUM(X305:Z305)</f>
        <v>11.52</v>
      </c>
      <c r="AB305" s="400">
        <v>3.84</v>
      </c>
      <c r="AC305" s="400">
        <v>3.84</v>
      </c>
      <c r="AD305" s="400">
        <v>3.84</v>
      </c>
      <c r="AE305" s="404">
        <f>SUM(AB305:AD305)</f>
        <v>11.52</v>
      </c>
      <c r="AF305" s="401">
        <f>SUBTOTAL(9,S305,W305,AA305,AE305)</f>
        <v>46.08</v>
      </c>
    </row>
    <row r="306" spans="1:32" x14ac:dyDescent="0.3">
      <c r="A306" s="581"/>
      <c r="B306" s="581" t="s">
        <v>3632</v>
      </c>
      <c r="C306" s="579" t="s">
        <v>2700</v>
      </c>
      <c r="D306" s="580" t="s">
        <v>2909</v>
      </c>
      <c r="E306" s="579" t="s">
        <v>917</v>
      </c>
      <c r="F306" s="580" t="s">
        <v>1261</v>
      </c>
      <c r="G306" s="580" t="s">
        <v>1273</v>
      </c>
      <c r="H306" s="579" t="s">
        <v>913</v>
      </c>
      <c r="I306" s="579">
        <v>53000</v>
      </c>
      <c r="J306" s="580" t="s">
        <v>1001</v>
      </c>
      <c r="K306" s="578">
        <v>39475</v>
      </c>
      <c r="L306" s="579" t="s">
        <v>2608</v>
      </c>
      <c r="M306" s="578" t="s">
        <v>983</v>
      </c>
      <c r="N306" s="580" t="s">
        <v>991</v>
      </c>
      <c r="O306" s="347">
        <v>50.76</v>
      </c>
      <c r="P306" s="400">
        <v>4.2300000000000004</v>
      </c>
      <c r="Q306" s="400">
        <v>4.2300000000000004</v>
      </c>
      <c r="R306" s="400">
        <v>4.2300000000000004</v>
      </c>
      <c r="S306" s="404">
        <f>SUM(P306:R306)</f>
        <v>12.690000000000001</v>
      </c>
      <c r="T306" s="400">
        <v>4.2300000000000004</v>
      </c>
      <c r="U306" s="400">
        <v>4.2300000000000004</v>
      </c>
      <c r="V306" s="400">
        <v>4.2300000000000004</v>
      </c>
      <c r="W306" s="404">
        <f>SUM(T306:V306)</f>
        <v>12.690000000000001</v>
      </c>
      <c r="X306" s="400">
        <v>4.2300000000000004</v>
      </c>
      <c r="Y306" s="400">
        <v>4.2300000000000004</v>
      </c>
      <c r="Z306" s="400">
        <v>4.2300000000000004</v>
      </c>
      <c r="AA306" s="404">
        <f>SUM(X306:Z306)</f>
        <v>12.690000000000001</v>
      </c>
      <c r="AB306" s="400"/>
      <c r="AC306" s="400"/>
      <c r="AD306" s="400"/>
      <c r="AE306" s="404">
        <f>SUM(AB306:AD306)</f>
        <v>0</v>
      </c>
      <c r="AF306" s="592">
        <f>SUBTOTAL(9,S306,W306,AA306,AE306)</f>
        <v>38.070000000000007</v>
      </c>
    </row>
    <row r="307" spans="1:32" x14ac:dyDescent="0.3">
      <c r="A307" s="581"/>
      <c r="B307" s="581" t="s">
        <v>3632</v>
      </c>
      <c r="C307" s="580" t="s">
        <v>2911</v>
      </c>
      <c r="D307" s="580" t="s">
        <v>2912</v>
      </c>
      <c r="E307" s="579" t="s">
        <v>911</v>
      </c>
      <c r="F307" s="580" t="s">
        <v>1263</v>
      </c>
      <c r="G307" s="580" t="s">
        <v>1272</v>
      </c>
      <c r="H307" s="579" t="s">
        <v>912</v>
      </c>
      <c r="I307" s="579">
        <v>53100</v>
      </c>
      <c r="J307" s="580" t="s">
        <v>1002</v>
      </c>
      <c r="K307" s="578">
        <v>36526</v>
      </c>
      <c r="L307" s="579" t="s">
        <v>2608</v>
      </c>
      <c r="M307" s="578" t="s">
        <v>984</v>
      </c>
      <c r="N307" s="580" t="s">
        <v>991</v>
      </c>
      <c r="O307" s="347">
        <v>46.08</v>
      </c>
      <c r="P307" s="400">
        <v>3.84</v>
      </c>
      <c r="Q307" s="400">
        <v>3.84</v>
      </c>
      <c r="R307" s="400">
        <v>3.84</v>
      </c>
      <c r="S307" s="404">
        <f>SUM(P307:R307)</f>
        <v>11.52</v>
      </c>
      <c r="T307" s="400">
        <v>3.84</v>
      </c>
      <c r="U307" s="400">
        <v>3.84</v>
      </c>
      <c r="V307" s="400">
        <v>3.84</v>
      </c>
      <c r="W307" s="404">
        <f>SUM(T307:V307)</f>
        <v>11.52</v>
      </c>
      <c r="X307" s="400">
        <v>3.84</v>
      </c>
      <c r="Y307" s="400">
        <v>3.84</v>
      </c>
      <c r="Z307" s="400">
        <v>3.84</v>
      </c>
      <c r="AA307" s="404">
        <f>SUM(X307:Z307)</f>
        <v>11.52</v>
      </c>
      <c r="AB307" s="400"/>
      <c r="AC307" s="400"/>
      <c r="AD307" s="400"/>
      <c r="AE307" s="404">
        <f>SUM(AB307:AD307)</f>
        <v>0</v>
      </c>
      <c r="AF307" s="592">
        <f>SUBTOTAL(9,S307,W307,AA307,AE307)</f>
        <v>34.56</v>
      </c>
    </row>
    <row r="308" spans="1:32" x14ac:dyDescent="0.3">
      <c r="A308" s="70"/>
      <c r="B308" s="70" t="s">
        <v>3631</v>
      </c>
      <c r="C308" s="318" t="s">
        <v>2913</v>
      </c>
      <c r="D308" s="318" t="s">
        <v>2915</v>
      </c>
      <c r="E308" s="317" t="s">
        <v>919</v>
      </c>
      <c r="F308" s="318" t="s">
        <v>1265</v>
      </c>
      <c r="G308" s="318" t="s">
        <v>1272</v>
      </c>
      <c r="H308" s="317" t="s">
        <v>912</v>
      </c>
      <c r="I308" s="317">
        <v>53100</v>
      </c>
      <c r="J308" s="318" t="s">
        <v>1001</v>
      </c>
      <c r="K308" s="315">
        <v>36526</v>
      </c>
      <c r="L308" s="317" t="s">
        <v>2608</v>
      </c>
      <c r="M308" s="315" t="s">
        <v>983</v>
      </c>
      <c r="N308" s="318" t="s">
        <v>991</v>
      </c>
      <c r="O308" s="347">
        <v>50.76</v>
      </c>
      <c r="P308" s="400">
        <v>4.2300000000000004</v>
      </c>
      <c r="Q308" s="400">
        <v>4.2300000000000004</v>
      </c>
      <c r="R308" s="400">
        <v>4.2300000000000004</v>
      </c>
      <c r="S308" s="404">
        <f>SUM(P308:R308)</f>
        <v>12.690000000000001</v>
      </c>
      <c r="T308" s="400">
        <v>4.2300000000000004</v>
      </c>
      <c r="U308" s="400">
        <v>4.2300000000000004</v>
      </c>
      <c r="V308" s="400">
        <v>4.2300000000000004</v>
      </c>
      <c r="W308" s="404">
        <f>SUM(T308:V308)</f>
        <v>12.690000000000001</v>
      </c>
      <c r="X308" s="400">
        <v>4.2300000000000004</v>
      </c>
      <c r="Y308" s="400">
        <v>4.2300000000000004</v>
      </c>
      <c r="Z308" s="400">
        <v>4.2300000000000004</v>
      </c>
      <c r="AA308" s="404">
        <f>SUM(X308:Z308)</f>
        <v>12.690000000000001</v>
      </c>
      <c r="AB308" s="400">
        <v>4.2300000000000004</v>
      </c>
      <c r="AC308" s="400">
        <v>4.2300000000000004</v>
      </c>
      <c r="AD308" s="400">
        <v>4.2300000000000004</v>
      </c>
      <c r="AE308" s="404">
        <f>SUM(AB308:AD308)</f>
        <v>12.690000000000001</v>
      </c>
      <c r="AF308" s="401">
        <f>SUBTOTAL(9,S308,W308,AA308,AE308)</f>
        <v>50.760000000000005</v>
      </c>
    </row>
    <row r="309" spans="1:32" x14ac:dyDescent="0.3">
      <c r="A309" s="70"/>
      <c r="B309" s="70" t="s">
        <v>3631</v>
      </c>
      <c r="C309" s="318" t="s">
        <v>2913</v>
      </c>
      <c r="D309" s="318" t="s">
        <v>2917</v>
      </c>
      <c r="E309" s="317" t="s">
        <v>919</v>
      </c>
      <c r="F309" s="318" t="s">
        <v>1267</v>
      </c>
      <c r="G309" s="318" t="s">
        <v>1272</v>
      </c>
      <c r="H309" s="317" t="s">
        <v>912</v>
      </c>
      <c r="I309" s="317">
        <v>53100</v>
      </c>
      <c r="J309" s="318" t="s">
        <v>1001</v>
      </c>
      <c r="K309" s="315">
        <v>36526</v>
      </c>
      <c r="L309" s="317" t="s">
        <v>2608</v>
      </c>
      <c r="M309" s="315" t="s">
        <v>983</v>
      </c>
      <c r="N309" s="318" t="s">
        <v>991</v>
      </c>
      <c r="O309" s="347">
        <v>50.76</v>
      </c>
      <c r="P309" s="400">
        <v>4.2300000000000004</v>
      </c>
      <c r="Q309" s="400">
        <v>4.2300000000000004</v>
      </c>
      <c r="R309" s="400">
        <v>4.2300000000000004</v>
      </c>
      <c r="S309" s="404">
        <f>SUM(P309:R309)</f>
        <v>12.690000000000001</v>
      </c>
      <c r="T309" s="400">
        <v>4.2300000000000004</v>
      </c>
      <c r="U309" s="400">
        <v>4.2300000000000004</v>
      </c>
      <c r="V309" s="400">
        <v>4.2300000000000004</v>
      </c>
      <c r="W309" s="404">
        <f>SUM(T309:V309)</f>
        <v>12.690000000000001</v>
      </c>
      <c r="X309" s="400">
        <v>4.2300000000000004</v>
      </c>
      <c r="Y309" s="400">
        <v>4.2300000000000004</v>
      </c>
      <c r="Z309" s="400">
        <v>4.2300000000000004</v>
      </c>
      <c r="AA309" s="404">
        <f>SUM(X309:Z309)</f>
        <v>12.690000000000001</v>
      </c>
      <c r="AB309" s="400">
        <v>4.2300000000000004</v>
      </c>
      <c r="AC309" s="400">
        <v>4.2300000000000004</v>
      </c>
      <c r="AD309" s="400">
        <v>4.2300000000000004</v>
      </c>
      <c r="AE309" s="404">
        <f>SUM(AB309:AD309)</f>
        <v>12.690000000000001</v>
      </c>
      <c r="AF309" s="401">
        <f>SUBTOTAL(9,S309,W309,AA309,AE309)</f>
        <v>50.760000000000005</v>
      </c>
    </row>
    <row r="310" spans="1:32" x14ac:dyDescent="0.3">
      <c r="A310" s="70"/>
      <c r="B310" s="70" t="s">
        <v>3631</v>
      </c>
      <c r="C310" s="318" t="s">
        <v>2918</v>
      </c>
      <c r="D310" s="318" t="s">
        <v>2919</v>
      </c>
      <c r="E310" s="317" t="s">
        <v>920</v>
      </c>
      <c r="F310" s="318" t="s">
        <v>1268</v>
      </c>
      <c r="G310" s="318" t="s">
        <v>1272</v>
      </c>
      <c r="H310" s="317" t="s">
        <v>912</v>
      </c>
      <c r="I310" s="317">
        <v>53100</v>
      </c>
      <c r="J310" s="318" t="s">
        <v>1005</v>
      </c>
      <c r="K310" s="315">
        <v>36526</v>
      </c>
      <c r="L310" s="317" t="s">
        <v>2608</v>
      </c>
      <c r="M310" s="315" t="s">
        <v>983</v>
      </c>
      <c r="N310" s="318" t="s">
        <v>993</v>
      </c>
      <c r="O310" s="347">
        <v>109.56</v>
      </c>
      <c r="P310" s="400">
        <v>9.1300000000000008</v>
      </c>
      <c r="Q310" s="400">
        <v>9.1300000000000008</v>
      </c>
      <c r="R310" s="400">
        <v>9.1300000000000008</v>
      </c>
      <c r="S310" s="404">
        <f>SUM(P310:R310)</f>
        <v>27.39</v>
      </c>
      <c r="T310" s="400">
        <v>9.1300000000000008</v>
      </c>
      <c r="U310" s="400">
        <v>9.1300000000000008</v>
      </c>
      <c r="V310" s="400">
        <v>9.1300000000000008</v>
      </c>
      <c r="W310" s="404">
        <f>SUM(T310:V310)</f>
        <v>27.39</v>
      </c>
      <c r="X310" s="400">
        <v>9.1300000000000008</v>
      </c>
      <c r="Y310" s="400">
        <v>9.1300000000000008</v>
      </c>
      <c r="Z310" s="400">
        <v>9.1300000000000008</v>
      </c>
      <c r="AA310" s="404">
        <f>SUM(X310:Z310)</f>
        <v>27.39</v>
      </c>
      <c r="AB310" s="400">
        <v>9.1300000000000008</v>
      </c>
      <c r="AC310" s="400">
        <v>9.1300000000000008</v>
      </c>
      <c r="AD310" s="400">
        <v>9.1300000000000008</v>
      </c>
      <c r="AE310" s="404">
        <f>SUM(AB310:AD310)</f>
        <v>27.39</v>
      </c>
      <c r="AF310" s="401">
        <f>SUBTOTAL(9,S310,W310,AA310,AE310)</f>
        <v>109.56</v>
      </c>
    </row>
    <row r="311" spans="1:32" x14ac:dyDescent="0.3">
      <c r="A311" s="70"/>
      <c r="B311" s="70" t="s">
        <v>3631</v>
      </c>
      <c r="C311" s="318" t="s">
        <v>2913</v>
      </c>
      <c r="D311" s="318" t="s">
        <v>2920</v>
      </c>
      <c r="E311" s="317" t="s">
        <v>931</v>
      </c>
      <c r="F311" s="318" t="s">
        <v>1269</v>
      </c>
      <c r="G311" s="318" t="s">
        <v>1272</v>
      </c>
      <c r="H311" s="317" t="s">
        <v>912</v>
      </c>
      <c r="I311" s="317">
        <v>53100</v>
      </c>
      <c r="J311" s="318" t="s">
        <v>1005</v>
      </c>
      <c r="K311" s="315">
        <v>36526</v>
      </c>
      <c r="L311" s="317" t="s">
        <v>2608</v>
      </c>
      <c r="M311" s="315" t="s">
        <v>983</v>
      </c>
      <c r="N311" s="318" t="s">
        <v>993</v>
      </c>
      <c r="O311" s="347">
        <v>109.56</v>
      </c>
      <c r="P311" s="400">
        <v>9.1300000000000008</v>
      </c>
      <c r="Q311" s="400">
        <v>9.1300000000000008</v>
      </c>
      <c r="R311" s="400">
        <v>9.1300000000000008</v>
      </c>
      <c r="S311" s="404">
        <f>SUM(P311:R311)</f>
        <v>27.39</v>
      </c>
      <c r="T311" s="400">
        <v>9.1300000000000008</v>
      </c>
      <c r="U311" s="400">
        <v>9.1300000000000008</v>
      </c>
      <c r="V311" s="400">
        <v>9.1300000000000008</v>
      </c>
      <c r="W311" s="404">
        <f>SUM(T311:V311)</f>
        <v>27.39</v>
      </c>
      <c r="X311" s="400">
        <v>9.1300000000000008</v>
      </c>
      <c r="Y311" s="400">
        <v>9.1300000000000008</v>
      </c>
      <c r="Z311" s="400">
        <v>9.1300000000000008</v>
      </c>
      <c r="AA311" s="404">
        <f>SUM(X311:Z311)</f>
        <v>27.39</v>
      </c>
      <c r="AB311" s="400">
        <v>9.1300000000000008</v>
      </c>
      <c r="AC311" s="400">
        <v>9.1300000000000008</v>
      </c>
      <c r="AD311" s="400">
        <v>9.1300000000000008</v>
      </c>
      <c r="AE311" s="404">
        <f>SUM(AB311:AD311)</f>
        <v>27.39</v>
      </c>
      <c r="AF311" s="401">
        <f>SUBTOTAL(9,S311,W311,AA311,AE311)</f>
        <v>109.56</v>
      </c>
    </row>
    <row r="312" spans="1:32" x14ac:dyDescent="0.3">
      <c r="A312" s="70"/>
      <c r="B312" s="70" t="s">
        <v>3631</v>
      </c>
      <c r="C312" s="318" t="s">
        <v>2923</v>
      </c>
      <c r="D312" s="318" t="s">
        <v>2924</v>
      </c>
      <c r="E312" s="317" t="s">
        <v>911</v>
      </c>
      <c r="F312" s="318" t="s">
        <v>1276</v>
      </c>
      <c r="G312" s="318" t="s">
        <v>1272</v>
      </c>
      <c r="H312" s="317" t="s">
        <v>912</v>
      </c>
      <c r="I312" s="317">
        <v>53100</v>
      </c>
      <c r="J312" s="318" t="s">
        <v>1001</v>
      </c>
      <c r="K312" s="315">
        <v>36526</v>
      </c>
      <c r="L312" s="317" t="s">
        <v>2608</v>
      </c>
      <c r="M312" s="315" t="s">
        <v>983</v>
      </c>
      <c r="N312" s="318" t="s">
        <v>991</v>
      </c>
      <c r="O312" s="347">
        <v>50.76</v>
      </c>
      <c r="P312" s="400">
        <v>4.2300000000000004</v>
      </c>
      <c r="Q312" s="400">
        <v>4.2300000000000004</v>
      </c>
      <c r="R312" s="400">
        <v>4.2300000000000004</v>
      </c>
      <c r="S312" s="404">
        <f>SUM(P312:R312)</f>
        <v>12.690000000000001</v>
      </c>
      <c r="T312" s="400">
        <v>4.2300000000000004</v>
      </c>
      <c r="U312" s="400">
        <v>4.2300000000000004</v>
      </c>
      <c r="V312" s="400">
        <v>4.2300000000000004</v>
      </c>
      <c r="W312" s="404">
        <f>SUM(T312:V312)</f>
        <v>12.690000000000001</v>
      </c>
      <c r="X312" s="400">
        <v>4.2300000000000004</v>
      </c>
      <c r="Y312" s="400">
        <v>4.2300000000000004</v>
      </c>
      <c r="Z312" s="400">
        <v>4.2300000000000004</v>
      </c>
      <c r="AA312" s="404">
        <f>SUM(X312:Z312)</f>
        <v>12.690000000000001</v>
      </c>
      <c r="AB312" s="400">
        <v>4.2300000000000004</v>
      </c>
      <c r="AC312" s="400">
        <v>4.2300000000000004</v>
      </c>
      <c r="AD312" s="400">
        <v>4.2300000000000004</v>
      </c>
      <c r="AE312" s="404">
        <f>SUM(AB312:AD312)</f>
        <v>12.690000000000001</v>
      </c>
      <c r="AF312" s="401">
        <f>SUBTOTAL(9,S312,W312,AA312,AE312)</f>
        <v>50.760000000000005</v>
      </c>
    </row>
    <row r="313" spans="1:32" x14ac:dyDescent="0.3">
      <c r="A313" s="70"/>
      <c r="B313" s="70" t="s">
        <v>3631</v>
      </c>
      <c r="C313" s="318" t="s">
        <v>2913</v>
      </c>
      <c r="D313" s="318" t="s">
        <v>2927</v>
      </c>
      <c r="E313" s="317" t="s">
        <v>915</v>
      </c>
      <c r="F313" s="318" t="s">
        <v>1279</v>
      </c>
      <c r="G313" s="318" t="s">
        <v>1272</v>
      </c>
      <c r="H313" s="317" t="s">
        <v>912</v>
      </c>
      <c r="I313" s="317">
        <v>53100</v>
      </c>
      <c r="J313" s="318" t="s">
        <v>1005</v>
      </c>
      <c r="K313" s="315">
        <v>36526</v>
      </c>
      <c r="L313" s="317" t="s">
        <v>2608</v>
      </c>
      <c r="M313" s="315" t="s">
        <v>983</v>
      </c>
      <c r="N313" s="318" t="s">
        <v>993</v>
      </c>
      <c r="O313" s="347">
        <v>109.56</v>
      </c>
      <c r="P313" s="400">
        <v>9.1300000000000008</v>
      </c>
      <c r="Q313" s="400">
        <v>9.1300000000000008</v>
      </c>
      <c r="R313" s="400">
        <v>9.1300000000000008</v>
      </c>
      <c r="S313" s="404">
        <f>SUM(P313:R313)</f>
        <v>27.39</v>
      </c>
      <c r="T313" s="400">
        <v>9.1300000000000008</v>
      </c>
      <c r="U313" s="400">
        <v>9.1300000000000008</v>
      </c>
      <c r="V313" s="400">
        <v>9.1300000000000008</v>
      </c>
      <c r="W313" s="404">
        <f>SUM(T313:V313)</f>
        <v>27.39</v>
      </c>
      <c r="X313" s="400">
        <v>9.1300000000000008</v>
      </c>
      <c r="Y313" s="400">
        <v>9.1300000000000008</v>
      </c>
      <c r="Z313" s="400">
        <v>9.1300000000000008</v>
      </c>
      <c r="AA313" s="404">
        <f>SUM(X313:Z313)</f>
        <v>27.39</v>
      </c>
      <c r="AB313" s="400">
        <v>9.1300000000000008</v>
      </c>
      <c r="AC313" s="400">
        <v>9.1300000000000008</v>
      </c>
      <c r="AD313" s="400">
        <v>9.1300000000000008</v>
      </c>
      <c r="AE313" s="404">
        <f>SUM(AB313:AD313)</f>
        <v>27.39</v>
      </c>
      <c r="AF313" s="401">
        <f>SUBTOTAL(9,S313,W313,AA313,AE313)</f>
        <v>109.56</v>
      </c>
    </row>
    <row r="314" spans="1:32" x14ac:dyDescent="0.3">
      <c r="A314" s="581"/>
      <c r="B314" s="581" t="s">
        <v>3632</v>
      </c>
      <c r="C314" s="580" t="s">
        <v>2913</v>
      </c>
      <c r="D314" s="580" t="s">
        <v>2928</v>
      </c>
      <c r="E314" s="579" t="s">
        <v>921</v>
      </c>
      <c r="F314" s="580" t="s">
        <v>1280</v>
      </c>
      <c r="G314" s="580" t="s">
        <v>1272</v>
      </c>
      <c r="H314" s="579" t="s">
        <v>912</v>
      </c>
      <c r="I314" s="579">
        <v>53100</v>
      </c>
      <c r="J314" s="580" t="s">
        <v>1006</v>
      </c>
      <c r="K314" s="578">
        <v>36526</v>
      </c>
      <c r="L314" s="579" t="s">
        <v>2608</v>
      </c>
      <c r="M314" s="578" t="s">
        <v>984</v>
      </c>
      <c r="N314" s="580" t="s">
        <v>993</v>
      </c>
      <c r="O314" s="347">
        <v>99.6</v>
      </c>
      <c r="P314" s="400">
        <v>8.3000000000000007</v>
      </c>
      <c r="Q314" s="400">
        <v>8.3000000000000007</v>
      </c>
      <c r="R314" s="400">
        <v>8.3000000000000007</v>
      </c>
      <c r="S314" s="404">
        <f>SUM(P314:R314)</f>
        <v>24.900000000000002</v>
      </c>
      <c r="T314" s="400">
        <v>8.3000000000000007</v>
      </c>
      <c r="U314" s="400">
        <v>8.3000000000000007</v>
      </c>
      <c r="V314" s="400">
        <v>8.3000000000000007</v>
      </c>
      <c r="W314" s="404">
        <f>SUM(T314:V314)</f>
        <v>24.900000000000002</v>
      </c>
      <c r="X314" s="400">
        <v>8.3000000000000007</v>
      </c>
      <c r="Y314" s="400">
        <v>8.3000000000000007</v>
      </c>
      <c r="Z314" s="400">
        <v>8.3000000000000007</v>
      </c>
      <c r="AA314" s="404">
        <f>SUM(X314:Z314)</f>
        <v>24.900000000000002</v>
      </c>
      <c r="AB314" s="400"/>
      <c r="AC314" s="400"/>
      <c r="AD314" s="400"/>
      <c r="AE314" s="404">
        <f>SUM(AB314:AD314)</f>
        <v>0</v>
      </c>
      <c r="AF314" s="592">
        <f>SUBTOTAL(9,S314,W314,AA314,AE314)</f>
        <v>74.7</v>
      </c>
    </row>
    <row r="315" spans="1:32" x14ac:dyDescent="0.3">
      <c r="A315" s="70"/>
      <c r="B315" s="70" t="s">
        <v>3631</v>
      </c>
      <c r="C315" s="318" t="s">
        <v>2913</v>
      </c>
      <c r="D315" s="318" t="s">
        <v>2929</v>
      </c>
      <c r="E315" s="317" t="s">
        <v>915</v>
      </c>
      <c r="F315" s="318" t="s">
        <v>1281</v>
      </c>
      <c r="G315" s="318" t="s">
        <v>1272</v>
      </c>
      <c r="H315" s="317" t="s">
        <v>912</v>
      </c>
      <c r="I315" s="317">
        <v>53100</v>
      </c>
      <c r="J315" s="318" t="s">
        <v>1006</v>
      </c>
      <c r="K315" s="315">
        <v>36526</v>
      </c>
      <c r="L315" s="317" t="s">
        <v>2608</v>
      </c>
      <c r="M315" s="315" t="s">
        <v>984</v>
      </c>
      <c r="N315" s="318" t="s">
        <v>993</v>
      </c>
      <c r="O315" s="347">
        <v>99.6</v>
      </c>
      <c r="P315" s="400">
        <v>8.3000000000000007</v>
      </c>
      <c r="Q315" s="400">
        <v>8.3000000000000007</v>
      </c>
      <c r="R315" s="400">
        <v>8.3000000000000007</v>
      </c>
      <c r="S315" s="404">
        <f>SUM(P315:R315)</f>
        <v>24.900000000000002</v>
      </c>
      <c r="T315" s="400">
        <v>8.3000000000000007</v>
      </c>
      <c r="U315" s="400">
        <v>8.3000000000000007</v>
      </c>
      <c r="V315" s="400">
        <v>8.3000000000000007</v>
      </c>
      <c r="W315" s="404">
        <f>SUM(T315:V315)</f>
        <v>24.900000000000002</v>
      </c>
      <c r="X315" s="400">
        <v>8.3000000000000007</v>
      </c>
      <c r="Y315" s="400">
        <v>8.3000000000000007</v>
      </c>
      <c r="Z315" s="400">
        <v>8.3000000000000007</v>
      </c>
      <c r="AA315" s="404">
        <f>SUM(X315:Z315)</f>
        <v>24.900000000000002</v>
      </c>
      <c r="AB315" s="400">
        <v>8.3000000000000007</v>
      </c>
      <c r="AC315" s="400">
        <v>8.3000000000000007</v>
      </c>
      <c r="AD315" s="400">
        <v>8.3000000000000007</v>
      </c>
      <c r="AE315" s="404">
        <f>SUM(AB315:AD315)</f>
        <v>24.900000000000002</v>
      </c>
      <c r="AF315" s="401">
        <f>SUBTOTAL(9,S315,W315,AA315,AE315)</f>
        <v>99.600000000000009</v>
      </c>
    </row>
    <row r="316" spans="1:32" x14ac:dyDescent="0.3">
      <c r="A316" s="70"/>
      <c r="B316" s="70" t="s">
        <v>3631</v>
      </c>
      <c r="C316" s="318" t="s">
        <v>2930</v>
      </c>
      <c r="D316" s="318" t="s">
        <v>2931</v>
      </c>
      <c r="E316" s="317" t="s">
        <v>917</v>
      </c>
      <c r="F316" s="318" t="s">
        <v>1282</v>
      </c>
      <c r="G316" s="318" t="s">
        <v>1272</v>
      </c>
      <c r="H316" s="317" t="s">
        <v>912</v>
      </c>
      <c r="I316" s="317">
        <v>53100</v>
      </c>
      <c r="J316" s="318" t="s">
        <v>1002</v>
      </c>
      <c r="K316" s="315">
        <v>36526</v>
      </c>
      <c r="L316" s="317" t="s">
        <v>2608</v>
      </c>
      <c r="M316" s="315" t="s">
        <v>984</v>
      </c>
      <c r="N316" s="318" t="s">
        <v>991</v>
      </c>
      <c r="O316" s="347">
        <v>46.08</v>
      </c>
      <c r="P316" s="400">
        <v>3.84</v>
      </c>
      <c r="Q316" s="400">
        <v>3.84</v>
      </c>
      <c r="R316" s="400">
        <v>3.84</v>
      </c>
      <c r="S316" s="404">
        <f>SUM(P316:R316)</f>
        <v>11.52</v>
      </c>
      <c r="T316" s="400">
        <v>3.84</v>
      </c>
      <c r="U316" s="400">
        <v>3.84</v>
      </c>
      <c r="V316" s="400">
        <v>3.84</v>
      </c>
      <c r="W316" s="404">
        <f>SUM(T316:V316)</f>
        <v>11.52</v>
      </c>
      <c r="X316" s="400">
        <v>3.84</v>
      </c>
      <c r="Y316" s="400">
        <v>3.84</v>
      </c>
      <c r="Z316" s="400">
        <v>3.84</v>
      </c>
      <c r="AA316" s="404">
        <f>SUM(X316:Z316)</f>
        <v>11.52</v>
      </c>
      <c r="AB316" s="400">
        <v>3.84</v>
      </c>
      <c r="AC316" s="400">
        <v>3.84</v>
      </c>
      <c r="AD316" s="400">
        <v>3.84</v>
      </c>
      <c r="AE316" s="404">
        <f>SUM(AB316:AD316)</f>
        <v>11.52</v>
      </c>
      <c r="AF316" s="401">
        <f>SUBTOTAL(9,S316,W316,AA316,AE316)</f>
        <v>46.08</v>
      </c>
    </row>
    <row r="317" spans="1:32" x14ac:dyDescent="0.3">
      <c r="A317" s="581"/>
      <c r="B317" s="581" t="s">
        <v>3632</v>
      </c>
      <c r="C317" s="580" t="s">
        <v>2932</v>
      </c>
      <c r="D317" s="580" t="s">
        <v>2933</v>
      </c>
      <c r="E317" s="579" t="s">
        <v>917</v>
      </c>
      <c r="F317" s="580" t="s">
        <v>1283</v>
      </c>
      <c r="G317" s="580" t="s">
        <v>1272</v>
      </c>
      <c r="H317" s="579" t="s">
        <v>912</v>
      </c>
      <c r="I317" s="579">
        <v>53100</v>
      </c>
      <c r="J317" s="580" t="s">
        <v>1001</v>
      </c>
      <c r="K317" s="578">
        <v>36526</v>
      </c>
      <c r="L317" s="579" t="s">
        <v>2608</v>
      </c>
      <c r="M317" s="578" t="s">
        <v>983</v>
      </c>
      <c r="N317" s="580" t="s">
        <v>991</v>
      </c>
      <c r="O317" s="347">
        <v>50.76</v>
      </c>
      <c r="P317" s="400">
        <v>4.2300000000000004</v>
      </c>
      <c r="Q317" s="400">
        <v>4.2300000000000004</v>
      </c>
      <c r="R317" s="400">
        <v>4.2300000000000004</v>
      </c>
      <c r="S317" s="404">
        <f>SUM(P317:R317)</f>
        <v>12.690000000000001</v>
      </c>
      <c r="T317" s="400">
        <v>4.2300000000000004</v>
      </c>
      <c r="U317" s="400">
        <v>4.2300000000000004</v>
      </c>
      <c r="V317" s="400">
        <v>4.2300000000000004</v>
      </c>
      <c r="W317" s="404">
        <f>SUM(T317:V317)</f>
        <v>12.690000000000001</v>
      </c>
      <c r="X317" s="400">
        <v>4.2300000000000004</v>
      </c>
      <c r="Y317" s="400">
        <v>4.2300000000000004</v>
      </c>
      <c r="Z317" s="400">
        <v>4.2300000000000004</v>
      </c>
      <c r="AA317" s="404">
        <f>SUM(X317:Z317)</f>
        <v>12.690000000000001</v>
      </c>
      <c r="AB317" s="400"/>
      <c r="AC317" s="400"/>
      <c r="AD317" s="400"/>
      <c r="AE317" s="404">
        <f>SUM(AB317:AD317)</f>
        <v>0</v>
      </c>
      <c r="AF317" s="592">
        <f>SUBTOTAL(9,S317,W317,AA317,AE317)</f>
        <v>38.070000000000007</v>
      </c>
    </row>
    <row r="318" spans="1:32" x14ac:dyDescent="0.3">
      <c r="A318" s="581"/>
      <c r="B318" s="581" t="s">
        <v>3632</v>
      </c>
      <c r="C318" s="580" t="s">
        <v>2677</v>
      </c>
      <c r="D318" s="580" t="s">
        <v>2934</v>
      </c>
      <c r="E318" s="579" t="s">
        <v>919</v>
      </c>
      <c r="F318" s="580" t="s">
        <v>1284</v>
      </c>
      <c r="G318" s="580" t="s">
        <v>1272</v>
      </c>
      <c r="H318" s="579" t="s">
        <v>912</v>
      </c>
      <c r="I318" s="579">
        <v>53100</v>
      </c>
      <c r="J318" s="580" t="s">
        <v>1001</v>
      </c>
      <c r="K318" s="578">
        <v>36526</v>
      </c>
      <c r="L318" s="579" t="s">
        <v>2608</v>
      </c>
      <c r="M318" s="578" t="s">
        <v>983</v>
      </c>
      <c r="N318" s="580" t="s">
        <v>991</v>
      </c>
      <c r="O318" s="347">
        <v>50.76</v>
      </c>
      <c r="P318" s="400">
        <v>4.2300000000000004</v>
      </c>
      <c r="Q318" s="400">
        <v>4.2300000000000004</v>
      </c>
      <c r="R318" s="400">
        <v>4.2300000000000004</v>
      </c>
      <c r="S318" s="404">
        <f>SUM(P318:R318)</f>
        <v>12.690000000000001</v>
      </c>
      <c r="T318" s="400">
        <v>4.2300000000000004</v>
      </c>
      <c r="U318" s="400">
        <v>4.2300000000000004</v>
      </c>
      <c r="V318" s="400">
        <v>4.2300000000000004</v>
      </c>
      <c r="W318" s="404">
        <f>SUM(T318:V318)</f>
        <v>12.690000000000001</v>
      </c>
      <c r="X318" s="400">
        <v>4.2300000000000004</v>
      </c>
      <c r="Y318" s="400">
        <v>4.2300000000000004</v>
      </c>
      <c r="Z318" s="400">
        <v>4.2300000000000004</v>
      </c>
      <c r="AA318" s="404">
        <f>SUM(X318:Z318)</f>
        <v>12.690000000000001</v>
      </c>
      <c r="AB318" s="400"/>
      <c r="AC318" s="400"/>
      <c r="AD318" s="400"/>
      <c r="AE318" s="404">
        <f>SUM(AB318:AD318)</f>
        <v>0</v>
      </c>
      <c r="AF318" s="592">
        <f>SUBTOTAL(9,S318,W318,AA318,AE318)</f>
        <v>38.070000000000007</v>
      </c>
    </row>
    <row r="319" spans="1:32" x14ac:dyDescent="0.3">
      <c r="A319" s="70"/>
      <c r="B319" s="70" t="s">
        <v>3631</v>
      </c>
      <c r="C319" s="318" t="s">
        <v>2677</v>
      </c>
      <c r="D319" s="318" t="s">
        <v>2935</v>
      </c>
      <c r="E319" s="317" t="s">
        <v>931</v>
      </c>
      <c r="F319" s="318" t="s">
        <v>1285</v>
      </c>
      <c r="G319" s="318" t="s">
        <v>1272</v>
      </c>
      <c r="H319" s="317" t="s">
        <v>912</v>
      </c>
      <c r="I319" s="317">
        <v>53100</v>
      </c>
      <c r="J319" s="318" t="s">
        <v>1005</v>
      </c>
      <c r="K319" s="315">
        <v>36526</v>
      </c>
      <c r="L319" s="317" t="s">
        <v>2608</v>
      </c>
      <c r="M319" s="315" t="s">
        <v>983</v>
      </c>
      <c r="N319" s="318" t="s">
        <v>993</v>
      </c>
      <c r="O319" s="347">
        <v>109.56</v>
      </c>
      <c r="P319" s="400">
        <v>9.1300000000000008</v>
      </c>
      <c r="Q319" s="400">
        <v>9.1300000000000008</v>
      </c>
      <c r="R319" s="400">
        <v>9.1300000000000008</v>
      </c>
      <c r="S319" s="404">
        <f>SUM(P319:R319)</f>
        <v>27.39</v>
      </c>
      <c r="T319" s="400">
        <v>9.1300000000000008</v>
      </c>
      <c r="U319" s="400">
        <v>9.1300000000000008</v>
      </c>
      <c r="V319" s="400">
        <v>9.1300000000000008</v>
      </c>
      <c r="W319" s="404">
        <f>SUM(T319:V319)</f>
        <v>27.39</v>
      </c>
      <c r="X319" s="400">
        <v>9.1300000000000008</v>
      </c>
      <c r="Y319" s="400">
        <v>9.1300000000000008</v>
      </c>
      <c r="Z319" s="400">
        <v>9.1300000000000008</v>
      </c>
      <c r="AA319" s="404">
        <f>SUM(X319:Z319)</f>
        <v>27.39</v>
      </c>
      <c r="AB319" s="400">
        <v>9.1300000000000008</v>
      </c>
      <c r="AC319" s="400">
        <v>9.1300000000000008</v>
      </c>
      <c r="AD319" s="400">
        <v>9.1300000000000008</v>
      </c>
      <c r="AE319" s="404">
        <f>SUM(AB319:AD319)</f>
        <v>27.39</v>
      </c>
      <c r="AF319" s="401">
        <f>SUBTOTAL(9,S319,W319,AA319,AE319)</f>
        <v>109.56</v>
      </c>
    </row>
    <row r="320" spans="1:32" x14ac:dyDescent="0.3">
      <c r="A320" s="70"/>
      <c r="B320" s="70" t="s">
        <v>3631</v>
      </c>
      <c r="C320" s="318" t="s">
        <v>2663</v>
      </c>
      <c r="D320" s="318" t="s">
        <v>2936</v>
      </c>
      <c r="E320" s="317" t="s">
        <v>917</v>
      </c>
      <c r="F320" s="318" t="s">
        <v>1286</v>
      </c>
      <c r="G320" s="318" t="s">
        <v>1272</v>
      </c>
      <c r="H320" s="317" t="s">
        <v>912</v>
      </c>
      <c r="I320" s="317">
        <v>53100</v>
      </c>
      <c r="J320" s="318" t="s">
        <v>1001</v>
      </c>
      <c r="K320" s="315">
        <v>36526</v>
      </c>
      <c r="L320" s="317" t="s">
        <v>2608</v>
      </c>
      <c r="M320" s="315" t="s">
        <v>983</v>
      </c>
      <c r="N320" s="318" t="s">
        <v>991</v>
      </c>
      <c r="O320" s="347">
        <v>50.76</v>
      </c>
      <c r="P320" s="400">
        <v>4.2300000000000004</v>
      </c>
      <c r="Q320" s="400">
        <v>4.2300000000000004</v>
      </c>
      <c r="R320" s="400">
        <v>4.2300000000000004</v>
      </c>
      <c r="S320" s="404">
        <f>SUM(P320:R320)</f>
        <v>12.690000000000001</v>
      </c>
      <c r="T320" s="400">
        <v>4.2300000000000004</v>
      </c>
      <c r="U320" s="400">
        <v>4.2300000000000004</v>
      </c>
      <c r="V320" s="400">
        <v>4.2300000000000004</v>
      </c>
      <c r="W320" s="404">
        <f>SUM(T320:V320)</f>
        <v>12.690000000000001</v>
      </c>
      <c r="X320" s="400">
        <v>4.2300000000000004</v>
      </c>
      <c r="Y320" s="400">
        <v>4.2300000000000004</v>
      </c>
      <c r="Z320" s="400">
        <v>4.2300000000000004</v>
      </c>
      <c r="AA320" s="404">
        <f>SUM(X320:Z320)</f>
        <v>12.690000000000001</v>
      </c>
      <c r="AB320" s="400">
        <v>4.2300000000000004</v>
      </c>
      <c r="AC320" s="400">
        <v>4.2300000000000004</v>
      </c>
      <c r="AD320" s="400">
        <v>4.2300000000000004</v>
      </c>
      <c r="AE320" s="404">
        <f>SUM(AB320:AD320)</f>
        <v>12.690000000000001</v>
      </c>
      <c r="AF320" s="401">
        <f>SUBTOTAL(9,S320,W320,AA320,AE320)</f>
        <v>50.760000000000005</v>
      </c>
    </row>
    <row r="321" spans="1:32" x14ac:dyDescent="0.3">
      <c r="A321" s="70"/>
      <c r="B321" s="70" t="s">
        <v>3631</v>
      </c>
      <c r="C321" s="318" t="s">
        <v>2923</v>
      </c>
      <c r="D321" s="318" t="s">
        <v>2937</v>
      </c>
      <c r="E321" s="317" t="s">
        <v>917</v>
      </c>
      <c r="F321" s="318" t="s">
        <v>1287</v>
      </c>
      <c r="G321" s="318" t="s">
        <v>1272</v>
      </c>
      <c r="H321" s="317" t="s">
        <v>912</v>
      </c>
      <c r="I321" s="317">
        <v>53100</v>
      </c>
      <c r="J321" s="318" t="s">
        <v>1002</v>
      </c>
      <c r="K321" s="315">
        <v>36526</v>
      </c>
      <c r="L321" s="317" t="s">
        <v>2608</v>
      </c>
      <c r="M321" s="315" t="s">
        <v>984</v>
      </c>
      <c r="N321" s="318" t="s">
        <v>991</v>
      </c>
      <c r="O321" s="347">
        <v>46.08</v>
      </c>
      <c r="P321" s="400">
        <v>3.84</v>
      </c>
      <c r="Q321" s="400">
        <v>3.84</v>
      </c>
      <c r="R321" s="400">
        <v>3.84</v>
      </c>
      <c r="S321" s="404">
        <f>SUM(P321:R321)</f>
        <v>11.52</v>
      </c>
      <c r="T321" s="400">
        <v>3.84</v>
      </c>
      <c r="U321" s="400">
        <v>3.84</v>
      </c>
      <c r="V321" s="400">
        <v>3.84</v>
      </c>
      <c r="W321" s="404">
        <f>SUM(T321:V321)</f>
        <v>11.52</v>
      </c>
      <c r="X321" s="400">
        <v>3.84</v>
      </c>
      <c r="Y321" s="400">
        <v>3.84</v>
      </c>
      <c r="Z321" s="400">
        <v>3.84</v>
      </c>
      <c r="AA321" s="404">
        <f>SUM(X321:Z321)</f>
        <v>11.52</v>
      </c>
      <c r="AB321" s="400">
        <v>3.84</v>
      </c>
      <c r="AC321" s="400">
        <v>3.84</v>
      </c>
      <c r="AD321" s="400">
        <v>3.84</v>
      </c>
      <c r="AE321" s="404">
        <f>SUM(AB321:AD321)</f>
        <v>11.52</v>
      </c>
      <c r="AF321" s="401">
        <f>SUBTOTAL(9,S321,W321,AA321,AE321)</f>
        <v>46.08</v>
      </c>
    </row>
    <row r="322" spans="1:32" x14ac:dyDescent="0.3">
      <c r="A322" s="70"/>
      <c r="B322" s="70" t="s">
        <v>3631</v>
      </c>
      <c r="C322" s="318" t="s">
        <v>2938</v>
      </c>
      <c r="D322" s="318" t="s">
        <v>2939</v>
      </c>
      <c r="E322" s="317" t="s">
        <v>888</v>
      </c>
      <c r="F322" s="318" t="s">
        <v>1288</v>
      </c>
      <c r="G322" s="318" t="s">
        <v>1272</v>
      </c>
      <c r="H322" s="317" t="s">
        <v>912</v>
      </c>
      <c r="I322" s="317">
        <v>53100</v>
      </c>
      <c r="J322" s="318" t="s">
        <v>1002</v>
      </c>
      <c r="K322" s="316">
        <v>38366</v>
      </c>
      <c r="L322" s="317" t="s">
        <v>2608</v>
      </c>
      <c r="M322" s="315" t="s">
        <v>984</v>
      </c>
      <c r="N322" s="318" t="s">
        <v>991</v>
      </c>
      <c r="O322" s="347">
        <v>46.08</v>
      </c>
      <c r="P322" s="400">
        <v>3.84</v>
      </c>
      <c r="Q322" s="400">
        <v>3.84</v>
      </c>
      <c r="R322" s="400">
        <v>3.84</v>
      </c>
      <c r="S322" s="404">
        <f>SUM(P322:R322)</f>
        <v>11.52</v>
      </c>
      <c r="T322" s="400">
        <v>3.84</v>
      </c>
      <c r="U322" s="400">
        <v>3.84</v>
      </c>
      <c r="V322" s="400">
        <v>3.84</v>
      </c>
      <c r="W322" s="404">
        <f>SUM(T322:V322)</f>
        <v>11.52</v>
      </c>
      <c r="X322" s="400">
        <v>3.84</v>
      </c>
      <c r="Y322" s="400">
        <v>3.84</v>
      </c>
      <c r="Z322" s="400">
        <v>3.84</v>
      </c>
      <c r="AA322" s="404">
        <f>SUM(X322:Z322)</f>
        <v>11.52</v>
      </c>
      <c r="AB322" s="400">
        <v>3.84</v>
      </c>
      <c r="AC322" s="400">
        <v>3.84</v>
      </c>
      <c r="AD322" s="400">
        <v>3.84</v>
      </c>
      <c r="AE322" s="404">
        <f>SUM(AB322:AD322)</f>
        <v>11.52</v>
      </c>
      <c r="AF322" s="401">
        <f>SUBTOTAL(9,S322,W322,AA322,AE322)</f>
        <v>46.08</v>
      </c>
    </row>
    <row r="323" spans="1:32" x14ac:dyDescent="0.3">
      <c r="A323" s="70"/>
      <c r="B323" s="70" t="s">
        <v>3631</v>
      </c>
      <c r="C323" s="318" t="s">
        <v>2677</v>
      </c>
      <c r="D323" s="318" t="s">
        <v>2940</v>
      </c>
      <c r="E323" s="317" t="s">
        <v>916</v>
      </c>
      <c r="F323" s="318" t="s">
        <v>1289</v>
      </c>
      <c r="G323" s="318" t="s">
        <v>1272</v>
      </c>
      <c r="H323" s="317" t="s">
        <v>912</v>
      </c>
      <c r="I323" s="317">
        <v>53100</v>
      </c>
      <c r="J323" s="318" t="s">
        <v>1002</v>
      </c>
      <c r="K323" s="315">
        <v>36526</v>
      </c>
      <c r="L323" s="317" t="s">
        <v>2608</v>
      </c>
      <c r="M323" s="315" t="s">
        <v>984</v>
      </c>
      <c r="N323" s="318" t="s">
        <v>991</v>
      </c>
      <c r="O323" s="347">
        <v>46.08</v>
      </c>
      <c r="P323" s="400">
        <v>3.84</v>
      </c>
      <c r="Q323" s="400">
        <v>3.84</v>
      </c>
      <c r="R323" s="400">
        <v>3.84</v>
      </c>
      <c r="S323" s="404">
        <f>SUM(P323:R323)</f>
        <v>11.52</v>
      </c>
      <c r="T323" s="400">
        <v>3.84</v>
      </c>
      <c r="U323" s="400">
        <v>3.84</v>
      </c>
      <c r="V323" s="400">
        <v>3.84</v>
      </c>
      <c r="W323" s="404">
        <f>SUM(T323:V323)</f>
        <v>11.52</v>
      </c>
      <c r="X323" s="400">
        <v>3.84</v>
      </c>
      <c r="Y323" s="400">
        <v>3.84</v>
      </c>
      <c r="Z323" s="400">
        <v>3.84</v>
      </c>
      <c r="AA323" s="404">
        <f>SUM(X323:Z323)</f>
        <v>11.52</v>
      </c>
      <c r="AB323" s="400">
        <v>3.84</v>
      </c>
      <c r="AC323" s="400">
        <v>3.84</v>
      </c>
      <c r="AD323" s="400">
        <v>3.84</v>
      </c>
      <c r="AE323" s="404">
        <f>SUM(AB323:AD323)</f>
        <v>11.52</v>
      </c>
      <c r="AF323" s="401">
        <f>SUBTOTAL(9,S323,W323,AA323,AE323)</f>
        <v>46.08</v>
      </c>
    </row>
    <row r="324" spans="1:32" x14ac:dyDescent="0.3">
      <c r="A324" s="70"/>
      <c r="B324" s="70" t="s">
        <v>3631</v>
      </c>
      <c r="C324" s="318" t="s">
        <v>2677</v>
      </c>
      <c r="D324" s="318" t="s">
        <v>2941</v>
      </c>
      <c r="E324" s="317" t="s">
        <v>917</v>
      </c>
      <c r="F324" s="318" t="s">
        <v>1290</v>
      </c>
      <c r="G324" s="318" t="s">
        <v>1272</v>
      </c>
      <c r="H324" s="317" t="s">
        <v>912</v>
      </c>
      <c r="I324" s="317">
        <v>53100</v>
      </c>
      <c r="J324" s="318" t="s">
        <v>1002</v>
      </c>
      <c r="K324" s="315">
        <v>36526</v>
      </c>
      <c r="L324" s="317" t="s">
        <v>2608</v>
      </c>
      <c r="M324" s="315" t="s">
        <v>984</v>
      </c>
      <c r="N324" s="318" t="s">
        <v>991</v>
      </c>
      <c r="O324" s="347">
        <v>46.08</v>
      </c>
      <c r="P324" s="400">
        <v>3.84</v>
      </c>
      <c r="Q324" s="400">
        <v>3.84</v>
      </c>
      <c r="R324" s="400">
        <v>3.84</v>
      </c>
      <c r="S324" s="404">
        <f>SUM(P324:R324)</f>
        <v>11.52</v>
      </c>
      <c r="T324" s="400">
        <v>3.84</v>
      </c>
      <c r="U324" s="400">
        <v>3.84</v>
      </c>
      <c r="V324" s="400">
        <v>3.84</v>
      </c>
      <c r="W324" s="404">
        <f>SUM(T324:V324)</f>
        <v>11.52</v>
      </c>
      <c r="X324" s="400">
        <v>3.84</v>
      </c>
      <c r="Y324" s="400">
        <v>3.84</v>
      </c>
      <c r="Z324" s="400">
        <v>3.84</v>
      </c>
      <c r="AA324" s="404">
        <f>SUM(X324:Z324)</f>
        <v>11.52</v>
      </c>
      <c r="AB324" s="400">
        <v>3.84</v>
      </c>
      <c r="AC324" s="400">
        <v>3.84</v>
      </c>
      <c r="AD324" s="400">
        <v>3.84</v>
      </c>
      <c r="AE324" s="404">
        <f>SUM(AB324:AD324)</f>
        <v>11.52</v>
      </c>
      <c r="AF324" s="401">
        <f>SUBTOTAL(9,S324,W324,AA324,AE324)</f>
        <v>46.08</v>
      </c>
    </row>
    <row r="325" spans="1:32" x14ac:dyDescent="0.3">
      <c r="A325" s="70"/>
      <c r="B325" s="70" t="s">
        <v>3631</v>
      </c>
      <c r="C325" s="318" t="s">
        <v>2704</v>
      </c>
      <c r="D325" s="318" t="s">
        <v>2943</v>
      </c>
      <c r="E325" s="317" t="s">
        <v>915</v>
      </c>
      <c r="F325" s="318" t="s">
        <v>1292</v>
      </c>
      <c r="G325" s="318" t="s">
        <v>1272</v>
      </c>
      <c r="H325" s="317" t="s">
        <v>912</v>
      </c>
      <c r="I325" s="317">
        <v>53100</v>
      </c>
      <c r="J325" s="318" t="s">
        <v>1006</v>
      </c>
      <c r="K325" s="315">
        <v>36526</v>
      </c>
      <c r="L325" s="317" t="s">
        <v>2608</v>
      </c>
      <c r="M325" s="315" t="s">
        <v>984</v>
      </c>
      <c r="N325" s="318" t="s">
        <v>993</v>
      </c>
      <c r="O325" s="347">
        <v>99.6</v>
      </c>
      <c r="P325" s="400">
        <v>8.3000000000000007</v>
      </c>
      <c r="Q325" s="400">
        <v>8.3000000000000007</v>
      </c>
      <c r="R325" s="400">
        <v>8.3000000000000007</v>
      </c>
      <c r="S325" s="404">
        <f>SUM(P325:R325)</f>
        <v>24.900000000000002</v>
      </c>
      <c r="T325" s="400">
        <v>8.3000000000000007</v>
      </c>
      <c r="U325" s="400">
        <v>8.3000000000000007</v>
      </c>
      <c r="V325" s="400">
        <v>8.3000000000000007</v>
      </c>
      <c r="W325" s="404">
        <f>SUM(T325:V325)</f>
        <v>24.900000000000002</v>
      </c>
      <c r="X325" s="400">
        <v>8.3000000000000007</v>
      </c>
      <c r="Y325" s="400">
        <v>8.3000000000000007</v>
      </c>
      <c r="Z325" s="400">
        <v>8.3000000000000007</v>
      </c>
      <c r="AA325" s="404">
        <f>SUM(X325:Z325)</f>
        <v>24.900000000000002</v>
      </c>
      <c r="AB325" s="400">
        <v>8.3000000000000007</v>
      </c>
      <c r="AC325" s="400">
        <v>8.3000000000000007</v>
      </c>
      <c r="AD325" s="400">
        <v>8.3000000000000007</v>
      </c>
      <c r="AE325" s="404">
        <f>SUM(AB325:AD325)</f>
        <v>24.900000000000002</v>
      </c>
      <c r="AF325" s="401">
        <f>SUBTOTAL(9,S325,W325,AA325,AE325)</f>
        <v>99.600000000000009</v>
      </c>
    </row>
    <row r="326" spans="1:32" x14ac:dyDescent="0.3">
      <c r="A326" s="70"/>
      <c r="B326" s="70" t="s">
        <v>3631</v>
      </c>
      <c r="C326" s="318" t="s">
        <v>2704</v>
      </c>
      <c r="D326" s="318" t="s">
        <v>2947</v>
      </c>
      <c r="E326" s="317" t="s">
        <v>934</v>
      </c>
      <c r="F326" s="318" t="s">
        <v>1297</v>
      </c>
      <c r="G326" s="318" t="s">
        <v>1272</v>
      </c>
      <c r="H326" s="317" t="s">
        <v>912</v>
      </c>
      <c r="I326" s="317">
        <v>53100</v>
      </c>
      <c r="J326" s="318" t="s">
        <v>1002</v>
      </c>
      <c r="K326" s="315">
        <v>40024</v>
      </c>
      <c r="L326" s="317" t="s">
        <v>2608</v>
      </c>
      <c r="M326" s="315" t="s">
        <v>984</v>
      </c>
      <c r="N326" s="318" t="s">
        <v>991</v>
      </c>
      <c r="O326" s="347">
        <v>46.08</v>
      </c>
      <c r="P326" s="400">
        <v>3.84</v>
      </c>
      <c r="Q326" s="400">
        <v>3.84</v>
      </c>
      <c r="R326" s="400">
        <v>3.84</v>
      </c>
      <c r="S326" s="404">
        <f>SUM(P326:R326)</f>
        <v>11.52</v>
      </c>
      <c r="T326" s="400">
        <v>3.84</v>
      </c>
      <c r="U326" s="400">
        <v>3.84</v>
      </c>
      <c r="V326" s="400">
        <v>3.84</v>
      </c>
      <c r="W326" s="404">
        <f>SUM(T326:V326)</f>
        <v>11.52</v>
      </c>
      <c r="X326" s="400">
        <v>3.84</v>
      </c>
      <c r="Y326" s="400">
        <v>3.84</v>
      </c>
      <c r="Z326" s="400">
        <v>3.84</v>
      </c>
      <c r="AA326" s="404">
        <f>SUM(X326:Z326)</f>
        <v>11.52</v>
      </c>
      <c r="AB326" s="400">
        <v>3.84</v>
      </c>
      <c r="AC326" s="400">
        <v>3.84</v>
      </c>
      <c r="AD326" s="400">
        <v>3.84</v>
      </c>
      <c r="AE326" s="404">
        <f>SUM(AB326:AD326)</f>
        <v>11.52</v>
      </c>
      <c r="AF326" s="401">
        <f>SUBTOTAL(9,S326,W326,AA326,AE326)</f>
        <v>46.08</v>
      </c>
    </row>
    <row r="327" spans="1:32" x14ac:dyDescent="0.3">
      <c r="A327" s="70"/>
      <c r="B327" s="70" t="s">
        <v>3631</v>
      </c>
      <c r="C327" s="318" t="s">
        <v>2704</v>
      </c>
      <c r="D327" s="318" t="s">
        <v>2948</v>
      </c>
      <c r="E327" s="317" t="s">
        <v>934</v>
      </c>
      <c r="F327" s="318" t="s">
        <v>1298</v>
      </c>
      <c r="G327" s="318" t="s">
        <v>1272</v>
      </c>
      <c r="H327" s="317" t="s">
        <v>912</v>
      </c>
      <c r="I327" s="317">
        <v>53100</v>
      </c>
      <c r="J327" s="318" t="s">
        <v>1002</v>
      </c>
      <c r="K327" s="315">
        <v>40049</v>
      </c>
      <c r="L327" s="317" t="s">
        <v>2608</v>
      </c>
      <c r="M327" s="315" t="s">
        <v>984</v>
      </c>
      <c r="N327" s="318" t="s">
        <v>991</v>
      </c>
      <c r="O327" s="347">
        <v>46.08</v>
      </c>
      <c r="P327" s="400">
        <v>3.84</v>
      </c>
      <c r="Q327" s="400">
        <v>3.84</v>
      </c>
      <c r="R327" s="400">
        <v>3.84</v>
      </c>
      <c r="S327" s="404">
        <f>SUM(P327:R327)</f>
        <v>11.52</v>
      </c>
      <c r="T327" s="400">
        <v>3.84</v>
      </c>
      <c r="U327" s="400">
        <v>3.84</v>
      </c>
      <c r="V327" s="400">
        <v>3.84</v>
      </c>
      <c r="W327" s="404">
        <f>SUM(T327:V327)</f>
        <v>11.52</v>
      </c>
      <c r="X327" s="400">
        <v>3.84</v>
      </c>
      <c r="Y327" s="400">
        <v>3.84</v>
      </c>
      <c r="Z327" s="400">
        <v>3.84</v>
      </c>
      <c r="AA327" s="404">
        <f>SUM(X327:Z327)</f>
        <v>11.52</v>
      </c>
      <c r="AB327" s="400">
        <v>3.84</v>
      </c>
      <c r="AC327" s="400">
        <v>3.84</v>
      </c>
      <c r="AD327" s="400">
        <v>3.84</v>
      </c>
      <c r="AE327" s="404">
        <f>SUM(AB327:AD327)</f>
        <v>11.52</v>
      </c>
      <c r="AF327" s="401">
        <f>SUBTOTAL(9,S327,W327,AA327,AE327)</f>
        <v>46.08</v>
      </c>
    </row>
    <row r="328" spans="1:32" x14ac:dyDescent="0.3">
      <c r="A328" s="70"/>
      <c r="B328" s="70" t="s">
        <v>3631</v>
      </c>
      <c r="C328" s="318" t="s">
        <v>2704</v>
      </c>
      <c r="D328" s="318" t="s">
        <v>2950</v>
      </c>
      <c r="E328" s="317" t="s">
        <v>934</v>
      </c>
      <c r="F328" s="318" t="s">
        <v>1300</v>
      </c>
      <c r="G328" s="318" t="s">
        <v>1272</v>
      </c>
      <c r="H328" s="317" t="s">
        <v>912</v>
      </c>
      <c r="I328" s="317">
        <v>53100</v>
      </c>
      <c r="J328" s="318" t="s">
        <v>1002</v>
      </c>
      <c r="K328" s="315">
        <v>40056</v>
      </c>
      <c r="L328" s="317" t="s">
        <v>2608</v>
      </c>
      <c r="M328" s="315" t="s">
        <v>984</v>
      </c>
      <c r="N328" s="318" t="s">
        <v>991</v>
      </c>
      <c r="O328" s="347">
        <v>46.08</v>
      </c>
      <c r="P328" s="400">
        <v>3.84</v>
      </c>
      <c r="Q328" s="400">
        <v>3.84</v>
      </c>
      <c r="R328" s="400">
        <v>3.84</v>
      </c>
      <c r="S328" s="404">
        <f>SUM(P328:R328)</f>
        <v>11.52</v>
      </c>
      <c r="T328" s="400">
        <v>3.84</v>
      </c>
      <c r="U328" s="400">
        <v>3.84</v>
      </c>
      <c r="V328" s="400">
        <v>3.84</v>
      </c>
      <c r="W328" s="404">
        <f>SUM(T328:V328)</f>
        <v>11.52</v>
      </c>
      <c r="X328" s="400">
        <v>3.84</v>
      </c>
      <c r="Y328" s="400">
        <v>3.84</v>
      </c>
      <c r="Z328" s="400">
        <v>3.84</v>
      </c>
      <c r="AA328" s="404">
        <f>SUM(X328:Z328)</f>
        <v>11.52</v>
      </c>
      <c r="AB328" s="400">
        <v>3.84</v>
      </c>
      <c r="AC328" s="400">
        <v>3.84</v>
      </c>
      <c r="AD328" s="400">
        <v>3.84</v>
      </c>
      <c r="AE328" s="404">
        <f>SUM(AB328:AD328)</f>
        <v>11.52</v>
      </c>
      <c r="AF328" s="401">
        <f>SUBTOTAL(9,S328,W328,AA328,AE328)</f>
        <v>46.08</v>
      </c>
    </row>
    <row r="329" spans="1:32" x14ac:dyDescent="0.3">
      <c r="A329" s="70"/>
      <c r="B329" s="70" t="s">
        <v>3631</v>
      </c>
      <c r="C329" s="318" t="s">
        <v>2704</v>
      </c>
      <c r="D329" s="318" t="s">
        <v>2951</v>
      </c>
      <c r="E329" s="317" t="s">
        <v>934</v>
      </c>
      <c r="F329" s="318" t="s">
        <v>1301</v>
      </c>
      <c r="G329" s="318" t="s">
        <v>1272</v>
      </c>
      <c r="H329" s="317" t="s">
        <v>912</v>
      </c>
      <c r="I329" s="317">
        <v>53100</v>
      </c>
      <c r="J329" s="318" t="s">
        <v>1002</v>
      </c>
      <c r="K329" s="315">
        <v>40049</v>
      </c>
      <c r="L329" s="317" t="s">
        <v>2608</v>
      </c>
      <c r="M329" s="315" t="s">
        <v>984</v>
      </c>
      <c r="N329" s="318" t="s">
        <v>991</v>
      </c>
      <c r="O329" s="347">
        <v>46.08</v>
      </c>
      <c r="P329" s="400">
        <v>3.84</v>
      </c>
      <c r="Q329" s="400">
        <v>3.84</v>
      </c>
      <c r="R329" s="400">
        <v>3.84</v>
      </c>
      <c r="S329" s="404">
        <f>SUM(P329:R329)</f>
        <v>11.52</v>
      </c>
      <c r="T329" s="400">
        <v>3.84</v>
      </c>
      <c r="U329" s="400">
        <v>3.84</v>
      </c>
      <c r="V329" s="400">
        <v>3.84</v>
      </c>
      <c r="W329" s="404">
        <f>SUM(T329:V329)</f>
        <v>11.52</v>
      </c>
      <c r="X329" s="400">
        <v>3.84</v>
      </c>
      <c r="Y329" s="400">
        <v>3.84</v>
      </c>
      <c r="Z329" s="400">
        <v>3.84</v>
      </c>
      <c r="AA329" s="404">
        <f>SUM(X329:Z329)</f>
        <v>11.52</v>
      </c>
      <c r="AB329" s="400">
        <v>3.84</v>
      </c>
      <c r="AC329" s="400">
        <v>3.84</v>
      </c>
      <c r="AD329" s="400">
        <v>3.84</v>
      </c>
      <c r="AE329" s="404">
        <f>SUM(AB329:AD329)</f>
        <v>11.52</v>
      </c>
      <c r="AF329" s="401">
        <f>SUBTOTAL(9,S329,W329,AA329,AE329)</f>
        <v>46.08</v>
      </c>
    </row>
    <row r="330" spans="1:32" x14ac:dyDescent="0.3">
      <c r="A330" s="70"/>
      <c r="B330" s="70" t="s">
        <v>3631</v>
      </c>
      <c r="C330" s="318" t="s">
        <v>2729</v>
      </c>
      <c r="D330" s="318" t="s">
        <v>2953</v>
      </c>
      <c r="E330" s="317" t="s">
        <v>934</v>
      </c>
      <c r="F330" s="318" t="s">
        <v>1303</v>
      </c>
      <c r="G330" s="318" t="s">
        <v>1272</v>
      </c>
      <c r="H330" s="317" t="s">
        <v>912</v>
      </c>
      <c r="I330" s="317">
        <v>53100</v>
      </c>
      <c r="J330" s="318" t="s">
        <v>1002</v>
      </c>
      <c r="K330" s="315">
        <v>40049</v>
      </c>
      <c r="L330" s="317" t="s">
        <v>2608</v>
      </c>
      <c r="M330" s="315" t="s">
        <v>984</v>
      </c>
      <c r="N330" s="318" t="s">
        <v>991</v>
      </c>
      <c r="O330" s="347">
        <v>46.08</v>
      </c>
      <c r="P330" s="400">
        <v>3.84</v>
      </c>
      <c r="Q330" s="400">
        <v>3.84</v>
      </c>
      <c r="R330" s="400">
        <v>3.84</v>
      </c>
      <c r="S330" s="404">
        <f>SUM(P330:R330)</f>
        <v>11.52</v>
      </c>
      <c r="T330" s="400">
        <v>3.84</v>
      </c>
      <c r="U330" s="400">
        <v>3.84</v>
      </c>
      <c r="V330" s="400">
        <v>3.84</v>
      </c>
      <c r="W330" s="404">
        <f>SUM(T330:V330)</f>
        <v>11.52</v>
      </c>
      <c r="X330" s="400">
        <v>3.84</v>
      </c>
      <c r="Y330" s="400">
        <v>3.84</v>
      </c>
      <c r="Z330" s="400">
        <v>3.84</v>
      </c>
      <c r="AA330" s="404">
        <f>SUM(X330:Z330)</f>
        <v>11.52</v>
      </c>
      <c r="AB330" s="400">
        <v>3.84</v>
      </c>
      <c r="AC330" s="400">
        <v>3.84</v>
      </c>
      <c r="AD330" s="400">
        <v>3.84</v>
      </c>
      <c r="AE330" s="404">
        <f>SUM(AB330:AD330)</f>
        <v>11.52</v>
      </c>
      <c r="AF330" s="401">
        <f>SUBTOTAL(9,S330,W330,AA330,AE330)</f>
        <v>46.08</v>
      </c>
    </row>
    <row r="331" spans="1:32" x14ac:dyDescent="0.3">
      <c r="A331" s="70"/>
      <c r="B331" s="70" t="s">
        <v>3631</v>
      </c>
      <c r="C331" s="318" t="s">
        <v>2704</v>
      </c>
      <c r="D331" s="318" t="s">
        <v>2955</v>
      </c>
      <c r="E331" s="317" t="s">
        <v>934</v>
      </c>
      <c r="F331" s="318" t="s">
        <v>1305</v>
      </c>
      <c r="G331" s="318" t="s">
        <v>1272</v>
      </c>
      <c r="H331" s="317" t="s">
        <v>912</v>
      </c>
      <c r="I331" s="317">
        <v>53100</v>
      </c>
      <c r="J331" s="318" t="s">
        <v>1002</v>
      </c>
      <c r="K331" s="315">
        <v>40049</v>
      </c>
      <c r="L331" s="317" t="s">
        <v>2608</v>
      </c>
      <c r="M331" s="315" t="s">
        <v>984</v>
      </c>
      <c r="N331" s="318" t="s">
        <v>991</v>
      </c>
      <c r="O331" s="347">
        <v>46.08</v>
      </c>
      <c r="P331" s="400">
        <v>3.84</v>
      </c>
      <c r="Q331" s="400">
        <v>3.84</v>
      </c>
      <c r="R331" s="400">
        <v>3.84</v>
      </c>
      <c r="S331" s="404">
        <f>SUM(P331:R331)</f>
        <v>11.52</v>
      </c>
      <c r="T331" s="400">
        <v>3.84</v>
      </c>
      <c r="U331" s="400">
        <v>3.84</v>
      </c>
      <c r="V331" s="400">
        <v>3.84</v>
      </c>
      <c r="W331" s="404">
        <f>SUM(T331:V331)</f>
        <v>11.52</v>
      </c>
      <c r="X331" s="400">
        <v>3.84</v>
      </c>
      <c r="Y331" s="400">
        <v>3.84</v>
      </c>
      <c r="Z331" s="400">
        <v>3.84</v>
      </c>
      <c r="AA331" s="404">
        <f>SUM(X331:Z331)</f>
        <v>11.52</v>
      </c>
      <c r="AB331" s="400">
        <v>3.84</v>
      </c>
      <c r="AC331" s="400">
        <v>3.84</v>
      </c>
      <c r="AD331" s="400">
        <v>3.84</v>
      </c>
      <c r="AE331" s="404">
        <f>SUM(AB331:AD331)</f>
        <v>11.52</v>
      </c>
      <c r="AF331" s="401">
        <f>SUBTOTAL(9,S331,W331,AA331,AE331)</f>
        <v>46.08</v>
      </c>
    </row>
    <row r="332" spans="1:32" x14ac:dyDescent="0.3">
      <c r="A332" s="70"/>
      <c r="B332" s="70" t="s">
        <v>3631</v>
      </c>
      <c r="C332" s="318" t="s">
        <v>2663</v>
      </c>
      <c r="D332" s="318" t="s">
        <v>2956</v>
      </c>
      <c r="E332" s="317" t="s">
        <v>915</v>
      </c>
      <c r="F332" s="318" t="s">
        <v>1306</v>
      </c>
      <c r="G332" s="318" t="s">
        <v>1272</v>
      </c>
      <c r="H332" s="317" t="s">
        <v>912</v>
      </c>
      <c r="I332" s="317">
        <v>53100</v>
      </c>
      <c r="J332" s="318" t="s">
        <v>1005</v>
      </c>
      <c r="K332" s="315">
        <v>39506</v>
      </c>
      <c r="L332" s="317" t="s">
        <v>2608</v>
      </c>
      <c r="M332" s="315" t="s">
        <v>983</v>
      </c>
      <c r="N332" s="318" t="s">
        <v>993</v>
      </c>
      <c r="O332" s="347">
        <v>109.56</v>
      </c>
      <c r="P332" s="400">
        <v>9.1300000000000008</v>
      </c>
      <c r="Q332" s="400">
        <v>9.1300000000000008</v>
      </c>
      <c r="R332" s="400">
        <v>9.1300000000000008</v>
      </c>
      <c r="S332" s="404">
        <f>SUM(P332:R332)</f>
        <v>27.39</v>
      </c>
      <c r="T332" s="400">
        <v>9.1300000000000008</v>
      </c>
      <c r="U332" s="400">
        <v>9.1300000000000008</v>
      </c>
      <c r="V332" s="400">
        <v>9.1300000000000008</v>
      </c>
      <c r="W332" s="404">
        <f>SUM(T332:V332)</f>
        <v>27.39</v>
      </c>
      <c r="X332" s="400">
        <v>9.1300000000000008</v>
      </c>
      <c r="Y332" s="400">
        <v>9.1300000000000008</v>
      </c>
      <c r="Z332" s="400">
        <v>9.1300000000000008</v>
      </c>
      <c r="AA332" s="404">
        <f>SUM(X332:Z332)</f>
        <v>27.39</v>
      </c>
      <c r="AB332" s="400">
        <v>9.1300000000000008</v>
      </c>
      <c r="AC332" s="400">
        <v>9.1300000000000008</v>
      </c>
      <c r="AD332" s="400">
        <v>9.1300000000000008</v>
      </c>
      <c r="AE332" s="404">
        <f>SUM(AB332:AD332)</f>
        <v>27.39</v>
      </c>
      <c r="AF332" s="401">
        <f>SUBTOTAL(9,S332,W332,AA332,AE332)</f>
        <v>109.56</v>
      </c>
    </row>
    <row r="333" spans="1:32" x14ac:dyDescent="0.3">
      <c r="A333" s="148"/>
      <c r="B333" s="70" t="s">
        <v>3631</v>
      </c>
      <c r="C333" s="318" t="s">
        <v>2665</v>
      </c>
      <c r="D333" s="318" t="s">
        <v>2957</v>
      </c>
      <c r="E333" s="317" t="s">
        <v>935</v>
      </c>
      <c r="F333" s="318" t="s">
        <v>1307</v>
      </c>
      <c r="G333" s="318" t="s">
        <v>1272</v>
      </c>
      <c r="H333" s="317" t="s">
        <v>912</v>
      </c>
      <c r="I333" s="317">
        <v>53100</v>
      </c>
      <c r="J333" s="318" t="s">
        <v>935</v>
      </c>
      <c r="K333" s="315" t="s">
        <v>930</v>
      </c>
      <c r="L333" s="317" t="s">
        <v>2608</v>
      </c>
      <c r="M333" s="315" t="s">
        <v>983</v>
      </c>
      <c r="N333" s="318" t="s">
        <v>985</v>
      </c>
      <c r="O333" s="347">
        <f>454.92*1.1</f>
        <v>500.41200000000003</v>
      </c>
      <c r="P333" s="400">
        <f>500.41/12</f>
        <v>41.700833333333335</v>
      </c>
      <c r="Q333" s="400">
        <f>500.41/12</f>
        <v>41.700833333333335</v>
      </c>
      <c r="R333" s="400">
        <f>500.41/12</f>
        <v>41.700833333333335</v>
      </c>
      <c r="S333" s="404">
        <f>SUM(P333:R333)</f>
        <v>125.10250000000001</v>
      </c>
      <c r="T333" s="400">
        <f>500.41/12</f>
        <v>41.700833333333335</v>
      </c>
      <c r="U333" s="400">
        <f>500.41/12</f>
        <v>41.700833333333335</v>
      </c>
      <c r="V333" s="400">
        <f>500.41/12</f>
        <v>41.700833333333335</v>
      </c>
      <c r="W333" s="404">
        <f>SUM(T333:V333)</f>
        <v>125.10250000000001</v>
      </c>
      <c r="X333" s="400">
        <f>500.41/12</f>
        <v>41.700833333333335</v>
      </c>
      <c r="Y333" s="400">
        <f>500.41/12</f>
        <v>41.700833333333335</v>
      </c>
      <c r="Z333" s="400">
        <f>500.41/12</f>
        <v>41.700833333333335</v>
      </c>
      <c r="AA333" s="404">
        <f>SUM(X333:Z333)</f>
        <v>125.10250000000001</v>
      </c>
      <c r="AB333" s="400">
        <f>500.41/12</f>
        <v>41.700833333333335</v>
      </c>
      <c r="AC333" s="400">
        <f>500.41/12</f>
        <v>41.700833333333335</v>
      </c>
      <c r="AD333" s="400">
        <f>500.41/12</f>
        <v>41.700833333333335</v>
      </c>
      <c r="AE333" s="404">
        <f>SUM(AB333:AD333)</f>
        <v>125.10250000000001</v>
      </c>
      <c r="AF333" s="401">
        <f>SUBTOTAL(9,S333,W333,AA333,AE333)</f>
        <v>500.41</v>
      </c>
    </row>
    <row r="334" spans="1:32" x14ac:dyDescent="0.3">
      <c r="A334" s="147"/>
      <c r="B334" s="70" t="s">
        <v>3631</v>
      </c>
      <c r="C334" s="318" t="s">
        <v>2665</v>
      </c>
      <c r="D334" s="318" t="s">
        <v>2962</v>
      </c>
      <c r="E334" s="317" t="s">
        <v>936</v>
      </c>
      <c r="F334" s="318" t="s">
        <v>1312</v>
      </c>
      <c r="G334" s="318" t="s">
        <v>1272</v>
      </c>
      <c r="H334" s="317" t="s">
        <v>912</v>
      </c>
      <c r="I334" s="317">
        <v>53100</v>
      </c>
      <c r="J334" s="318" t="s">
        <v>1001</v>
      </c>
      <c r="K334" s="315" t="s">
        <v>930</v>
      </c>
      <c r="L334" s="317" t="s">
        <v>2608</v>
      </c>
      <c r="M334" s="315" t="s">
        <v>983</v>
      </c>
      <c r="N334" s="318" t="s">
        <v>991</v>
      </c>
      <c r="O334" s="347">
        <v>50.76</v>
      </c>
      <c r="P334" s="400">
        <v>4.2300000000000004</v>
      </c>
      <c r="Q334" s="400">
        <v>4.2300000000000004</v>
      </c>
      <c r="R334" s="400">
        <v>4.2300000000000004</v>
      </c>
      <c r="S334" s="404">
        <f>SUM(P334:R334)</f>
        <v>12.690000000000001</v>
      </c>
      <c r="T334" s="400">
        <v>4.2300000000000004</v>
      </c>
      <c r="U334" s="400">
        <v>4.2300000000000004</v>
      </c>
      <c r="V334" s="400">
        <v>4.2300000000000004</v>
      </c>
      <c r="W334" s="404">
        <f>SUM(T334:V334)</f>
        <v>12.690000000000001</v>
      </c>
      <c r="X334" s="400">
        <v>4.2300000000000004</v>
      </c>
      <c r="Y334" s="400">
        <v>4.2300000000000004</v>
      </c>
      <c r="Z334" s="400">
        <v>4.2300000000000004</v>
      </c>
      <c r="AA334" s="404">
        <f>SUM(X334:Z334)</f>
        <v>12.690000000000001</v>
      </c>
      <c r="AB334" s="400">
        <v>4.2300000000000004</v>
      </c>
      <c r="AC334" s="400">
        <v>4.2300000000000004</v>
      </c>
      <c r="AD334" s="400">
        <v>4.2300000000000004</v>
      </c>
      <c r="AE334" s="404">
        <f>SUM(AB334:AD334)</f>
        <v>12.690000000000001</v>
      </c>
      <c r="AF334" s="401">
        <f>SUBTOTAL(9,S334,W334,AA334,AE334)</f>
        <v>50.760000000000005</v>
      </c>
    </row>
    <row r="335" spans="1:32" x14ac:dyDescent="0.3">
      <c r="A335" s="70"/>
      <c r="B335" s="70" t="s">
        <v>3631</v>
      </c>
      <c r="C335" s="318" t="s">
        <v>2911</v>
      </c>
      <c r="D335" s="318" t="s">
        <v>2964</v>
      </c>
      <c r="E335" s="317" t="s">
        <v>927</v>
      </c>
      <c r="F335" s="318" t="s">
        <v>1314</v>
      </c>
      <c r="G335" s="318" t="s">
        <v>1272</v>
      </c>
      <c r="H335" s="317" t="s">
        <v>912</v>
      </c>
      <c r="I335" s="317">
        <v>53100</v>
      </c>
      <c r="J335" s="318" t="s">
        <v>1002</v>
      </c>
      <c r="K335" s="315">
        <v>40401</v>
      </c>
      <c r="L335" s="317" t="s">
        <v>2608</v>
      </c>
      <c r="M335" s="315" t="s">
        <v>984</v>
      </c>
      <c r="N335" s="318" t="s">
        <v>991</v>
      </c>
      <c r="O335" s="347">
        <v>46.08</v>
      </c>
      <c r="P335" s="400">
        <v>3.84</v>
      </c>
      <c r="Q335" s="400">
        <v>3.84</v>
      </c>
      <c r="R335" s="400">
        <v>3.84</v>
      </c>
      <c r="S335" s="404">
        <f>SUM(P335:R335)</f>
        <v>11.52</v>
      </c>
      <c r="T335" s="400">
        <v>3.84</v>
      </c>
      <c r="U335" s="400">
        <v>3.84</v>
      </c>
      <c r="V335" s="400">
        <v>3.84</v>
      </c>
      <c r="W335" s="404">
        <f>SUM(T335:V335)</f>
        <v>11.52</v>
      </c>
      <c r="X335" s="400">
        <v>3.84</v>
      </c>
      <c r="Y335" s="400">
        <v>3.84</v>
      </c>
      <c r="Z335" s="400">
        <v>3.84</v>
      </c>
      <c r="AA335" s="404">
        <f>SUM(X335:Z335)</f>
        <v>11.52</v>
      </c>
      <c r="AB335" s="400">
        <v>3.84</v>
      </c>
      <c r="AC335" s="400">
        <v>3.84</v>
      </c>
      <c r="AD335" s="400">
        <v>3.84</v>
      </c>
      <c r="AE335" s="404">
        <f>SUM(AB335:AD335)</f>
        <v>11.52</v>
      </c>
      <c r="AF335" s="401">
        <f>SUBTOTAL(9,S335,W335,AA335,AE335)</f>
        <v>46.08</v>
      </c>
    </row>
    <row r="336" spans="1:32" x14ac:dyDescent="0.3">
      <c r="A336" s="581"/>
      <c r="B336" s="581" t="s">
        <v>3632</v>
      </c>
      <c r="C336" s="580" t="s">
        <v>2729</v>
      </c>
      <c r="D336" s="580" t="s">
        <v>2965</v>
      </c>
      <c r="E336" s="579" t="s">
        <v>927</v>
      </c>
      <c r="F336" s="580" t="s">
        <v>1315</v>
      </c>
      <c r="G336" s="580" t="s">
        <v>1272</v>
      </c>
      <c r="H336" s="579" t="s">
        <v>912</v>
      </c>
      <c r="I336" s="579">
        <v>53100</v>
      </c>
      <c r="J336" s="580" t="s">
        <v>1002</v>
      </c>
      <c r="K336" s="578">
        <v>40527</v>
      </c>
      <c r="L336" s="579" t="s">
        <v>2608</v>
      </c>
      <c r="M336" s="578" t="s">
        <v>984</v>
      </c>
      <c r="N336" s="580" t="s">
        <v>991</v>
      </c>
      <c r="O336" s="347">
        <v>46.08</v>
      </c>
      <c r="P336" s="400">
        <v>3.84</v>
      </c>
      <c r="Q336" s="400">
        <v>3.84</v>
      </c>
      <c r="R336" s="400">
        <v>3.84</v>
      </c>
      <c r="S336" s="404">
        <f>SUM(P336:R336)</f>
        <v>11.52</v>
      </c>
      <c r="T336" s="400">
        <v>3.84</v>
      </c>
      <c r="U336" s="400">
        <v>3.84</v>
      </c>
      <c r="V336" s="400">
        <v>3.84</v>
      </c>
      <c r="W336" s="404">
        <f>SUM(T336:V336)</f>
        <v>11.52</v>
      </c>
      <c r="X336" s="400">
        <v>3.84</v>
      </c>
      <c r="Y336" s="400">
        <v>3.84</v>
      </c>
      <c r="Z336" s="400">
        <v>3.84</v>
      </c>
      <c r="AA336" s="404">
        <f>SUM(X336:Z336)</f>
        <v>11.52</v>
      </c>
      <c r="AB336" s="400"/>
      <c r="AC336" s="400"/>
      <c r="AD336" s="400"/>
      <c r="AE336" s="404">
        <f>SUM(AB336:AD336)</f>
        <v>0</v>
      </c>
      <c r="AF336" s="592">
        <f>SUBTOTAL(9,S336,W336,AA336,AE336)</f>
        <v>34.56</v>
      </c>
    </row>
    <row r="337" spans="1:32" x14ac:dyDescent="0.3">
      <c r="A337" s="70"/>
      <c r="B337" s="70" t="s">
        <v>3631</v>
      </c>
      <c r="C337" s="318" t="s">
        <v>2686</v>
      </c>
      <c r="D337" s="318" t="s">
        <v>2966</v>
      </c>
      <c r="E337" s="317" t="s">
        <v>926</v>
      </c>
      <c r="F337" s="318" t="s">
        <v>1316</v>
      </c>
      <c r="G337" s="318" t="s">
        <v>1272</v>
      </c>
      <c r="H337" s="317" t="s">
        <v>912</v>
      </c>
      <c r="I337" s="317">
        <v>53100</v>
      </c>
      <c r="J337" s="318" t="s">
        <v>1002</v>
      </c>
      <c r="K337" s="315">
        <v>40537</v>
      </c>
      <c r="L337" s="317" t="s">
        <v>2608</v>
      </c>
      <c r="M337" s="315" t="s">
        <v>984</v>
      </c>
      <c r="N337" s="318" t="s">
        <v>991</v>
      </c>
      <c r="O337" s="347">
        <v>46.08</v>
      </c>
      <c r="P337" s="400">
        <v>3.84</v>
      </c>
      <c r="Q337" s="400">
        <v>3.84</v>
      </c>
      <c r="R337" s="400">
        <v>3.84</v>
      </c>
      <c r="S337" s="404">
        <f>SUM(P337:R337)</f>
        <v>11.52</v>
      </c>
      <c r="T337" s="400">
        <v>3.84</v>
      </c>
      <c r="U337" s="400">
        <v>3.84</v>
      </c>
      <c r="V337" s="400">
        <v>3.84</v>
      </c>
      <c r="W337" s="404">
        <f>SUM(T337:V337)</f>
        <v>11.52</v>
      </c>
      <c r="X337" s="400">
        <v>3.84</v>
      </c>
      <c r="Y337" s="400">
        <v>3.84</v>
      </c>
      <c r="Z337" s="400">
        <v>3.84</v>
      </c>
      <c r="AA337" s="404">
        <f>SUM(X337:Z337)</f>
        <v>11.52</v>
      </c>
      <c r="AB337" s="400">
        <v>3.84</v>
      </c>
      <c r="AC337" s="400">
        <v>3.84</v>
      </c>
      <c r="AD337" s="400">
        <v>3.84</v>
      </c>
      <c r="AE337" s="404">
        <f>SUM(AB337:AD337)</f>
        <v>11.52</v>
      </c>
      <c r="AF337" s="401">
        <f>SUBTOTAL(9,S337,W337,AA337,AE337)</f>
        <v>46.08</v>
      </c>
    </row>
    <row r="338" spans="1:32" x14ac:dyDescent="0.3">
      <c r="A338" s="70"/>
      <c r="B338" s="70" t="s">
        <v>3631</v>
      </c>
      <c r="C338" s="318" t="s">
        <v>2911</v>
      </c>
      <c r="D338" s="318" t="s">
        <v>2968</v>
      </c>
      <c r="E338" s="317" t="s">
        <v>926</v>
      </c>
      <c r="F338" s="318" t="s">
        <v>1318</v>
      </c>
      <c r="G338" s="318" t="s">
        <v>1272</v>
      </c>
      <c r="H338" s="317" t="s">
        <v>912</v>
      </c>
      <c r="I338" s="317">
        <v>53100</v>
      </c>
      <c r="J338" s="318" t="s">
        <v>1002</v>
      </c>
      <c r="K338" s="315">
        <v>40575</v>
      </c>
      <c r="L338" s="317" t="s">
        <v>2608</v>
      </c>
      <c r="M338" s="315" t="s">
        <v>984</v>
      </c>
      <c r="N338" s="318" t="s">
        <v>991</v>
      </c>
      <c r="O338" s="347">
        <v>46.08</v>
      </c>
      <c r="P338" s="400">
        <v>3.84</v>
      </c>
      <c r="Q338" s="400">
        <v>3.84</v>
      </c>
      <c r="R338" s="400">
        <v>3.84</v>
      </c>
      <c r="S338" s="404">
        <f>SUM(P338:R338)</f>
        <v>11.52</v>
      </c>
      <c r="T338" s="400">
        <v>3.84</v>
      </c>
      <c r="U338" s="400">
        <v>3.84</v>
      </c>
      <c r="V338" s="400">
        <v>3.84</v>
      </c>
      <c r="W338" s="404">
        <f>SUM(T338:V338)</f>
        <v>11.52</v>
      </c>
      <c r="X338" s="400">
        <v>3.84</v>
      </c>
      <c r="Y338" s="400">
        <v>3.84</v>
      </c>
      <c r="Z338" s="400">
        <v>3.84</v>
      </c>
      <c r="AA338" s="404">
        <f>SUM(X338:Z338)</f>
        <v>11.52</v>
      </c>
      <c r="AB338" s="400">
        <v>3.84</v>
      </c>
      <c r="AC338" s="400">
        <v>3.84</v>
      </c>
      <c r="AD338" s="400">
        <v>3.84</v>
      </c>
      <c r="AE338" s="404">
        <f>SUM(AB338:AD338)</f>
        <v>11.52</v>
      </c>
      <c r="AF338" s="401">
        <f>SUBTOTAL(9,S338,W338,AA338,AE338)</f>
        <v>46.08</v>
      </c>
    </row>
    <row r="339" spans="1:32" x14ac:dyDescent="0.3">
      <c r="A339" s="70"/>
      <c r="B339" s="70" t="s">
        <v>3631</v>
      </c>
      <c r="C339" s="318" t="s">
        <v>2704</v>
      </c>
      <c r="D339" s="318" t="s">
        <v>2969</v>
      </c>
      <c r="E339" s="317" t="s">
        <v>927</v>
      </c>
      <c r="F339" s="318" t="s">
        <v>1319</v>
      </c>
      <c r="G339" s="318" t="s">
        <v>1272</v>
      </c>
      <c r="H339" s="317" t="s">
        <v>912</v>
      </c>
      <c r="I339" s="317">
        <v>53100</v>
      </c>
      <c r="J339" s="318" t="s">
        <v>1002</v>
      </c>
      <c r="K339" s="315">
        <v>40650</v>
      </c>
      <c r="L339" s="317" t="s">
        <v>2608</v>
      </c>
      <c r="M339" s="315" t="s">
        <v>984</v>
      </c>
      <c r="N339" s="318" t="s">
        <v>991</v>
      </c>
      <c r="O339" s="347">
        <v>46.08</v>
      </c>
      <c r="P339" s="400">
        <v>3.84</v>
      </c>
      <c r="Q339" s="400">
        <v>3.84</v>
      </c>
      <c r="R339" s="400">
        <v>3.84</v>
      </c>
      <c r="S339" s="404">
        <f>SUM(P339:R339)</f>
        <v>11.52</v>
      </c>
      <c r="T339" s="400">
        <v>3.84</v>
      </c>
      <c r="U339" s="400">
        <v>3.84</v>
      </c>
      <c r="V339" s="400">
        <v>3.84</v>
      </c>
      <c r="W339" s="404">
        <f>SUM(T339:V339)</f>
        <v>11.52</v>
      </c>
      <c r="X339" s="400">
        <v>3.84</v>
      </c>
      <c r="Y339" s="400">
        <v>3.84</v>
      </c>
      <c r="Z339" s="400">
        <v>3.84</v>
      </c>
      <c r="AA339" s="404">
        <f>SUM(X339:Z339)</f>
        <v>11.52</v>
      </c>
      <c r="AB339" s="400">
        <v>3.84</v>
      </c>
      <c r="AC339" s="400">
        <v>3.84</v>
      </c>
      <c r="AD339" s="400">
        <v>3.84</v>
      </c>
      <c r="AE339" s="404">
        <f>SUM(AB339:AD339)</f>
        <v>11.52</v>
      </c>
      <c r="AF339" s="401">
        <f>SUBTOTAL(9,S339,W339,AA339,AE339)</f>
        <v>46.08</v>
      </c>
    </row>
    <row r="340" spans="1:32" x14ac:dyDescent="0.3">
      <c r="A340" s="70"/>
      <c r="B340" s="70" t="s">
        <v>3631</v>
      </c>
      <c r="C340" s="318" t="s">
        <v>2704</v>
      </c>
      <c r="D340" s="318" t="s">
        <v>2970</v>
      </c>
      <c r="E340" s="317" t="s">
        <v>927</v>
      </c>
      <c r="F340" s="318" t="s">
        <v>1320</v>
      </c>
      <c r="G340" s="318" t="s">
        <v>1272</v>
      </c>
      <c r="H340" s="317" t="s">
        <v>912</v>
      </c>
      <c r="I340" s="317">
        <v>53100</v>
      </c>
      <c r="J340" s="318" t="s">
        <v>1002</v>
      </c>
      <c r="K340" s="315">
        <v>40650</v>
      </c>
      <c r="L340" s="317" t="s">
        <v>2608</v>
      </c>
      <c r="M340" s="315" t="s">
        <v>984</v>
      </c>
      <c r="N340" s="318" t="s">
        <v>991</v>
      </c>
      <c r="O340" s="347">
        <v>46.08</v>
      </c>
      <c r="P340" s="400">
        <v>3.84</v>
      </c>
      <c r="Q340" s="400">
        <v>3.84</v>
      </c>
      <c r="R340" s="400">
        <v>3.84</v>
      </c>
      <c r="S340" s="404">
        <f>SUM(P340:R340)</f>
        <v>11.52</v>
      </c>
      <c r="T340" s="400">
        <v>3.84</v>
      </c>
      <c r="U340" s="400">
        <v>3.84</v>
      </c>
      <c r="V340" s="400">
        <v>3.84</v>
      </c>
      <c r="W340" s="404">
        <f>SUM(T340:V340)</f>
        <v>11.52</v>
      </c>
      <c r="X340" s="400">
        <v>3.84</v>
      </c>
      <c r="Y340" s="400">
        <v>3.84</v>
      </c>
      <c r="Z340" s="400">
        <v>3.84</v>
      </c>
      <c r="AA340" s="404">
        <f>SUM(X340:Z340)</f>
        <v>11.52</v>
      </c>
      <c r="AB340" s="400">
        <v>3.84</v>
      </c>
      <c r="AC340" s="400">
        <v>3.84</v>
      </c>
      <c r="AD340" s="400">
        <v>3.84</v>
      </c>
      <c r="AE340" s="404">
        <f>SUM(AB340:AD340)</f>
        <v>11.52</v>
      </c>
      <c r="AF340" s="401">
        <f>SUBTOTAL(9,S340,W340,AA340,AE340)</f>
        <v>46.08</v>
      </c>
    </row>
    <row r="341" spans="1:32" x14ac:dyDescent="0.3">
      <c r="A341" s="70"/>
      <c r="B341" s="70" t="s">
        <v>3631</v>
      </c>
      <c r="C341" s="318" t="s">
        <v>2704</v>
      </c>
      <c r="D341" s="318" t="s">
        <v>2971</v>
      </c>
      <c r="E341" s="317" t="s">
        <v>927</v>
      </c>
      <c r="F341" s="318" t="s">
        <v>1321</v>
      </c>
      <c r="G341" s="318" t="s">
        <v>1272</v>
      </c>
      <c r="H341" s="317" t="s">
        <v>912</v>
      </c>
      <c r="I341" s="317">
        <v>53100</v>
      </c>
      <c r="J341" s="318" t="s">
        <v>1002</v>
      </c>
      <c r="K341" s="315">
        <v>40650</v>
      </c>
      <c r="L341" s="317" t="s">
        <v>2608</v>
      </c>
      <c r="M341" s="315" t="s">
        <v>984</v>
      </c>
      <c r="N341" s="318" t="s">
        <v>991</v>
      </c>
      <c r="O341" s="347">
        <v>46.08</v>
      </c>
      <c r="P341" s="400">
        <v>3.84</v>
      </c>
      <c r="Q341" s="400">
        <v>3.84</v>
      </c>
      <c r="R341" s="400">
        <v>3.84</v>
      </c>
      <c r="S341" s="404">
        <f>SUM(P341:R341)</f>
        <v>11.52</v>
      </c>
      <c r="T341" s="400">
        <v>3.84</v>
      </c>
      <c r="U341" s="400">
        <v>3.84</v>
      </c>
      <c r="V341" s="400">
        <v>3.84</v>
      </c>
      <c r="W341" s="404">
        <f>SUM(T341:V341)</f>
        <v>11.52</v>
      </c>
      <c r="X341" s="400">
        <v>3.84</v>
      </c>
      <c r="Y341" s="400">
        <v>3.84</v>
      </c>
      <c r="Z341" s="400">
        <v>3.84</v>
      </c>
      <c r="AA341" s="404">
        <f>SUM(X341:Z341)</f>
        <v>11.52</v>
      </c>
      <c r="AB341" s="400">
        <v>3.84</v>
      </c>
      <c r="AC341" s="400">
        <v>3.84</v>
      </c>
      <c r="AD341" s="400">
        <v>3.84</v>
      </c>
      <c r="AE341" s="404">
        <f>SUM(AB341:AD341)</f>
        <v>11.52</v>
      </c>
      <c r="AF341" s="401">
        <f>SUBTOTAL(9,S341,W341,AA341,AE341)</f>
        <v>46.08</v>
      </c>
    </row>
    <row r="342" spans="1:32" x14ac:dyDescent="0.3">
      <c r="A342" s="70"/>
      <c r="B342" s="70" t="s">
        <v>3631</v>
      </c>
      <c r="C342" s="318" t="s">
        <v>2704</v>
      </c>
      <c r="D342" s="318" t="s">
        <v>2972</v>
      </c>
      <c r="E342" s="317" t="s">
        <v>927</v>
      </c>
      <c r="F342" s="318" t="s">
        <v>1322</v>
      </c>
      <c r="G342" s="318" t="s">
        <v>1272</v>
      </c>
      <c r="H342" s="317" t="s">
        <v>912</v>
      </c>
      <c r="I342" s="317">
        <v>53100</v>
      </c>
      <c r="J342" s="318" t="s">
        <v>1002</v>
      </c>
      <c r="K342" s="315">
        <v>40673</v>
      </c>
      <c r="L342" s="317" t="s">
        <v>2608</v>
      </c>
      <c r="M342" s="315" t="s">
        <v>984</v>
      </c>
      <c r="N342" s="318" t="s">
        <v>991</v>
      </c>
      <c r="O342" s="347">
        <v>46.08</v>
      </c>
      <c r="P342" s="400">
        <v>3.84</v>
      </c>
      <c r="Q342" s="400">
        <v>3.84</v>
      </c>
      <c r="R342" s="400">
        <v>3.84</v>
      </c>
      <c r="S342" s="404">
        <f>SUM(P342:R342)</f>
        <v>11.52</v>
      </c>
      <c r="T342" s="400">
        <v>3.84</v>
      </c>
      <c r="U342" s="400">
        <v>3.84</v>
      </c>
      <c r="V342" s="400">
        <v>3.84</v>
      </c>
      <c r="W342" s="404">
        <f>SUM(T342:V342)</f>
        <v>11.52</v>
      </c>
      <c r="X342" s="400">
        <v>3.84</v>
      </c>
      <c r="Y342" s="400">
        <v>3.84</v>
      </c>
      <c r="Z342" s="400">
        <v>3.84</v>
      </c>
      <c r="AA342" s="404">
        <f>SUM(X342:Z342)</f>
        <v>11.52</v>
      </c>
      <c r="AB342" s="400">
        <v>3.84</v>
      </c>
      <c r="AC342" s="400">
        <v>3.84</v>
      </c>
      <c r="AD342" s="400">
        <v>3.84</v>
      </c>
      <c r="AE342" s="404">
        <f>SUM(AB342:AD342)</f>
        <v>11.52</v>
      </c>
      <c r="AF342" s="401">
        <f>SUBTOTAL(9,S342,W342,AA342,AE342)</f>
        <v>46.08</v>
      </c>
    </row>
    <row r="343" spans="1:32" x14ac:dyDescent="0.3">
      <c r="A343" s="70"/>
      <c r="B343" s="70" t="s">
        <v>3631</v>
      </c>
      <c r="C343" s="318" t="s">
        <v>2704</v>
      </c>
      <c r="D343" s="318" t="s">
        <v>2973</v>
      </c>
      <c r="E343" s="317" t="s">
        <v>927</v>
      </c>
      <c r="F343" s="318" t="s">
        <v>1323</v>
      </c>
      <c r="G343" s="318" t="s">
        <v>1272</v>
      </c>
      <c r="H343" s="317" t="s">
        <v>912</v>
      </c>
      <c r="I343" s="317">
        <v>53100</v>
      </c>
      <c r="J343" s="318" t="s">
        <v>1002</v>
      </c>
      <c r="K343" s="315">
        <v>40673</v>
      </c>
      <c r="L343" s="317" t="s">
        <v>2608</v>
      </c>
      <c r="M343" s="315" t="s">
        <v>984</v>
      </c>
      <c r="N343" s="318" t="s">
        <v>991</v>
      </c>
      <c r="O343" s="347">
        <v>46.08</v>
      </c>
      <c r="P343" s="400">
        <v>3.84</v>
      </c>
      <c r="Q343" s="400">
        <v>3.84</v>
      </c>
      <c r="R343" s="400">
        <v>3.84</v>
      </c>
      <c r="S343" s="404">
        <f>SUM(P343:R343)</f>
        <v>11.52</v>
      </c>
      <c r="T343" s="400">
        <v>3.84</v>
      </c>
      <c r="U343" s="400">
        <v>3.84</v>
      </c>
      <c r="V343" s="400">
        <v>3.84</v>
      </c>
      <c r="W343" s="404">
        <f>SUM(T343:V343)</f>
        <v>11.52</v>
      </c>
      <c r="X343" s="400">
        <v>3.84</v>
      </c>
      <c r="Y343" s="400">
        <v>3.84</v>
      </c>
      <c r="Z343" s="400">
        <v>3.84</v>
      </c>
      <c r="AA343" s="404">
        <f>SUM(X343:Z343)</f>
        <v>11.52</v>
      </c>
      <c r="AB343" s="400">
        <v>3.84</v>
      </c>
      <c r="AC343" s="400">
        <v>3.84</v>
      </c>
      <c r="AD343" s="400">
        <v>3.84</v>
      </c>
      <c r="AE343" s="404">
        <f>SUM(AB343:AD343)</f>
        <v>11.52</v>
      </c>
      <c r="AF343" s="401">
        <f>SUBTOTAL(9,S343,W343,AA343,AE343)</f>
        <v>46.08</v>
      </c>
    </row>
    <row r="344" spans="1:32" x14ac:dyDescent="0.3">
      <c r="A344" s="70"/>
      <c r="B344" s="70" t="s">
        <v>3631</v>
      </c>
      <c r="C344" s="318" t="s">
        <v>2704</v>
      </c>
      <c r="D344" s="318" t="s">
        <v>2974</v>
      </c>
      <c r="E344" s="317" t="s">
        <v>927</v>
      </c>
      <c r="F344" s="318" t="s">
        <v>1324</v>
      </c>
      <c r="G344" s="318" t="s">
        <v>1272</v>
      </c>
      <c r="H344" s="317" t="s">
        <v>912</v>
      </c>
      <c r="I344" s="317">
        <v>53100</v>
      </c>
      <c r="J344" s="318" t="s">
        <v>1002</v>
      </c>
      <c r="K344" s="315">
        <v>40673</v>
      </c>
      <c r="L344" s="317" t="s">
        <v>2608</v>
      </c>
      <c r="M344" s="315" t="s">
        <v>984</v>
      </c>
      <c r="N344" s="318" t="s">
        <v>991</v>
      </c>
      <c r="O344" s="347">
        <v>46.08</v>
      </c>
      <c r="P344" s="400">
        <v>3.84</v>
      </c>
      <c r="Q344" s="400">
        <v>3.84</v>
      </c>
      <c r="R344" s="400">
        <v>3.84</v>
      </c>
      <c r="S344" s="404">
        <f>SUM(P344:R344)</f>
        <v>11.52</v>
      </c>
      <c r="T344" s="400">
        <v>3.84</v>
      </c>
      <c r="U344" s="400">
        <v>3.84</v>
      </c>
      <c r="V344" s="400">
        <v>3.84</v>
      </c>
      <c r="W344" s="404">
        <f>SUM(T344:V344)</f>
        <v>11.52</v>
      </c>
      <c r="X344" s="400">
        <v>3.84</v>
      </c>
      <c r="Y344" s="400">
        <v>3.84</v>
      </c>
      <c r="Z344" s="400">
        <v>3.84</v>
      </c>
      <c r="AA344" s="404">
        <f>SUM(X344:Z344)</f>
        <v>11.52</v>
      </c>
      <c r="AB344" s="400">
        <v>3.84</v>
      </c>
      <c r="AC344" s="400">
        <v>3.84</v>
      </c>
      <c r="AD344" s="400">
        <v>3.84</v>
      </c>
      <c r="AE344" s="404">
        <f>SUM(AB344:AD344)</f>
        <v>11.52</v>
      </c>
      <c r="AF344" s="401">
        <f>SUBTOTAL(9,S344,W344,AA344,AE344)</f>
        <v>46.08</v>
      </c>
    </row>
    <row r="345" spans="1:32" x14ac:dyDescent="0.3">
      <c r="A345" s="70"/>
      <c r="B345" s="70" t="s">
        <v>3631</v>
      </c>
      <c r="C345" s="318" t="s">
        <v>2704</v>
      </c>
      <c r="D345" s="318" t="s">
        <v>2975</v>
      </c>
      <c r="E345" s="317" t="s">
        <v>927</v>
      </c>
      <c r="F345" s="318" t="s">
        <v>1325</v>
      </c>
      <c r="G345" s="318" t="s">
        <v>1272</v>
      </c>
      <c r="H345" s="317" t="s">
        <v>912</v>
      </c>
      <c r="I345" s="317">
        <v>53100</v>
      </c>
      <c r="J345" s="318" t="s">
        <v>1002</v>
      </c>
      <c r="K345" s="315">
        <v>40673</v>
      </c>
      <c r="L345" s="317" t="s">
        <v>2608</v>
      </c>
      <c r="M345" s="315" t="s">
        <v>984</v>
      </c>
      <c r="N345" s="318" t="s">
        <v>991</v>
      </c>
      <c r="O345" s="347">
        <v>46.08</v>
      </c>
      <c r="P345" s="400">
        <v>3.84</v>
      </c>
      <c r="Q345" s="400">
        <v>3.84</v>
      </c>
      <c r="R345" s="400">
        <v>3.84</v>
      </c>
      <c r="S345" s="404">
        <f>SUM(P345:R345)</f>
        <v>11.52</v>
      </c>
      <c r="T345" s="400">
        <v>3.84</v>
      </c>
      <c r="U345" s="400">
        <v>3.84</v>
      </c>
      <c r="V345" s="400">
        <v>3.84</v>
      </c>
      <c r="W345" s="404">
        <f>SUM(T345:V345)</f>
        <v>11.52</v>
      </c>
      <c r="X345" s="400">
        <v>3.84</v>
      </c>
      <c r="Y345" s="400">
        <v>3.84</v>
      </c>
      <c r="Z345" s="400">
        <v>3.84</v>
      </c>
      <c r="AA345" s="404">
        <f>SUM(X345:Z345)</f>
        <v>11.52</v>
      </c>
      <c r="AB345" s="400">
        <v>3.84</v>
      </c>
      <c r="AC345" s="400">
        <v>3.84</v>
      </c>
      <c r="AD345" s="400">
        <v>3.84</v>
      </c>
      <c r="AE345" s="404">
        <f>SUM(AB345:AD345)</f>
        <v>11.52</v>
      </c>
      <c r="AF345" s="401">
        <f>SUBTOTAL(9,S345,W345,AA345,AE345)</f>
        <v>46.08</v>
      </c>
    </row>
    <row r="346" spans="1:32" x14ac:dyDescent="0.3">
      <c r="A346" s="70"/>
      <c r="B346" s="70" t="s">
        <v>3631</v>
      </c>
      <c r="C346" s="318" t="s">
        <v>2704</v>
      </c>
      <c r="D346" s="318" t="s">
        <v>2976</v>
      </c>
      <c r="E346" s="317" t="s">
        <v>927</v>
      </c>
      <c r="F346" s="318" t="s">
        <v>1326</v>
      </c>
      <c r="G346" s="318" t="s">
        <v>1272</v>
      </c>
      <c r="H346" s="317" t="s">
        <v>912</v>
      </c>
      <c r="I346" s="317">
        <v>53100</v>
      </c>
      <c r="J346" s="318" t="s">
        <v>1002</v>
      </c>
      <c r="K346" s="315">
        <v>40673</v>
      </c>
      <c r="L346" s="317" t="s">
        <v>2608</v>
      </c>
      <c r="M346" s="315" t="s">
        <v>984</v>
      </c>
      <c r="N346" s="318" t="s">
        <v>991</v>
      </c>
      <c r="O346" s="347">
        <v>46.08</v>
      </c>
      <c r="P346" s="400">
        <v>3.84</v>
      </c>
      <c r="Q346" s="400">
        <v>3.84</v>
      </c>
      <c r="R346" s="400">
        <v>3.84</v>
      </c>
      <c r="S346" s="404">
        <f>SUM(P346:R346)</f>
        <v>11.52</v>
      </c>
      <c r="T346" s="400">
        <v>3.84</v>
      </c>
      <c r="U346" s="400">
        <v>3.84</v>
      </c>
      <c r="V346" s="400">
        <v>3.84</v>
      </c>
      <c r="W346" s="404">
        <f>SUM(T346:V346)</f>
        <v>11.52</v>
      </c>
      <c r="X346" s="400">
        <v>3.84</v>
      </c>
      <c r="Y346" s="400">
        <v>3.84</v>
      </c>
      <c r="Z346" s="400">
        <v>3.84</v>
      </c>
      <c r="AA346" s="404">
        <f>SUM(X346:Z346)</f>
        <v>11.52</v>
      </c>
      <c r="AB346" s="400">
        <v>3.84</v>
      </c>
      <c r="AC346" s="400">
        <v>3.84</v>
      </c>
      <c r="AD346" s="400">
        <v>3.84</v>
      </c>
      <c r="AE346" s="404">
        <f>SUM(AB346:AD346)</f>
        <v>11.52</v>
      </c>
      <c r="AF346" s="401">
        <f>SUBTOTAL(9,S346,W346,AA346,AE346)</f>
        <v>46.08</v>
      </c>
    </row>
    <row r="347" spans="1:32" x14ac:dyDescent="0.3">
      <c r="A347" s="70"/>
      <c r="B347" s="70" t="s">
        <v>3631</v>
      </c>
      <c r="C347" s="318" t="s">
        <v>2704</v>
      </c>
      <c r="D347" s="318" t="s">
        <v>2977</v>
      </c>
      <c r="E347" s="317" t="s">
        <v>927</v>
      </c>
      <c r="F347" s="318" t="s">
        <v>1327</v>
      </c>
      <c r="G347" s="318" t="s">
        <v>1272</v>
      </c>
      <c r="H347" s="317" t="s">
        <v>912</v>
      </c>
      <c r="I347" s="317">
        <v>53100</v>
      </c>
      <c r="J347" s="318" t="s">
        <v>1002</v>
      </c>
      <c r="K347" s="315">
        <v>40673</v>
      </c>
      <c r="L347" s="317" t="s">
        <v>2608</v>
      </c>
      <c r="M347" s="315" t="s">
        <v>984</v>
      </c>
      <c r="N347" s="318" t="s">
        <v>991</v>
      </c>
      <c r="O347" s="347">
        <v>46.08</v>
      </c>
      <c r="P347" s="400">
        <v>3.84</v>
      </c>
      <c r="Q347" s="400">
        <v>3.84</v>
      </c>
      <c r="R347" s="400">
        <v>3.84</v>
      </c>
      <c r="S347" s="404">
        <f>SUM(P347:R347)</f>
        <v>11.52</v>
      </c>
      <c r="T347" s="400">
        <v>3.84</v>
      </c>
      <c r="U347" s="400">
        <v>3.84</v>
      </c>
      <c r="V347" s="400">
        <v>3.84</v>
      </c>
      <c r="W347" s="404">
        <f>SUM(T347:V347)</f>
        <v>11.52</v>
      </c>
      <c r="X347" s="400">
        <v>3.84</v>
      </c>
      <c r="Y347" s="400">
        <v>3.84</v>
      </c>
      <c r="Z347" s="400">
        <v>3.84</v>
      </c>
      <c r="AA347" s="404">
        <f>SUM(X347:Z347)</f>
        <v>11.52</v>
      </c>
      <c r="AB347" s="400">
        <v>3.84</v>
      </c>
      <c r="AC347" s="400">
        <v>3.84</v>
      </c>
      <c r="AD347" s="400">
        <v>3.84</v>
      </c>
      <c r="AE347" s="404">
        <f>SUM(AB347:AD347)</f>
        <v>11.52</v>
      </c>
      <c r="AF347" s="401">
        <f>SUBTOTAL(9,S347,W347,AA347,AE347)</f>
        <v>46.08</v>
      </c>
    </row>
    <row r="348" spans="1:32" x14ac:dyDescent="0.3">
      <c r="A348" s="70"/>
      <c r="B348" s="70" t="s">
        <v>3631</v>
      </c>
      <c r="C348" s="318" t="s">
        <v>2704</v>
      </c>
      <c r="D348" s="318" t="s">
        <v>2978</v>
      </c>
      <c r="E348" s="317" t="s">
        <v>927</v>
      </c>
      <c r="F348" s="318" t="s">
        <v>1328</v>
      </c>
      <c r="G348" s="318" t="s">
        <v>1272</v>
      </c>
      <c r="H348" s="317" t="s">
        <v>912</v>
      </c>
      <c r="I348" s="317">
        <v>53100</v>
      </c>
      <c r="J348" s="318" t="s">
        <v>1002</v>
      </c>
      <c r="K348" s="315">
        <v>40673</v>
      </c>
      <c r="L348" s="317" t="s">
        <v>2608</v>
      </c>
      <c r="M348" s="315" t="s">
        <v>984</v>
      </c>
      <c r="N348" s="318" t="s">
        <v>991</v>
      </c>
      <c r="O348" s="347">
        <v>46.08</v>
      </c>
      <c r="P348" s="400">
        <v>3.84</v>
      </c>
      <c r="Q348" s="400">
        <v>3.84</v>
      </c>
      <c r="R348" s="400">
        <v>3.84</v>
      </c>
      <c r="S348" s="404">
        <f>SUM(P348:R348)</f>
        <v>11.52</v>
      </c>
      <c r="T348" s="400">
        <v>3.84</v>
      </c>
      <c r="U348" s="400">
        <v>3.84</v>
      </c>
      <c r="V348" s="400">
        <v>3.84</v>
      </c>
      <c r="W348" s="404">
        <f>SUM(T348:V348)</f>
        <v>11.52</v>
      </c>
      <c r="X348" s="400">
        <v>3.84</v>
      </c>
      <c r="Y348" s="400">
        <v>3.84</v>
      </c>
      <c r="Z348" s="400">
        <v>3.84</v>
      </c>
      <c r="AA348" s="404">
        <f>SUM(X348:Z348)</f>
        <v>11.52</v>
      </c>
      <c r="AB348" s="400">
        <v>3.84</v>
      </c>
      <c r="AC348" s="400">
        <v>3.84</v>
      </c>
      <c r="AD348" s="400">
        <v>3.84</v>
      </c>
      <c r="AE348" s="404">
        <f>SUM(AB348:AD348)</f>
        <v>11.52</v>
      </c>
      <c r="AF348" s="401">
        <f>SUBTOTAL(9,S348,W348,AA348,AE348)</f>
        <v>46.08</v>
      </c>
    </row>
    <row r="349" spans="1:32" x14ac:dyDescent="0.3">
      <c r="A349" s="70"/>
      <c r="B349" s="70" t="s">
        <v>3631</v>
      </c>
      <c r="C349" s="318" t="s">
        <v>2704</v>
      </c>
      <c r="D349" s="318" t="s">
        <v>2979</v>
      </c>
      <c r="E349" s="317" t="s">
        <v>927</v>
      </c>
      <c r="F349" s="318" t="s">
        <v>1329</v>
      </c>
      <c r="G349" s="318" t="s">
        <v>1272</v>
      </c>
      <c r="H349" s="317" t="s">
        <v>912</v>
      </c>
      <c r="I349" s="317">
        <v>53100</v>
      </c>
      <c r="J349" s="318" t="s">
        <v>1002</v>
      </c>
      <c r="K349" s="315">
        <v>40673</v>
      </c>
      <c r="L349" s="317" t="s">
        <v>2608</v>
      </c>
      <c r="M349" s="315" t="s">
        <v>984</v>
      </c>
      <c r="N349" s="318" t="s">
        <v>991</v>
      </c>
      <c r="O349" s="347">
        <v>46.08</v>
      </c>
      <c r="P349" s="400">
        <v>3.84</v>
      </c>
      <c r="Q349" s="400">
        <v>3.84</v>
      </c>
      <c r="R349" s="400">
        <v>3.84</v>
      </c>
      <c r="S349" s="404">
        <f>SUM(P349:R349)</f>
        <v>11.52</v>
      </c>
      <c r="T349" s="400">
        <v>3.84</v>
      </c>
      <c r="U349" s="400">
        <v>3.84</v>
      </c>
      <c r="V349" s="400">
        <v>3.84</v>
      </c>
      <c r="W349" s="404">
        <f>SUM(T349:V349)</f>
        <v>11.52</v>
      </c>
      <c r="X349" s="400">
        <v>3.84</v>
      </c>
      <c r="Y349" s="400">
        <v>3.84</v>
      </c>
      <c r="Z349" s="400">
        <v>3.84</v>
      </c>
      <c r="AA349" s="404">
        <f>SUM(X349:Z349)</f>
        <v>11.52</v>
      </c>
      <c r="AB349" s="400">
        <v>3.84</v>
      </c>
      <c r="AC349" s="400">
        <v>3.84</v>
      </c>
      <c r="AD349" s="400">
        <v>3.84</v>
      </c>
      <c r="AE349" s="404">
        <f>SUM(AB349:AD349)</f>
        <v>11.52</v>
      </c>
      <c r="AF349" s="401">
        <f>SUBTOTAL(9,S349,W349,AA349,AE349)</f>
        <v>46.08</v>
      </c>
    </row>
    <row r="350" spans="1:32" x14ac:dyDescent="0.3">
      <c r="A350" s="70"/>
      <c r="B350" s="70" t="s">
        <v>3631</v>
      </c>
      <c r="C350" s="318" t="s">
        <v>2704</v>
      </c>
      <c r="D350" s="318" t="s">
        <v>2980</v>
      </c>
      <c r="E350" s="317" t="s">
        <v>927</v>
      </c>
      <c r="F350" s="318" t="s">
        <v>1330</v>
      </c>
      <c r="G350" s="318" t="s">
        <v>1272</v>
      </c>
      <c r="H350" s="317" t="s">
        <v>912</v>
      </c>
      <c r="I350" s="317">
        <v>53100</v>
      </c>
      <c r="J350" s="318" t="s">
        <v>1002</v>
      </c>
      <c r="K350" s="315">
        <v>40673</v>
      </c>
      <c r="L350" s="317" t="s">
        <v>2608</v>
      </c>
      <c r="M350" s="315" t="s">
        <v>984</v>
      </c>
      <c r="N350" s="318" t="s">
        <v>991</v>
      </c>
      <c r="O350" s="347">
        <v>46.08</v>
      </c>
      <c r="P350" s="400">
        <v>3.84</v>
      </c>
      <c r="Q350" s="400">
        <v>3.84</v>
      </c>
      <c r="R350" s="400">
        <v>3.84</v>
      </c>
      <c r="S350" s="404">
        <f>SUM(P350:R350)</f>
        <v>11.52</v>
      </c>
      <c r="T350" s="400">
        <v>3.84</v>
      </c>
      <c r="U350" s="400">
        <v>3.84</v>
      </c>
      <c r="V350" s="400">
        <v>3.84</v>
      </c>
      <c r="W350" s="404">
        <f>SUM(T350:V350)</f>
        <v>11.52</v>
      </c>
      <c r="X350" s="400">
        <v>3.84</v>
      </c>
      <c r="Y350" s="400">
        <v>3.84</v>
      </c>
      <c r="Z350" s="400">
        <v>3.84</v>
      </c>
      <c r="AA350" s="404">
        <f>SUM(X350:Z350)</f>
        <v>11.52</v>
      </c>
      <c r="AB350" s="400">
        <v>3.84</v>
      </c>
      <c r="AC350" s="400">
        <v>3.84</v>
      </c>
      <c r="AD350" s="400">
        <v>3.84</v>
      </c>
      <c r="AE350" s="404">
        <f>SUM(AB350:AD350)</f>
        <v>11.52</v>
      </c>
      <c r="AF350" s="401">
        <f>SUBTOTAL(9,S350,W350,AA350,AE350)</f>
        <v>46.08</v>
      </c>
    </row>
    <row r="351" spans="1:32" x14ac:dyDescent="0.3">
      <c r="A351" s="70"/>
      <c r="B351" s="70" t="s">
        <v>3631</v>
      </c>
      <c r="C351" s="318" t="s">
        <v>2704</v>
      </c>
      <c r="D351" s="318" t="s">
        <v>2981</v>
      </c>
      <c r="E351" s="317" t="s">
        <v>927</v>
      </c>
      <c r="F351" s="318" t="s">
        <v>1331</v>
      </c>
      <c r="G351" s="318" t="s">
        <v>1272</v>
      </c>
      <c r="H351" s="317" t="s">
        <v>912</v>
      </c>
      <c r="I351" s="317">
        <v>53100</v>
      </c>
      <c r="J351" s="318" t="s">
        <v>1002</v>
      </c>
      <c r="K351" s="315">
        <v>40673</v>
      </c>
      <c r="L351" s="317" t="s">
        <v>2608</v>
      </c>
      <c r="M351" s="315" t="s">
        <v>984</v>
      </c>
      <c r="N351" s="318" t="s">
        <v>991</v>
      </c>
      <c r="O351" s="347">
        <v>46.08</v>
      </c>
      <c r="P351" s="400">
        <v>3.84</v>
      </c>
      <c r="Q351" s="400">
        <v>3.84</v>
      </c>
      <c r="R351" s="400">
        <v>3.84</v>
      </c>
      <c r="S351" s="404">
        <f>SUM(P351:R351)</f>
        <v>11.52</v>
      </c>
      <c r="T351" s="400">
        <v>3.84</v>
      </c>
      <c r="U351" s="400">
        <v>3.84</v>
      </c>
      <c r="V351" s="400">
        <v>3.84</v>
      </c>
      <c r="W351" s="404">
        <f>SUM(T351:V351)</f>
        <v>11.52</v>
      </c>
      <c r="X351" s="400">
        <v>3.84</v>
      </c>
      <c r="Y351" s="400">
        <v>3.84</v>
      </c>
      <c r="Z351" s="400">
        <v>3.84</v>
      </c>
      <c r="AA351" s="404">
        <f>SUM(X351:Z351)</f>
        <v>11.52</v>
      </c>
      <c r="AB351" s="400">
        <v>3.84</v>
      </c>
      <c r="AC351" s="400">
        <v>3.84</v>
      </c>
      <c r="AD351" s="400">
        <v>3.84</v>
      </c>
      <c r="AE351" s="404">
        <f>SUM(AB351:AD351)</f>
        <v>11.52</v>
      </c>
      <c r="AF351" s="401">
        <f>SUBTOTAL(9,S351,W351,AA351,AE351)</f>
        <v>46.08</v>
      </c>
    </row>
    <row r="352" spans="1:32" x14ac:dyDescent="0.3">
      <c r="A352" s="70"/>
      <c r="B352" s="70" t="s">
        <v>3631</v>
      </c>
      <c r="C352" s="318" t="s">
        <v>2911</v>
      </c>
      <c r="D352" s="318" t="s">
        <v>2982</v>
      </c>
      <c r="E352" s="317" t="s">
        <v>926</v>
      </c>
      <c r="F352" s="318" t="s">
        <v>1332</v>
      </c>
      <c r="G352" s="318" t="s">
        <v>1272</v>
      </c>
      <c r="H352" s="317" t="s">
        <v>912</v>
      </c>
      <c r="I352" s="317">
        <v>53100</v>
      </c>
      <c r="J352" s="318" t="s">
        <v>1002</v>
      </c>
      <c r="K352" s="315">
        <v>40673</v>
      </c>
      <c r="L352" s="317" t="s">
        <v>2608</v>
      </c>
      <c r="M352" s="315" t="s">
        <v>984</v>
      </c>
      <c r="N352" s="318" t="s">
        <v>991</v>
      </c>
      <c r="O352" s="347">
        <v>46.08</v>
      </c>
      <c r="P352" s="400">
        <v>3.84</v>
      </c>
      <c r="Q352" s="400">
        <v>3.84</v>
      </c>
      <c r="R352" s="400">
        <v>3.84</v>
      </c>
      <c r="S352" s="404">
        <f>SUM(P352:R352)</f>
        <v>11.52</v>
      </c>
      <c r="T352" s="400">
        <v>3.84</v>
      </c>
      <c r="U352" s="400">
        <v>3.84</v>
      </c>
      <c r="V352" s="400">
        <v>3.84</v>
      </c>
      <c r="W352" s="404">
        <f>SUM(T352:V352)</f>
        <v>11.52</v>
      </c>
      <c r="X352" s="400">
        <v>3.84</v>
      </c>
      <c r="Y352" s="400">
        <v>3.84</v>
      </c>
      <c r="Z352" s="400">
        <v>3.84</v>
      </c>
      <c r="AA352" s="404">
        <f>SUM(X352:Z352)</f>
        <v>11.52</v>
      </c>
      <c r="AB352" s="400">
        <v>3.84</v>
      </c>
      <c r="AC352" s="400">
        <v>3.84</v>
      </c>
      <c r="AD352" s="400">
        <v>3.84</v>
      </c>
      <c r="AE352" s="404">
        <f>SUM(AB352:AD352)</f>
        <v>11.52</v>
      </c>
      <c r="AF352" s="401">
        <f>SUBTOTAL(9,S352,W352,AA352,AE352)</f>
        <v>46.08</v>
      </c>
    </row>
    <row r="353" spans="1:32" x14ac:dyDescent="0.3">
      <c r="A353" s="70"/>
      <c r="B353" s="70" t="s">
        <v>3631</v>
      </c>
      <c r="C353" s="318" t="s">
        <v>2665</v>
      </c>
      <c r="D353" s="318" t="s">
        <v>2984</v>
      </c>
      <c r="E353" s="317" t="s">
        <v>926</v>
      </c>
      <c r="F353" s="318" t="s">
        <v>1334</v>
      </c>
      <c r="G353" s="318" t="s">
        <v>1272</v>
      </c>
      <c r="H353" s="317" t="s">
        <v>912</v>
      </c>
      <c r="I353" s="317">
        <v>53100</v>
      </c>
      <c r="J353" s="318" t="s">
        <v>1002</v>
      </c>
      <c r="K353" s="315">
        <v>40673</v>
      </c>
      <c r="L353" s="317" t="s">
        <v>2608</v>
      </c>
      <c r="M353" s="315" t="s">
        <v>984</v>
      </c>
      <c r="N353" s="318" t="s">
        <v>991</v>
      </c>
      <c r="O353" s="347">
        <v>46.08</v>
      </c>
      <c r="P353" s="400">
        <v>3.84</v>
      </c>
      <c r="Q353" s="400">
        <v>3.84</v>
      </c>
      <c r="R353" s="400">
        <v>3.84</v>
      </c>
      <c r="S353" s="404">
        <f>SUM(P353:R353)</f>
        <v>11.52</v>
      </c>
      <c r="T353" s="400">
        <v>3.84</v>
      </c>
      <c r="U353" s="400">
        <v>3.84</v>
      </c>
      <c r="V353" s="400">
        <v>3.84</v>
      </c>
      <c r="W353" s="404">
        <f>SUM(T353:V353)</f>
        <v>11.52</v>
      </c>
      <c r="X353" s="400">
        <v>3.84</v>
      </c>
      <c r="Y353" s="400">
        <v>3.84</v>
      </c>
      <c r="Z353" s="400">
        <v>3.84</v>
      </c>
      <c r="AA353" s="404">
        <f>SUM(X353:Z353)</f>
        <v>11.52</v>
      </c>
      <c r="AB353" s="400">
        <v>3.84</v>
      </c>
      <c r="AC353" s="400">
        <v>3.84</v>
      </c>
      <c r="AD353" s="400">
        <v>3.84</v>
      </c>
      <c r="AE353" s="404">
        <f>SUM(AB353:AD353)</f>
        <v>11.52</v>
      </c>
      <c r="AF353" s="401">
        <f>SUBTOTAL(9,S353,W353,AA353,AE353)</f>
        <v>46.08</v>
      </c>
    </row>
    <row r="354" spans="1:32" x14ac:dyDescent="0.3">
      <c r="A354" s="70"/>
      <c r="B354" s="70" t="s">
        <v>3631</v>
      </c>
      <c r="C354" s="318" t="s">
        <v>2918</v>
      </c>
      <c r="D354" s="318" t="s">
        <v>2986</v>
      </c>
      <c r="E354" s="317" t="s">
        <v>926</v>
      </c>
      <c r="F354" s="318" t="s">
        <v>1337</v>
      </c>
      <c r="G354" s="318" t="s">
        <v>876</v>
      </c>
      <c r="H354" s="317" t="s">
        <v>937</v>
      </c>
      <c r="I354" s="317">
        <v>75</v>
      </c>
      <c r="J354" s="318" t="s">
        <v>1002</v>
      </c>
      <c r="K354" s="315">
        <v>40673</v>
      </c>
      <c r="L354" s="317" t="s">
        <v>2608</v>
      </c>
      <c r="M354" s="315" t="s">
        <v>984</v>
      </c>
      <c r="N354" s="318" t="s">
        <v>991</v>
      </c>
      <c r="O354" s="347">
        <v>46.08</v>
      </c>
      <c r="P354" s="400">
        <v>3.84</v>
      </c>
      <c r="Q354" s="400">
        <v>3.84</v>
      </c>
      <c r="R354" s="400">
        <v>3.84</v>
      </c>
      <c r="S354" s="404">
        <f>SUM(P354:R354)</f>
        <v>11.52</v>
      </c>
      <c r="T354" s="400">
        <v>3.84</v>
      </c>
      <c r="U354" s="400">
        <v>3.84</v>
      </c>
      <c r="V354" s="400">
        <v>3.84</v>
      </c>
      <c r="W354" s="404">
        <f>SUM(T354:V354)</f>
        <v>11.52</v>
      </c>
      <c r="X354" s="400">
        <v>3.84</v>
      </c>
      <c r="Y354" s="400">
        <v>3.84</v>
      </c>
      <c r="Z354" s="400">
        <v>3.84</v>
      </c>
      <c r="AA354" s="404">
        <f>SUM(X354:Z354)</f>
        <v>11.52</v>
      </c>
      <c r="AB354" s="400">
        <v>3.84</v>
      </c>
      <c r="AC354" s="400">
        <v>3.84</v>
      </c>
      <c r="AD354" s="400">
        <v>3.84</v>
      </c>
      <c r="AE354" s="404">
        <f>SUM(AB354:AD354)</f>
        <v>11.52</v>
      </c>
      <c r="AF354" s="401">
        <f>SUBTOTAL(9,S354,W354,AA354,AE354)</f>
        <v>46.08</v>
      </c>
    </row>
    <row r="355" spans="1:32" x14ac:dyDescent="0.3">
      <c r="A355" s="70"/>
      <c r="B355" s="70" t="s">
        <v>3631</v>
      </c>
      <c r="C355" s="318" t="s">
        <v>2918</v>
      </c>
      <c r="D355" s="318" t="s">
        <v>2987</v>
      </c>
      <c r="E355" s="317" t="s">
        <v>926</v>
      </c>
      <c r="F355" s="318" t="s">
        <v>1338</v>
      </c>
      <c r="G355" s="318" t="s">
        <v>876</v>
      </c>
      <c r="H355" s="317" t="s">
        <v>937</v>
      </c>
      <c r="I355" s="317">
        <v>75</v>
      </c>
      <c r="J355" s="318" t="s">
        <v>1002</v>
      </c>
      <c r="K355" s="315">
        <v>40673</v>
      </c>
      <c r="L355" s="317" t="s">
        <v>2608</v>
      </c>
      <c r="M355" s="315" t="s">
        <v>984</v>
      </c>
      <c r="N355" s="318" t="s">
        <v>991</v>
      </c>
      <c r="O355" s="347">
        <v>46.08</v>
      </c>
      <c r="P355" s="400">
        <v>3.84</v>
      </c>
      <c r="Q355" s="400">
        <v>3.84</v>
      </c>
      <c r="R355" s="400">
        <v>3.84</v>
      </c>
      <c r="S355" s="404">
        <f>SUM(P355:R355)</f>
        <v>11.52</v>
      </c>
      <c r="T355" s="400">
        <v>3.84</v>
      </c>
      <c r="U355" s="400">
        <v>3.84</v>
      </c>
      <c r="V355" s="400">
        <v>3.84</v>
      </c>
      <c r="W355" s="404">
        <f>SUM(T355:V355)</f>
        <v>11.52</v>
      </c>
      <c r="X355" s="400">
        <v>3.84</v>
      </c>
      <c r="Y355" s="400">
        <v>3.84</v>
      </c>
      <c r="Z355" s="400">
        <v>3.84</v>
      </c>
      <c r="AA355" s="404">
        <f>SUM(X355:Z355)</f>
        <v>11.52</v>
      </c>
      <c r="AB355" s="400">
        <v>3.84</v>
      </c>
      <c r="AC355" s="400">
        <v>3.84</v>
      </c>
      <c r="AD355" s="400">
        <v>3.84</v>
      </c>
      <c r="AE355" s="404">
        <f>SUM(AB355:AD355)</f>
        <v>11.52</v>
      </c>
      <c r="AF355" s="401">
        <f>SUBTOTAL(9,S355,W355,AA355,AE355)</f>
        <v>46.08</v>
      </c>
    </row>
    <row r="356" spans="1:32" x14ac:dyDescent="0.3">
      <c r="A356" s="70"/>
      <c r="B356" s="70" t="s">
        <v>3631</v>
      </c>
      <c r="C356" s="318" t="s">
        <v>2663</v>
      </c>
      <c r="D356" s="318" t="s">
        <v>2989</v>
      </c>
      <c r="E356" s="317" t="s">
        <v>915</v>
      </c>
      <c r="F356" s="318" t="s">
        <v>1340</v>
      </c>
      <c r="G356" s="318" t="s">
        <v>1274</v>
      </c>
      <c r="H356" s="317" t="s">
        <v>929</v>
      </c>
      <c r="I356" s="317">
        <v>35510</v>
      </c>
      <c r="J356" s="318" t="s">
        <v>1005</v>
      </c>
      <c r="K356" s="315">
        <v>39319</v>
      </c>
      <c r="L356" s="317" t="s">
        <v>2608</v>
      </c>
      <c r="M356" s="315" t="s">
        <v>983</v>
      </c>
      <c r="N356" s="318" t="s">
        <v>993</v>
      </c>
      <c r="O356" s="347">
        <v>109.56</v>
      </c>
      <c r="P356" s="400">
        <v>9.1300000000000008</v>
      </c>
      <c r="Q356" s="400">
        <v>9.1300000000000008</v>
      </c>
      <c r="R356" s="400">
        <v>9.1300000000000008</v>
      </c>
      <c r="S356" s="404">
        <f>SUM(P356:R356)</f>
        <v>27.39</v>
      </c>
      <c r="T356" s="400">
        <v>9.1300000000000008</v>
      </c>
      <c r="U356" s="400">
        <v>9.1300000000000008</v>
      </c>
      <c r="V356" s="400">
        <v>9.1300000000000008</v>
      </c>
      <c r="W356" s="404">
        <f>SUM(T356:V356)</f>
        <v>27.39</v>
      </c>
      <c r="X356" s="400">
        <v>9.1300000000000008</v>
      </c>
      <c r="Y356" s="400">
        <v>9.1300000000000008</v>
      </c>
      <c r="Z356" s="400">
        <v>9.1300000000000008</v>
      </c>
      <c r="AA356" s="404">
        <f>SUM(X356:Z356)</f>
        <v>27.39</v>
      </c>
      <c r="AB356" s="400">
        <v>9.1300000000000008</v>
      </c>
      <c r="AC356" s="400">
        <v>9.1300000000000008</v>
      </c>
      <c r="AD356" s="400">
        <v>9.1300000000000008</v>
      </c>
      <c r="AE356" s="404">
        <f>SUM(AB356:AD356)</f>
        <v>27.39</v>
      </c>
      <c r="AF356" s="401">
        <f>SUBTOTAL(9,S356,W356,AA356,AE356)</f>
        <v>109.56</v>
      </c>
    </row>
    <row r="357" spans="1:32" x14ac:dyDescent="0.3">
      <c r="A357" s="70"/>
      <c r="B357" s="508" t="s">
        <v>3632</v>
      </c>
      <c r="C357" s="504" t="s">
        <v>2663</v>
      </c>
      <c r="D357" s="504" t="s">
        <v>2992</v>
      </c>
      <c r="E357" s="503" t="s">
        <v>919</v>
      </c>
      <c r="F357" s="504" t="s">
        <v>1343</v>
      </c>
      <c r="G357" s="504" t="s">
        <v>1274</v>
      </c>
      <c r="H357" s="503" t="s">
        <v>929</v>
      </c>
      <c r="I357" s="503">
        <v>35510</v>
      </c>
      <c r="J357" s="504" t="s">
        <v>1002</v>
      </c>
      <c r="K357" s="315">
        <v>36526</v>
      </c>
      <c r="L357" s="503" t="s">
        <v>2608</v>
      </c>
      <c r="M357" s="315" t="s">
        <v>984</v>
      </c>
      <c r="N357" s="504" t="s">
        <v>991</v>
      </c>
      <c r="O357" s="525">
        <v>46.08</v>
      </c>
      <c r="P357" s="400">
        <v>3.84</v>
      </c>
      <c r="Q357" s="400">
        <v>3.84</v>
      </c>
      <c r="R357" s="400">
        <v>3.84</v>
      </c>
      <c r="S357" s="404">
        <f>SUM(P357:R357)</f>
        <v>11.52</v>
      </c>
      <c r="T357" s="400">
        <v>3.84</v>
      </c>
      <c r="U357" s="400"/>
      <c r="V357" s="400"/>
      <c r="W357" s="404">
        <f>SUM(T357:V357)</f>
        <v>3.84</v>
      </c>
      <c r="X357" s="400"/>
      <c r="Y357" s="400"/>
      <c r="Z357" s="400"/>
      <c r="AA357" s="404">
        <f>SUM(X357:Z357)</f>
        <v>0</v>
      </c>
      <c r="AB357" s="400"/>
      <c r="AC357" s="400"/>
      <c r="AD357" s="400"/>
      <c r="AE357" s="404">
        <f>SUM(AB357:AD357)</f>
        <v>0</v>
      </c>
      <c r="AF357" s="401">
        <f>SUBTOTAL(9,S357,W357,AA357,AE357)</f>
        <v>15.36</v>
      </c>
    </row>
    <row r="358" spans="1:32" x14ac:dyDescent="0.3">
      <c r="A358" s="70"/>
      <c r="B358" s="70" t="s">
        <v>3631</v>
      </c>
      <c r="C358" s="318" t="s">
        <v>2923</v>
      </c>
      <c r="D358" s="318" t="s">
        <v>2993</v>
      </c>
      <c r="E358" s="317" t="s">
        <v>911</v>
      </c>
      <c r="F358" s="318" t="s">
        <v>1344</v>
      </c>
      <c r="G358" s="318" t="s">
        <v>1274</v>
      </c>
      <c r="H358" s="317" t="s">
        <v>929</v>
      </c>
      <c r="I358" s="317">
        <v>35510</v>
      </c>
      <c r="J358" s="318" t="s">
        <v>1002</v>
      </c>
      <c r="K358" s="315">
        <v>36526</v>
      </c>
      <c r="L358" s="317" t="s">
        <v>2608</v>
      </c>
      <c r="M358" s="315" t="s">
        <v>984</v>
      </c>
      <c r="N358" s="318" t="s">
        <v>991</v>
      </c>
      <c r="O358" s="347">
        <v>46.08</v>
      </c>
      <c r="P358" s="400">
        <v>3.84</v>
      </c>
      <c r="Q358" s="400">
        <v>3.84</v>
      </c>
      <c r="R358" s="400">
        <v>3.84</v>
      </c>
      <c r="S358" s="404">
        <f>SUM(P358:R358)</f>
        <v>11.52</v>
      </c>
      <c r="T358" s="400">
        <v>3.84</v>
      </c>
      <c r="U358" s="400">
        <v>3.84</v>
      </c>
      <c r="V358" s="400">
        <v>3.84</v>
      </c>
      <c r="W358" s="404">
        <f>SUM(T358:V358)</f>
        <v>11.52</v>
      </c>
      <c r="X358" s="400">
        <v>3.84</v>
      </c>
      <c r="Y358" s="400">
        <v>3.84</v>
      </c>
      <c r="Z358" s="400">
        <v>3.84</v>
      </c>
      <c r="AA358" s="404">
        <f>SUM(X358:Z358)</f>
        <v>11.52</v>
      </c>
      <c r="AB358" s="400">
        <v>3.84</v>
      </c>
      <c r="AC358" s="400">
        <v>3.84</v>
      </c>
      <c r="AD358" s="400">
        <v>3.84</v>
      </c>
      <c r="AE358" s="404">
        <f>SUM(AB358:AD358)</f>
        <v>11.52</v>
      </c>
      <c r="AF358" s="401">
        <f>SUBTOTAL(9,S358,W358,AA358,AE358)</f>
        <v>46.08</v>
      </c>
    </row>
    <row r="359" spans="1:32" x14ac:dyDescent="0.3">
      <c r="A359" s="70"/>
      <c r="B359" s="70" t="s">
        <v>3631</v>
      </c>
      <c r="C359" s="318" t="s">
        <v>2663</v>
      </c>
      <c r="D359" s="318" t="s">
        <v>2996</v>
      </c>
      <c r="E359" s="317" t="s">
        <v>915</v>
      </c>
      <c r="F359" s="318" t="s">
        <v>1347</v>
      </c>
      <c r="G359" s="318" t="s">
        <v>1274</v>
      </c>
      <c r="H359" s="317" t="s">
        <v>929</v>
      </c>
      <c r="I359" s="317">
        <v>35510</v>
      </c>
      <c r="J359" s="318" t="s">
        <v>1006</v>
      </c>
      <c r="K359" s="315">
        <v>36526</v>
      </c>
      <c r="L359" s="317" t="s">
        <v>2608</v>
      </c>
      <c r="M359" s="315" t="s">
        <v>984</v>
      </c>
      <c r="N359" s="318" t="s">
        <v>993</v>
      </c>
      <c r="O359" s="347">
        <v>99.6</v>
      </c>
      <c r="P359" s="400">
        <v>8.3000000000000007</v>
      </c>
      <c r="Q359" s="400">
        <v>8.3000000000000007</v>
      </c>
      <c r="R359" s="400">
        <v>8.3000000000000007</v>
      </c>
      <c r="S359" s="404">
        <f>SUM(P359:R359)</f>
        <v>24.900000000000002</v>
      </c>
      <c r="T359" s="400">
        <v>8.3000000000000007</v>
      </c>
      <c r="U359" s="400">
        <v>8.3000000000000007</v>
      </c>
      <c r="V359" s="400">
        <v>8.3000000000000007</v>
      </c>
      <c r="W359" s="404">
        <f>SUM(T359:V359)</f>
        <v>24.900000000000002</v>
      </c>
      <c r="X359" s="400">
        <v>8.3000000000000007</v>
      </c>
      <c r="Y359" s="400">
        <v>8.3000000000000007</v>
      </c>
      <c r="Z359" s="400">
        <v>8.3000000000000007</v>
      </c>
      <c r="AA359" s="404">
        <f>SUM(X359:Z359)</f>
        <v>24.900000000000002</v>
      </c>
      <c r="AB359" s="400">
        <v>8.3000000000000007</v>
      </c>
      <c r="AC359" s="400">
        <v>8.3000000000000007</v>
      </c>
      <c r="AD359" s="400">
        <v>8.3000000000000007</v>
      </c>
      <c r="AE359" s="404">
        <f>SUM(AB359:AD359)</f>
        <v>24.900000000000002</v>
      </c>
      <c r="AF359" s="401">
        <f>SUBTOTAL(9,S359,W359,AA359,AE359)</f>
        <v>99.600000000000009</v>
      </c>
    </row>
    <row r="360" spans="1:32" x14ac:dyDescent="0.3">
      <c r="A360" s="70"/>
      <c r="B360" s="508" t="s">
        <v>3632</v>
      </c>
      <c r="C360" s="503" t="s">
        <v>2663</v>
      </c>
      <c r="D360" s="503" t="s">
        <v>2696</v>
      </c>
      <c r="E360" s="503" t="s">
        <v>885</v>
      </c>
      <c r="F360" s="504" t="s">
        <v>1350</v>
      </c>
      <c r="G360" s="504" t="s">
        <v>1274</v>
      </c>
      <c r="H360" s="503" t="s">
        <v>929</v>
      </c>
      <c r="I360" s="503">
        <v>35510</v>
      </c>
      <c r="J360" s="504" t="s">
        <v>3724</v>
      </c>
      <c r="K360" s="315">
        <v>40093</v>
      </c>
      <c r="L360" s="503" t="s">
        <v>2608</v>
      </c>
      <c r="M360" s="315" t="s">
        <v>984</v>
      </c>
      <c r="N360" s="504" t="s">
        <v>985</v>
      </c>
      <c r="O360" s="525">
        <v>283.08</v>
      </c>
      <c r="P360" s="400">
        <v>23.59</v>
      </c>
      <c r="Q360" s="400">
        <v>23.59</v>
      </c>
      <c r="R360" s="400"/>
      <c r="S360" s="404">
        <f>SUM(P360:R360)</f>
        <v>47.18</v>
      </c>
      <c r="T360" s="400"/>
      <c r="U360" s="400"/>
      <c r="V360" s="400"/>
      <c r="W360" s="404">
        <f>SUM(T360:V360)</f>
        <v>0</v>
      </c>
      <c r="X360" s="400"/>
      <c r="Y360" s="400"/>
      <c r="Z360" s="400"/>
      <c r="AA360" s="404">
        <f>SUM(X360:Z360)</f>
        <v>0</v>
      </c>
      <c r="AB360" s="400"/>
      <c r="AC360" s="400"/>
      <c r="AD360" s="400"/>
      <c r="AE360" s="404">
        <f>SUM(AB360:AD360)</f>
        <v>0</v>
      </c>
      <c r="AF360" s="401">
        <f>SUBTOTAL(9,S360,W360,AA360,AE360)</f>
        <v>47.18</v>
      </c>
    </row>
    <row r="361" spans="1:32" x14ac:dyDescent="0.3">
      <c r="A361" s="70"/>
      <c r="B361" s="70" t="s">
        <v>3631</v>
      </c>
      <c r="C361" s="318" t="s">
        <v>2663</v>
      </c>
      <c r="D361" s="318" t="s">
        <v>2999</v>
      </c>
      <c r="E361" s="317" t="s">
        <v>926</v>
      </c>
      <c r="F361" s="318" t="s">
        <v>1351</v>
      </c>
      <c r="G361" s="318" t="s">
        <v>1274</v>
      </c>
      <c r="H361" s="317" t="s">
        <v>929</v>
      </c>
      <c r="I361" s="317">
        <v>35510</v>
      </c>
      <c r="J361" s="318" t="s">
        <v>1002</v>
      </c>
      <c r="K361" s="315">
        <v>40080</v>
      </c>
      <c r="L361" s="317" t="s">
        <v>2608</v>
      </c>
      <c r="M361" s="315" t="s">
        <v>984</v>
      </c>
      <c r="N361" s="318" t="s">
        <v>991</v>
      </c>
      <c r="O361" s="347">
        <v>46.08</v>
      </c>
      <c r="P361" s="400">
        <v>3.84</v>
      </c>
      <c r="Q361" s="400">
        <v>3.84</v>
      </c>
      <c r="R361" s="400">
        <v>3.84</v>
      </c>
      <c r="S361" s="404">
        <f>SUM(P361:R361)</f>
        <v>11.52</v>
      </c>
      <c r="T361" s="400">
        <v>3.84</v>
      </c>
      <c r="U361" s="400">
        <v>3.84</v>
      </c>
      <c r="V361" s="400">
        <v>3.84</v>
      </c>
      <c r="W361" s="404">
        <f>SUM(T361:V361)</f>
        <v>11.52</v>
      </c>
      <c r="X361" s="400">
        <v>3.84</v>
      </c>
      <c r="Y361" s="400">
        <v>3.84</v>
      </c>
      <c r="Z361" s="400">
        <v>3.84</v>
      </c>
      <c r="AA361" s="404">
        <f>SUM(X361:Z361)</f>
        <v>11.52</v>
      </c>
      <c r="AB361" s="400">
        <v>3.84</v>
      </c>
      <c r="AC361" s="400">
        <v>3.84</v>
      </c>
      <c r="AD361" s="400">
        <v>3.84</v>
      </c>
      <c r="AE361" s="404">
        <f>SUM(AB361:AD361)</f>
        <v>11.52</v>
      </c>
      <c r="AF361" s="401">
        <f>SUBTOTAL(9,S361,W361,AA361,AE361)</f>
        <v>46.08</v>
      </c>
    </row>
    <row r="362" spans="1:32" x14ac:dyDescent="0.3">
      <c r="A362" s="70"/>
      <c r="B362" s="508" t="s">
        <v>3632</v>
      </c>
      <c r="C362" s="504" t="s">
        <v>2663</v>
      </c>
      <c r="D362" s="504" t="s">
        <v>3000</v>
      </c>
      <c r="E362" s="503" t="s">
        <v>938</v>
      </c>
      <c r="F362" s="504" t="s">
        <v>1352</v>
      </c>
      <c r="G362" s="504" t="s">
        <v>1274</v>
      </c>
      <c r="H362" s="503" t="s">
        <v>929</v>
      </c>
      <c r="I362" s="503">
        <v>35510</v>
      </c>
      <c r="J362" s="504" t="s">
        <v>1006</v>
      </c>
      <c r="K362" s="315">
        <v>40126</v>
      </c>
      <c r="L362" s="503" t="s">
        <v>2608</v>
      </c>
      <c r="M362" s="315" t="s">
        <v>984</v>
      </c>
      <c r="N362" s="504" t="s">
        <v>993</v>
      </c>
      <c r="O362" s="525">
        <v>99.6</v>
      </c>
      <c r="P362" s="400">
        <v>8.3000000000000007</v>
      </c>
      <c r="Q362" s="400">
        <v>8.3000000000000007</v>
      </c>
      <c r="R362" s="400"/>
      <c r="S362" s="404">
        <f>SUM(P362:R362)</f>
        <v>16.600000000000001</v>
      </c>
      <c r="T362" s="400"/>
      <c r="U362" s="400"/>
      <c r="V362" s="400"/>
      <c r="W362" s="404">
        <f>SUM(T362:V362)</f>
        <v>0</v>
      </c>
      <c r="X362" s="400"/>
      <c r="Y362" s="400"/>
      <c r="Z362" s="400"/>
      <c r="AA362" s="404">
        <f>SUM(X362:Z362)</f>
        <v>0</v>
      </c>
      <c r="AB362" s="400"/>
      <c r="AC362" s="400"/>
      <c r="AD362" s="400"/>
      <c r="AE362" s="404">
        <f>SUM(AB362:AD362)</f>
        <v>0</v>
      </c>
      <c r="AF362" s="401">
        <f>SUBTOTAL(9,S362,W362,AA362,AE362)</f>
        <v>16.600000000000001</v>
      </c>
    </row>
    <row r="363" spans="1:32" x14ac:dyDescent="0.3">
      <c r="A363" s="70"/>
      <c r="B363" s="508" t="s">
        <v>3632</v>
      </c>
      <c r="C363" s="504" t="s">
        <v>2665</v>
      </c>
      <c r="D363" s="504" t="s">
        <v>3001</v>
      </c>
      <c r="E363" s="503" t="s">
        <v>926</v>
      </c>
      <c r="F363" s="504" t="s">
        <v>1353</v>
      </c>
      <c r="G363" s="504" t="s">
        <v>1274</v>
      </c>
      <c r="H363" s="503" t="s">
        <v>929</v>
      </c>
      <c r="I363" s="503">
        <v>35510</v>
      </c>
      <c r="J363" s="504" t="s">
        <v>1001</v>
      </c>
      <c r="K363" s="315">
        <v>40376</v>
      </c>
      <c r="L363" s="503" t="s">
        <v>2608</v>
      </c>
      <c r="M363" s="315" t="s">
        <v>983</v>
      </c>
      <c r="N363" s="504" t="s">
        <v>991</v>
      </c>
      <c r="O363" s="525">
        <v>50.76</v>
      </c>
      <c r="P363" s="400">
        <v>4.2300000000000004</v>
      </c>
      <c r="Q363" s="400">
        <v>4.2300000000000004</v>
      </c>
      <c r="R363" s="400">
        <v>4.2300000000000004</v>
      </c>
      <c r="S363" s="404">
        <f>SUM(P363:R363)</f>
        <v>12.690000000000001</v>
      </c>
      <c r="T363" s="400">
        <v>4.2300000000000004</v>
      </c>
      <c r="U363" s="400"/>
      <c r="V363" s="400"/>
      <c r="W363" s="404">
        <f>SUM(T363:V363)</f>
        <v>4.2300000000000004</v>
      </c>
      <c r="X363" s="400"/>
      <c r="Y363" s="400"/>
      <c r="Z363" s="400"/>
      <c r="AA363" s="404">
        <f>SUM(X363:Z363)</f>
        <v>0</v>
      </c>
      <c r="AB363" s="400"/>
      <c r="AC363" s="400"/>
      <c r="AD363" s="400"/>
      <c r="AE363" s="404">
        <f>SUM(AB363:AD363)</f>
        <v>0</v>
      </c>
      <c r="AF363" s="401">
        <f>SUBTOTAL(9,S363,W363,AA363,AE363)</f>
        <v>16.920000000000002</v>
      </c>
    </row>
    <row r="364" spans="1:32" x14ac:dyDescent="0.3">
      <c r="A364" s="70"/>
      <c r="B364" s="508" t="s">
        <v>3632</v>
      </c>
      <c r="C364" s="504" t="s">
        <v>2663</v>
      </c>
      <c r="D364" s="504" t="s">
        <v>3003</v>
      </c>
      <c r="E364" s="503" t="s">
        <v>926</v>
      </c>
      <c r="F364" s="504" t="s">
        <v>1354</v>
      </c>
      <c r="G364" s="504" t="s">
        <v>1274</v>
      </c>
      <c r="H364" s="503" t="s">
        <v>929</v>
      </c>
      <c r="I364" s="503">
        <v>35510</v>
      </c>
      <c r="J364" s="504" t="s">
        <v>1002</v>
      </c>
      <c r="K364" s="315">
        <v>40071</v>
      </c>
      <c r="L364" s="503" t="s">
        <v>2608</v>
      </c>
      <c r="M364" s="315" t="s">
        <v>984</v>
      </c>
      <c r="N364" s="504" t="s">
        <v>991</v>
      </c>
      <c r="O364" s="525">
        <v>46.08</v>
      </c>
      <c r="P364" s="400">
        <v>3.84</v>
      </c>
      <c r="Q364" s="400">
        <v>3.84</v>
      </c>
      <c r="R364" s="400"/>
      <c r="S364" s="404">
        <f>SUM(P364:R364)</f>
        <v>7.68</v>
      </c>
      <c r="T364" s="400"/>
      <c r="U364" s="400"/>
      <c r="V364" s="400"/>
      <c r="W364" s="404">
        <f>SUM(T364:V364)</f>
        <v>0</v>
      </c>
      <c r="X364" s="400"/>
      <c r="Y364" s="400"/>
      <c r="Z364" s="400"/>
      <c r="AA364" s="404">
        <f>SUM(X364:Z364)</f>
        <v>0</v>
      </c>
      <c r="AB364" s="400"/>
      <c r="AC364" s="400"/>
      <c r="AD364" s="400"/>
      <c r="AE364" s="404">
        <f>SUM(AB364:AD364)</f>
        <v>0</v>
      </c>
      <c r="AF364" s="401">
        <f>SUBTOTAL(9,S364,W364,AA364,AE364)</f>
        <v>7.68</v>
      </c>
    </row>
    <row r="365" spans="1:32" x14ac:dyDescent="0.3">
      <c r="A365" s="335"/>
      <c r="B365" s="70" t="s">
        <v>3631</v>
      </c>
      <c r="C365" s="318" t="s">
        <v>2663</v>
      </c>
      <c r="D365" s="318" t="s">
        <v>3410</v>
      </c>
      <c r="E365" s="317" t="s">
        <v>926</v>
      </c>
      <c r="F365" s="318" t="s">
        <v>1356</v>
      </c>
      <c r="G365" s="318" t="s">
        <v>1274</v>
      </c>
      <c r="H365" s="317" t="s">
        <v>929</v>
      </c>
      <c r="I365" s="317">
        <v>35510</v>
      </c>
      <c r="J365" s="318" t="s">
        <v>1001</v>
      </c>
      <c r="K365" s="315">
        <v>40285</v>
      </c>
      <c r="L365" s="317" t="s">
        <v>2608</v>
      </c>
      <c r="M365" s="315" t="s">
        <v>983</v>
      </c>
      <c r="N365" s="318" t="s">
        <v>991</v>
      </c>
      <c r="O365" s="347">
        <v>50.76</v>
      </c>
      <c r="P365" s="400">
        <v>4.2300000000000004</v>
      </c>
      <c r="Q365" s="400">
        <v>4.2300000000000004</v>
      </c>
      <c r="R365" s="400">
        <v>4.2300000000000004</v>
      </c>
      <c r="S365" s="404">
        <f>SUM(P365:R365)</f>
        <v>12.690000000000001</v>
      </c>
      <c r="T365" s="400">
        <v>4.2300000000000004</v>
      </c>
      <c r="U365" s="400">
        <v>4.2300000000000004</v>
      </c>
      <c r="V365" s="400">
        <v>4.2300000000000004</v>
      </c>
      <c r="W365" s="404">
        <f>SUM(T365:V365)</f>
        <v>12.690000000000001</v>
      </c>
      <c r="X365" s="400">
        <v>4.2300000000000004</v>
      </c>
      <c r="Y365" s="400">
        <v>4.2300000000000004</v>
      </c>
      <c r="Z365" s="400">
        <v>4.2300000000000004</v>
      </c>
      <c r="AA365" s="404">
        <f>SUM(X365:Z365)</f>
        <v>12.690000000000001</v>
      </c>
      <c r="AB365" s="400">
        <v>4.2300000000000004</v>
      </c>
      <c r="AC365" s="400">
        <v>4.2300000000000004</v>
      </c>
      <c r="AD365" s="400">
        <v>4.2300000000000004</v>
      </c>
      <c r="AE365" s="404">
        <f>SUM(AB365:AD365)</f>
        <v>12.690000000000001</v>
      </c>
      <c r="AF365" s="401">
        <f>SUBTOTAL(9,S365,W365,AA365,AE365)</f>
        <v>50.760000000000005</v>
      </c>
    </row>
    <row r="366" spans="1:32" x14ac:dyDescent="0.3">
      <c r="A366" s="70"/>
      <c r="B366" s="508" t="s">
        <v>3632</v>
      </c>
      <c r="C366" s="504" t="s">
        <v>2665</v>
      </c>
      <c r="D366" s="504" t="s">
        <v>3005</v>
      </c>
      <c r="E366" s="503" t="s">
        <v>917</v>
      </c>
      <c r="F366" s="504" t="s">
        <v>1358</v>
      </c>
      <c r="G366" s="504" t="s">
        <v>1274</v>
      </c>
      <c r="H366" s="503" t="s">
        <v>929</v>
      </c>
      <c r="I366" s="503">
        <v>35510</v>
      </c>
      <c r="J366" s="504" t="s">
        <v>1001</v>
      </c>
      <c r="K366" s="315">
        <v>39733</v>
      </c>
      <c r="L366" s="503" t="s">
        <v>2608</v>
      </c>
      <c r="M366" s="315" t="s">
        <v>983</v>
      </c>
      <c r="N366" s="504" t="s">
        <v>991</v>
      </c>
      <c r="O366" s="525">
        <v>50.76</v>
      </c>
      <c r="P366" s="400">
        <v>4.2300000000000004</v>
      </c>
      <c r="Q366" s="400">
        <v>4.2300000000000004</v>
      </c>
      <c r="R366" s="400">
        <v>4.2300000000000004</v>
      </c>
      <c r="S366" s="404">
        <f>SUM(P366:R366)</f>
        <v>12.690000000000001</v>
      </c>
      <c r="T366" s="400">
        <v>4.2300000000000004</v>
      </c>
      <c r="U366" s="400"/>
      <c r="V366" s="400"/>
      <c r="W366" s="404">
        <f>SUM(T366:V366)</f>
        <v>4.2300000000000004</v>
      </c>
      <c r="X366" s="400"/>
      <c r="Y366" s="400"/>
      <c r="Z366" s="400"/>
      <c r="AA366" s="404">
        <f>SUM(X366:Z366)</f>
        <v>0</v>
      </c>
      <c r="AB366" s="400"/>
      <c r="AC366" s="400"/>
      <c r="AD366" s="400"/>
      <c r="AE366" s="404">
        <f>SUM(AB366:AD366)</f>
        <v>0</v>
      </c>
      <c r="AF366" s="401">
        <f>SUBTOTAL(9,S366,W366,AA366,AE366)</f>
        <v>16.920000000000002</v>
      </c>
    </row>
    <row r="367" spans="1:32" x14ac:dyDescent="0.3">
      <c r="A367" s="581"/>
      <c r="B367" s="581" t="s">
        <v>3632</v>
      </c>
      <c r="C367" s="580" t="s">
        <v>2663</v>
      </c>
      <c r="D367" s="580" t="s">
        <v>3008</v>
      </c>
      <c r="E367" s="579" t="s">
        <v>926</v>
      </c>
      <c r="F367" s="580" t="s">
        <v>1361</v>
      </c>
      <c r="G367" s="580" t="s">
        <v>1274</v>
      </c>
      <c r="H367" s="579" t="s">
        <v>929</v>
      </c>
      <c r="I367" s="579">
        <v>35510</v>
      </c>
      <c r="J367" s="580" t="s">
        <v>1001</v>
      </c>
      <c r="K367" s="578">
        <v>40376</v>
      </c>
      <c r="L367" s="579" t="s">
        <v>2608</v>
      </c>
      <c r="M367" s="578" t="s">
        <v>983</v>
      </c>
      <c r="N367" s="580" t="s">
        <v>991</v>
      </c>
      <c r="O367" s="347">
        <v>50.76</v>
      </c>
      <c r="P367" s="400">
        <v>4.2300000000000004</v>
      </c>
      <c r="Q367" s="400">
        <v>4.2300000000000004</v>
      </c>
      <c r="R367" s="400">
        <v>4.2300000000000004</v>
      </c>
      <c r="S367" s="404">
        <f>SUM(P367:R367)</f>
        <v>12.690000000000001</v>
      </c>
      <c r="T367" s="400">
        <v>4.2300000000000004</v>
      </c>
      <c r="U367" s="400">
        <v>4.2300000000000004</v>
      </c>
      <c r="V367" s="400">
        <v>4.2300000000000004</v>
      </c>
      <c r="W367" s="404">
        <f>SUM(T367:V367)</f>
        <v>12.690000000000001</v>
      </c>
      <c r="X367" s="400">
        <v>4.2300000000000004</v>
      </c>
      <c r="Y367" s="400">
        <v>4.2300000000000004</v>
      </c>
      <c r="Z367" s="400">
        <v>4.2300000000000004</v>
      </c>
      <c r="AA367" s="404">
        <f>SUM(X367:Z367)</f>
        <v>12.690000000000001</v>
      </c>
      <c r="AB367" s="400"/>
      <c r="AC367" s="400"/>
      <c r="AD367" s="400"/>
      <c r="AE367" s="404">
        <f>SUM(AB367:AD367)</f>
        <v>0</v>
      </c>
      <c r="AF367" s="592">
        <f>SUBTOTAL(9,S367,W367,AA367,AE367)</f>
        <v>38.070000000000007</v>
      </c>
    </row>
    <row r="368" spans="1:32" x14ac:dyDescent="0.3">
      <c r="A368" s="70"/>
      <c r="B368" s="508" t="s">
        <v>3632</v>
      </c>
      <c r="C368" s="504" t="s">
        <v>2663</v>
      </c>
      <c r="D368" s="504" t="s">
        <v>3009</v>
      </c>
      <c r="E368" s="503" t="s">
        <v>938</v>
      </c>
      <c r="F368" s="504" t="s">
        <v>1362</v>
      </c>
      <c r="G368" s="504" t="s">
        <v>1274</v>
      </c>
      <c r="H368" s="503" t="s">
        <v>929</v>
      </c>
      <c r="I368" s="503">
        <v>35510</v>
      </c>
      <c r="J368" s="504" t="s">
        <v>1006</v>
      </c>
      <c r="K368" s="315">
        <v>40126</v>
      </c>
      <c r="L368" s="503" t="s">
        <v>2608</v>
      </c>
      <c r="M368" s="315" t="s">
        <v>984</v>
      </c>
      <c r="N368" s="504" t="s">
        <v>993</v>
      </c>
      <c r="O368" s="525">
        <v>99.6</v>
      </c>
      <c r="P368" s="400">
        <v>8.3000000000000007</v>
      </c>
      <c r="Q368" s="400">
        <v>8.3000000000000007</v>
      </c>
      <c r="R368" s="400">
        <v>8.3000000000000007</v>
      </c>
      <c r="S368" s="404">
        <f>SUM(P368:R368)</f>
        <v>24.900000000000002</v>
      </c>
      <c r="T368" s="400">
        <v>8.3000000000000007</v>
      </c>
      <c r="U368" s="400"/>
      <c r="V368" s="400"/>
      <c r="W368" s="404">
        <f>SUM(T368:V368)</f>
        <v>8.3000000000000007</v>
      </c>
      <c r="X368" s="400"/>
      <c r="Y368" s="400"/>
      <c r="Z368" s="400"/>
      <c r="AA368" s="404">
        <f>SUM(X368:Z368)</f>
        <v>0</v>
      </c>
      <c r="AB368" s="400"/>
      <c r="AC368" s="400"/>
      <c r="AD368" s="400"/>
      <c r="AE368" s="404">
        <f>SUM(AB368:AD368)</f>
        <v>0</v>
      </c>
      <c r="AF368" s="401">
        <f>SUBTOTAL(9,S368,W368,AA368,AE368)</f>
        <v>33.200000000000003</v>
      </c>
    </row>
    <row r="369" spans="1:32" x14ac:dyDescent="0.3">
      <c r="A369" s="70"/>
      <c r="B369" s="508" t="s">
        <v>3632</v>
      </c>
      <c r="C369" s="503" t="s">
        <v>2663</v>
      </c>
      <c r="D369" s="503" t="s">
        <v>2697</v>
      </c>
      <c r="E369" s="503" t="s">
        <v>885</v>
      </c>
      <c r="F369" s="504" t="s">
        <v>1364</v>
      </c>
      <c r="G369" s="504" t="s">
        <v>1274</v>
      </c>
      <c r="H369" s="503" t="s">
        <v>929</v>
      </c>
      <c r="I369" s="503">
        <v>35510</v>
      </c>
      <c r="J369" s="504" t="s">
        <v>3724</v>
      </c>
      <c r="K369" s="315">
        <v>40093</v>
      </c>
      <c r="L369" s="503" t="s">
        <v>2608</v>
      </c>
      <c r="M369" s="315" t="s">
        <v>984</v>
      </c>
      <c r="N369" s="504" t="s">
        <v>985</v>
      </c>
      <c r="O369" s="525">
        <v>283.08</v>
      </c>
      <c r="P369" s="400">
        <v>23.59</v>
      </c>
      <c r="Q369" s="400">
        <v>23.59</v>
      </c>
      <c r="R369" s="400"/>
      <c r="S369" s="404">
        <f>SUM(P369:R369)</f>
        <v>47.18</v>
      </c>
      <c r="T369" s="400"/>
      <c r="U369" s="400"/>
      <c r="V369" s="400"/>
      <c r="W369" s="404">
        <f>SUM(T369:V369)</f>
        <v>0</v>
      </c>
      <c r="X369" s="400"/>
      <c r="Y369" s="400"/>
      <c r="Z369" s="400"/>
      <c r="AA369" s="404">
        <f>SUM(X369:Z369)</f>
        <v>0</v>
      </c>
      <c r="AB369" s="400"/>
      <c r="AC369" s="400"/>
      <c r="AD369" s="400"/>
      <c r="AE369" s="404">
        <f>SUM(AB369:AD369)</f>
        <v>0</v>
      </c>
      <c r="AF369" s="401">
        <f>SUBTOTAL(9,S369,W369,AA369,AE369)</f>
        <v>47.18</v>
      </c>
    </row>
    <row r="370" spans="1:32" x14ac:dyDescent="0.3">
      <c r="A370" s="70"/>
      <c r="B370" s="70" t="s">
        <v>3631</v>
      </c>
      <c r="C370" s="318" t="s">
        <v>2704</v>
      </c>
      <c r="D370" s="318" t="s">
        <v>3012</v>
      </c>
      <c r="E370" s="317" t="s">
        <v>926</v>
      </c>
      <c r="F370" s="318" t="s">
        <v>1367</v>
      </c>
      <c r="G370" s="318" t="s">
        <v>1272</v>
      </c>
      <c r="H370" s="317" t="s">
        <v>912</v>
      </c>
      <c r="I370" s="317">
        <v>53100</v>
      </c>
      <c r="J370" s="318" t="s">
        <v>1002</v>
      </c>
      <c r="K370" s="315">
        <v>40670</v>
      </c>
      <c r="L370" s="317" t="s">
        <v>2608</v>
      </c>
      <c r="M370" s="315" t="s">
        <v>984</v>
      </c>
      <c r="N370" s="318" t="s">
        <v>991</v>
      </c>
      <c r="O370" s="347">
        <v>46.08</v>
      </c>
      <c r="P370" s="400">
        <v>3.84</v>
      </c>
      <c r="Q370" s="400">
        <v>3.84</v>
      </c>
      <c r="R370" s="400">
        <v>3.84</v>
      </c>
      <c r="S370" s="404">
        <f>SUM(P370:R370)</f>
        <v>11.52</v>
      </c>
      <c r="T370" s="400">
        <v>3.84</v>
      </c>
      <c r="U370" s="400">
        <v>3.84</v>
      </c>
      <c r="V370" s="400">
        <v>3.84</v>
      </c>
      <c r="W370" s="404">
        <f>SUM(T370:V370)</f>
        <v>11.52</v>
      </c>
      <c r="X370" s="400">
        <v>3.84</v>
      </c>
      <c r="Y370" s="400">
        <v>3.84</v>
      </c>
      <c r="Z370" s="400">
        <v>3.84</v>
      </c>
      <c r="AA370" s="404">
        <f>SUM(X370:Z370)</f>
        <v>11.52</v>
      </c>
      <c r="AB370" s="400">
        <v>3.84</v>
      </c>
      <c r="AC370" s="400">
        <v>3.84</v>
      </c>
      <c r="AD370" s="400">
        <v>3.84</v>
      </c>
      <c r="AE370" s="404">
        <f>SUM(AB370:AD370)</f>
        <v>11.52</v>
      </c>
      <c r="AF370" s="401">
        <f>SUBTOTAL(9,S370,W370,AA370,AE370)</f>
        <v>46.08</v>
      </c>
    </row>
    <row r="371" spans="1:32" x14ac:dyDescent="0.3">
      <c r="A371" s="70"/>
      <c r="B371" s="70" t="s">
        <v>3631</v>
      </c>
      <c r="C371" s="318" t="s">
        <v>2665</v>
      </c>
      <c r="D371" s="318" t="s">
        <v>3013</v>
      </c>
      <c r="E371" s="317" t="s">
        <v>926</v>
      </c>
      <c r="F371" s="318" t="s">
        <v>1368</v>
      </c>
      <c r="G371" s="318" t="s">
        <v>1272</v>
      </c>
      <c r="H371" s="317" t="s">
        <v>912</v>
      </c>
      <c r="I371" s="317">
        <v>53100</v>
      </c>
      <c r="J371" s="318" t="s">
        <v>1002</v>
      </c>
      <c r="K371" s="315">
        <v>40720</v>
      </c>
      <c r="L371" s="317" t="s">
        <v>2608</v>
      </c>
      <c r="M371" s="315" t="s">
        <v>984</v>
      </c>
      <c r="N371" s="318" t="s">
        <v>991</v>
      </c>
      <c r="O371" s="347">
        <v>46.08</v>
      </c>
      <c r="P371" s="400">
        <v>3.84</v>
      </c>
      <c r="Q371" s="400">
        <v>3.84</v>
      </c>
      <c r="R371" s="400">
        <v>3.84</v>
      </c>
      <c r="S371" s="404">
        <f>SUM(P371:R371)</f>
        <v>11.52</v>
      </c>
      <c r="T371" s="400">
        <v>3.84</v>
      </c>
      <c r="U371" s="400">
        <v>3.84</v>
      </c>
      <c r="V371" s="400">
        <v>3.84</v>
      </c>
      <c r="W371" s="404">
        <f>SUM(T371:V371)</f>
        <v>11.52</v>
      </c>
      <c r="X371" s="400">
        <v>3.84</v>
      </c>
      <c r="Y371" s="400">
        <v>3.84</v>
      </c>
      <c r="Z371" s="400">
        <v>3.84</v>
      </c>
      <c r="AA371" s="404">
        <f>SUM(X371:Z371)</f>
        <v>11.52</v>
      </c>
      <c r="AB371" s="400">
        <v>3.84</v>
      </c>
      <c r="AC371" s="400">
        <v>3.84</v>
      </c>
      <c r="AD371" s="400">
        <v>3.84</v>
      </c>
      <c r="AE371" s="404">
        <f>SUM(AB371:AD371)</f>
        <v>11.52</v>
      </c>
      <c r="AF371" s="401">
        <f>SUBTOTAL(9,S371,W371,AA371,AE371)</f>
        <v>46.08</v>
      </c>
    </row>
    <row r="372" spans="1:32" x14ac:dyDescent="0.3">
      <c r="A372" s="70"/>
      <c r="B372" s="70" t="s">
        <v>3631</v>
      </c>
      <c r="C372" s="318" t="s">
        <v>2594</v>
      </c>
      <c r="D372" s="318" t="s">
        <v>3015</v>
      </c>
      <c r="E372" s="317" t="s">
        <v>926</v>
      </c>
      <c r="F372" s="318" t="s">
        <v>1370</v>
      </c>
      <c r="G372" s="318" t="s">
        <v>1272</v>
      </c>
      <c r="H372" s="317" t="s">
        <v>912</v>
      </c>
      <c r="I372" s="317">
        <v>53100</v>
      </c>
      <c r="J372" s="318" t="s">
        <v>1001</v>
      </c>
      <c r="K372" s="316">
        <v>40670</v>
      </c>
      <c r="L372" s="317" t="s">
        <v>2608</v>
      </c>
      <c r="M372" s="315" t="s">
        <v>983</v>
      </c>
      <c r="N372" s="318" t="s">
        <v>991</v>
      </c>
      <c r="O372" s="347">
        <v>50.76</v>
      </c>
      <c r="P372" s="400">
        <v>4.2300000000000004</v>
      </c>
      <c r="Q372" s="400">
        <v>4.2300000000000004</v>
      </c>
      <c r="R372" s="400">
        <v>4.2300000000000004</v>
      </c>
      <c r="S372" s="404">
        <f>SUM(P372:R372)</f>
        <v>12.690000000000001</v>
      </c>
      <c r="T372" s="400">
        <v>4.2300000000000004</v>
      </c>
      <c r="U372" s="400">
        <v>4.2300000000000004</v>
      </c>
      <c r="V372" s="400">
        <v>4.2300000000000004</v>
      </c>
      <c r="W372" s="404">
        <f>SUM(T372:V372)</f>
        <v>12.690000000000001</v>
      </c>
      <c r="X372" s="400">
        <v>4.2300000000000004</v>
      </c>
      <c r="Y372" s="400">
        <v>4.2300000000000004</v>
      </c>
      <c r="Z372" s="400">
        <v>4.2300000000000004</v>
      </c>
      <c r="AA372" s="404">
        <f>SUM(X372:Z372)</f>
        <v>12.690000000000001</v>
      </c>
      <c r="AB372" s="400">
        <v>4.2300000000000004</v>
      </c>
      <c r="AC372" s="400">
        <v>4.2300000000000004</v>
      </c>
      <c r="AD372" s="400">
        <v>4.2300000000000004</v>
      </c>
      <c r="AE372" s="404">
        <f>SUM(AB372:AD372)</f>
        <v>12.690000000000001</v>
      </c>
      <c r="AF372" s="401">
        <f>SUBTOTAL(9,S372,W372,AA372,AE372)</f>
        <v>50.760000000000005</v>
      </c>
    </row>
    <row r="373" spans="1:32" x14ac:dyDescent="0.3">
      <c r="A373" s="70"/>
      <c r="B373" s="70" t="s">
        <v>3631</v>
      </c>
      <c r="C373" s="318" t="s">
        <v>2594</v>
      </c>
      <c r="D373" s="318" t="s">
        <v>3016</v>
      </c>
      <c r="E373" s="317" t="s">
        <v>926</v>
      </c>
      <c r="F373" s="318" t="s">
        <v>1371</v>
      </c>
      <c r="G373" s="318" t="s">
        <v>1272</v>
      </c>
      <c r="H373" s="317" t="s">
        <v>912</v>
      </c>
      <c r="I373" s="317">
        <v>53100</v>
      </c>
      <c r="J373" s="318" t="s">
        <v>1001</v>
      </c>
      <c r="K373" s="316">
        <v>40769</v>
      </c>
      <c r="L373" s="317" t="s">
        <v>2608</v>
      </c>
      <c r="M373" s="315" t="s">
        <v>983</v>
      </c>
      <c r="N373" s="318" t="s">
        <v>991</v>
      </c>
      <c r="O373" s="347">
        <v>50.76</v>
      </c>
      <c r="P373" s="400">
        <v>4.2300000000000004</v>
      </c>
      <c r="Q373" s="400">
        <v>4.2300000000000004</v>
      </c>
      <c r="R373" s="400">
        <v>4.2300000000000004</v>
      </c>
      <c r="S373" s="404">
        <f>SUM(P373:R373)</f>
        <v>12.690000000000001</v>
      </c>
      <c r="T373" s="400">
        <v>4.2300000000000004</v>
      </c>
      <c r="U373" s="400">
        <v>4.2300000000000004</v>
      </c>
      <c r="V373" s="400">
        <v>4.2300000000000004</v>
      </c>
      <c r="W373" s="404">
        <f>SUM(T373:V373)</f>
        <v>12.690000000000001</v>
      </c>
      <c r="X373" s="400">
        <v>4.2300000000000004</v>
      </c>
      <c r="Y373" s="400">
        <v>4.2300000000000004</v>
      </c>
      <c r="Z373" s="400">
        <v>4.2300000000000004</v>
      </c>
      <c r="AA373" s="404">
        <f>SUM(X373:Z373)</f>
        <v>12.690000000000001</v>
      </c>
      <c r="AB373" s="400">
        <v>4.2300000000000004</v>
      </c>
      <c r="AC373" s="400">
        <v>4.2300000000000004</v>
      </c>
      <c r="AD373" s="400">
        <v>4.2300000000000004</v>
      </c>
      <c r="AE373" s="404">
        <f>SUM(AB373:AD373)</f>
        <v>12.690000000000001</v>
      </c>
      <c r="AF373" s="401">
        <f>SUBTOTAL(9,S373,W373,AA373,AE373)</f>
        <v>50.760000000000005</v>
      </c>
    </row>
    <row r="374" spans="1:32" x14ac:dyDescent="0.3">
      <c r="A374" s="70"/>
      <c r="B374" s="70" t="s">
        <v>3631</v>
      </c>
      <c r="C374" s="318" t="s">
        <v>2594</v>
      </c>
      <c r="D374" s="318" t="s">
        <v>3017</v>
      </c>
      <c r="E374" s="317" t="s">
        <v>926</v>
      </c>
      <c r="F374" s="318" t="s">
        <v>1372</v>
      </c>
      <c r="G374" s="318" t="s">
        <v>1272</v>
      </c>
      <c r="H374" s="317" t="s">
        <v>912</v>
      </c>
      <c r="I374" s="317">
        <v>53100</v>
      </c>
      <c r="J374" s="318" t="s">
        <v>1001</v>
      </c>
      <c r="K374" s="316">
        <v>40769</v>
      </c>
      <c r="L374" s="317" t="s">
        <v>2608</v>
      </c>
      <c r="M374" s="315" t="s">
        <v>983</v>
      </c>
      <c r="N374" s="318" t="s">
        <v>991</v>
      </c>
      <c r="O374" s="347">
        <v>50.76</v>
      </c>
      <c r="P374" s="400">
        <v>4.2300000000000004</v>
      </c>
      <c r="Q374" s="400">
        <v>4.2300000000000004</v>
      </c>
      <c r="R374" s="400">
        <v>4.2300000000000004</v>
      </c>
      <c r="S374" s="404">
        <f>SUM(P374:R374)</f>
        <v>12.690000000000001</v>
      </c>
      <c r="T374" s="400">
        <v>4.2300000000000004</v>
      </c>
      <c r="U374" s="400">
        <v>4.2300000000000004</v>
      </c>
      <c r="V374" s="400">
        <v>4.2300000000000004</v>
      </c>
      <c r="W374" s="404">
        <f>SUM(T374:V374)</f>
        <v>12.690000000000001</v>
      </c>
      <c r="X374" s="400">
        <v>4.2300000000000004</v>
      </c>
      <c r="Y374" s="400">
        <v>4.2300000000000004</v>
      </c>
      <c r="Z374" s="400">
        <v>4.2300000000000004</v>
      </c>
      <c r="AA374" s="404">
        <f>SUM(X374:Z374)</f>
        <v>12.690000000000001</v>
      </c>
      <c r="AB374" s="400">
        <v>4.2300000000000004</v>
      </c>
      <c r="AC374" s="400">
        <v>4.2300000000000004</v>
      </c>
      <c r="AD374" s="400">
        <v>4.2300000000000004</v>
      </c>
      <c r="AE374" s="404">
        <f>SUM(AB374:AD374)</f>
        <v>12.690000000000001</v>
      </c>
      <c r="AF374" s="401">
        <f>SUBTOTAL(9,S374,W374,AA374,AE374)</f>
        <v>50.760000000000005</v>
      </c>
    </row>
    <row r="375" spans="1:32" x14ac:dyDescent="0.3">
      <c r="A375" s="70"/>
      <c r="B375" s="70" t="s">
        <v>3631</v>
      </c>
      <c r="C375" s="318" t="s">
        <v>2594</v>
      </c>
      <c r="D375" s="318" t="s">
        <v>3018</v>
      </c>
      <c r="E375" s="317" t="s">
        <v>926</v>
      </c>
      <c r="F375" s="318" t="s">
        <v>1373</v>
      </c>
      <c r="G375" s="318" t="s">
        <v>1272</v>
      </c>
      <c r="H375" s="317" t="s">
        <v>912</v>
      </c>
      <c r="I375" s="317">
        <v>53100</v>
      </c>
      <c r="J375" s="318" t="s">
        <v>1001</v>
      </c>
      <c r="K375" s="316">
        <v>40756</v>
      </c>
      <c r="L375" s="317" t="s">
        <v>2608</v>
      </c>
      <c r="M375" s="315" t="s">
        <v>983</v>
      </c>
      <c r="N375" s="318" t="s">
        <v>991</v>
      </c>
      <c r="O375" s="347">
        <v>50.76</v>
      </c>
      <c r="P375" s="400">
        <v>4.2300000000000004</v>
      </c>
      <c r="Q375" s="400">
        <v>4.2300000000000004</v>
      </c>
      <c r="R375" s="400">
        <v>4.2300000000000004</v>
      </c>
      <c r="S375" s="404">
        <f>SUM(P375:R375)</f>
        <v>12.690000000000001</v>
      </c>
      <c r="T375" s="400">
        <v>4.2300000000000004</v>
      </c>
      <c r="U375" s="400">
        <v>4.2300000000000004</v>
      </c>
      <c r="V375" s="400">
        <v>4.2300000000000004</v>
      </c>
      <c r="W375" s="404">
        <f>SUM(T375:V375)</f>
        <v>12.690000000000001</v>
      </c>
      <c r="X375" s="400">
        <v>4.2300000000000004</v>
      </c>
      <c r="Y375" s="400">
        <v>4.2300000000000004</v>
      </c>
      <c r="Z375" s="400">
        <v>4.2300000000000004</v>
      </c>
      <c r="AA375" s="404">
        <f>SUM(X375:Z375)</f>
        <v>12.690000000000001</v>
      </c>
      <c r="AB375" s="400">
        <v>4.2300000000000004</v>
      </c>
      <c r="AC375" s="400">
        <v>4.2300000000000004</v>
      </c>
      <c r="AD375" s="400">
        <v>4.2300000000000004</v>
      </c>
      <c r="AE375" s="404">
        <f>SUM(AB375:AD375)</f>
        <v>12.690000000000001</v>
      </c>
      <c r="AF375" s="401">
        <f>SUBTOTAL(9,S375,W375,AA375,AE375)</f>
        <v>50.760000000000005</v>
      </c>
    </row>
    <row r="376" spans="1:32" x14ac:dyDescent="0.3">
      <c r="A376" s="70"/>
      <c r="B376" s="70" t="s">
        <v>3631</v>
      </c>
      <c r="C376" s="318" t="s">
        <v>2663</v>
      </c>
      <c r="D376" s="318" t="s">
        <v>3019</v>
      </c>
      <c r="E376" s="317" t="s">
        <v>926</v>
      </c>
      <c r="F376" s="318" t="s">
        <v>1374</v>
      </c>
      <c r="G376" s="318" t="s">
        <v>1274</v>
      </c>
      <c r="H376" s="317" t="s">
        <v>929</v>
      </c>
      <c r="I376" s="317">
        <v>35510</v>
      </c>
      <c r="J376" s="318" t="s">
        <v>1001</v>
      </c>
      <c r="K376" s="316">
        <v>40778</v>
      </c>
      <c r="L376" s="317" t="s">
        <v>2608</v>
      </c>
      <c r="M376" s="315" t="s">
        <v>983</v>
      </c>
      <c r="N376" s="318" t="s">
        <v>991</v>
      </c>
      <c r="O376" s="347">
        <v>50.76</v>
      </c>
      <c r="P376" s="400">
        <v>4.2300000000000004</v>
      </c>
      <c r="Q376" s="400">
        <v>4.2300000000000004</v>
      </c>
      <c r="R376" s="400">
        <v>4.2300000000000004</v>
      </c>
      <c r="S376" s="404">
        <f>SUM(P376:R376)</f>
        <v>12.690000000000001</v>
      </c>
      <c r="T376" s="400">
        <v>4.2300000000000004</v>
      </c>
      <c r="U376" s="400">
        <v>4.2300000000000004</v>
      </c>
      <c r="V376" s="400">
        <v>4.2300000000000004</v>
      </c>
      <c r="W376" s="404">
        <f>SUM(T376:V376)</f>
        <v>12.690000000000001</v>
      </c>
      <c r="X376" s="400">
        <v>4.2300000000000004</v>
      </c>
      <c r="Y376" s="400">
        <v>4.2300000000000004</v>
      </c>
      <c r="Z376" s="400">
        <v>4.2300000000000004</v>
      </c>
      <c r="AA376" s="404">
        <f>SUM(X376:Z376)</f>
        <v>12.690000000000001</v>
      </c>
      <c r="AB376" s="400">
        <v>4.2300000000000004</v>
      </c>
      <c r="AC376" s="400">
        <v>4.2300000000000004</v>
      </c>
      <c r="AD376" s="400">
        <v>4.2300000000000004</v>
      </c>
      <c r="AE376" s="404">
        <f>SUM(AB376:AD376)</f>
        <v>12.690000000000001</v>
      </c>
      <c r="AF376" s="401">
        <f>SUBTOTAL(9,S376,W376,AA376,AE376)</f>
        <v>50.760000000000005</v>
      </c>
    </row>
    <row r="377" spans="1:32" x14ac:dyDescent="0.3">
      <c r="A377" s="70"/>
      <c r="B377" s="70" t="s">
        <v>3631</v>
      </c>
      <c r="C377" s="318" t="s">
        <v>2594</v>
      </c>
      <c r="D377" s="318" t="s">
        <v>3020</v>
      </c>
      <c r="E377" s="317" t="s">
        <v>926</v>
      </c>
      <c r="F377" s="318" t="s">
        <v>1375</v>
      </c>
      <c r="G377" s="318" t="s">
        <v>1272</v>
      </c>
      <c r="H377" s="317" t="s">
        <v>912</v>
      </c>
      <c r="I377" s="317">
        <v>53100</v>
      </c>
      <c r="J377" s="318" t="s">
        <v>1001</v>
      </c>
      <c r="K377" s="316">
        <v>40769</v>
      </c>
      <c r="L377" s="317" t="s">
        <v>2608</v>
      </c>
      <c r="M377" s="315" t="s">
        <v>983</v>
      </c>
      <c r="N377" s="318" t="s">
        <v>991</v>
      </c>
      <c r="O377" s="347">
        <v>50.76</v>
      </c>
      <c r="P377" s="400">
        <v>4.2300000000000004</v>
      </c>
      <c r="Q377" s="400">
        <v>4.2300000000000004</v>
      </c>
      <c r="R377" s="400">
        <v>4.2300000000000004</v>
      </c>
      <c r="S377" s="404">
        <f>SUM(P377:R377)</f>
        <v>12.690000000000001</v>
      </c>
      <c r="T377" s="400">
        <v>4.2300000000000004</v>
      </c>
      <c r="U377" s="400">
        <v>4.2300000000000004</v>
      </c>
      <c r="V377" s="400">
        <v>4.2300000000000004</v>
      </c>
      <c r="W377" s="404">
        <f>SUM(T377:V377)</f>
        <v>12.690000000000001</v>
      </c>
      <c r="X377" s="400">
        <v>4.2300000000000004</v>
      </c>
      <c r="Y377" s="400">
        <v>4.2300000000000004</v>
      </c>
      <c r="Z377" s="400">
        <v>4.2300000000000004</v>
      </c>
      <c r="AA377" s="404">
        <f>SUM(X377:Z377)</f>
        <v>12.690000000000001</v>
      </c>
      <c r="AB377" s="400">
        <v>4.2300000000000004</v>
      </c>
      <c r="AC377" s="400">
        <v>4.2300000000000004</v>
      </c>
      <c r="AD377" s="400">
        <v>4.2300000000000004</v>
      </c>
      <c r="AE377" s="404">
        <f>SUM(AB377:AD377)</f>
        <v>12.690000000000001</v>
      </c>
      <c r="AF377" s="401">
        <f>SUBTOTAL(9,S377,W377,AA377,AE377)</f>
        <v>50.760000000000005</v>
      </c>
    </row>
    <row r="378" spans="1:32" x14ac:dyDescent="0.3">
      <c r="A378" s="581"/>
      <c r="B378" s="581" t="s">
        <v>3632</v>
      </c>
      <c r="C378" s="580" t="s">
        <v>2663</v>
      </c>
      <c r="D378" s="580" t="s">
        <v>3021</v>
      </c>
      <c r="E378" s="579" t="s">
        <v>926</v>
      </c>
      <c r="F378" s="580" t="s">
        <v>1376</v>
      </c>
      <c r="G378" s="580" t="s">
        <v>1274</v>
      </c>
      <c r="H378" s="579" t="s">
        <v>929</v>
      </c>
      <c r="I378" s="579">
        <v>35510</v>
      </c>
      <c r="J378" s="580" t="s">
        <v>1001</v>
      </c>
      <c r="K378" s="316">
        <v>40756</v>
      </c>
      <c r="L378" s="579" t="s">
        <v>2608</v>
      </c>
      <c r="M378" s="578" t="s">
        <v>983</v>
      </c>
      <c r="N378" s="580" t="s">
        <v>991</v>
      </c>
      <c r="O378" s="347">
        <v>50.76</v>
      </c>
      <c r="P378" s="400">
        <v>4.2300000000000004</v>
      </c>
      <c r="Q378" s="400">
        <v>4.2300000000000004</v>
      </c>
      <c r="R378" s="400">
        <v>4.2300000000000004</v>
      </c>
      <c r="S378" s="404">
        <f>SUM(P378:R378)</f>
        <v>12.690000000000001</v>
      </c>
      <c r="T378" s="400">
        <v>4.2300000000000004</v>
      </c>
      <c r="U378" s="400">
        <v>4.2300000000000004</v>
      </c>
      <c r="V378" s="400">
        <v>4.2300000000000004</v>
      </c>
      <c r="W378" s="404">
        <f>SUM(T378:V378)</f>
        <v>12.690000000000001</v>
      </c>
      <c r="X378" s="400">
        <v>4.2300000000000004</v>
      </c>
      <c r="Y378" s="400">
        <v>4.2300000000000004</v>
      </c>
      <c r="Z378" s="400">
        <v>4.2300000000000004</v>
      </c>
      <c r="AA378" s="404">
        <f>SUM(X378:Z378)</f>
        <v>12.690000000000001</v>
      </c>
      <c r="AB378" s="400"/>
      <c r="AC378" s="400"/>
      <c r="AD378" s="400"/>
      <c r="AE378" s="404">
        <f>SUM(AB378:AD378)</f>
        <v>0</v>
      </c>
      <c r="AF378" s="592">
        <f>SUBTOTAL(9,S378,W378,AA378,AE378)</f>
        <v>38.070000000000007</v>
      </c>
    </row>
    <row r="379" spans="1:32" x14ac:dyDescent="0.3">
      <c r="A379" s="70"/>
      <c r="B379" s="70" t="s">
        <v>3631</v>
      </c>
      <c r="C379" s="318" t="s">
        <v>2663</v>
      </c>
      <c r="D379" s="318" t="s">
        <v>3022</v>
      </c>
      <c r="E379" s="317" t="s">
        <v>926</v>
      </c>
      <c r="F379" s="318" t="s">
        <v>1377</v>
      </c>
      <c r="G379" s="318" t="s">
        <v>1274</v>
      </c>
      <c r="H379" s="317" t="s">
        <v>929</v>
      </c>
      <c r="I379" s="317">
        <v>35510</v>
      </c>
      <c r="J379" s="318" t="s">
        <v>1001</v>
      </c>
      <c r="K379" s="316">
        <v>40756</v>
      </c>
      <c r="L379" s="317" t="s">
        <v>2608</v>
      </c>
      <c r="M379" s="315" t="s">
        <v>983</v>
      </c>
      <c r="N379" s="318" t="s">
        <v>991</v>
      </c>
      <c r="O379" s="347">
        <v>50.76</v>
      </c>
      <c r="P379" s="400">
        <v>4.2300000000000004</v>
      </c>
      <c r="Q379" s="400">
        <v>4.2300000000000004</v>
      </c>
      <c r="R379" s="400">
        <v>4.2300000000000004</v>
      </c>
      <c r="S379" s="404">
        <f>SUM(P379:R379)</f>
        <v>12.690000000000001</v>
      </c>
      <c r="T379" s="400">
        <v>4.2300000000000004</v>
      </c>
      <c r="U379" s="400">
        <v>4.2300000000000004</v>
      </c>
      <c r="V379" s="400">
        <v>4.2300000000000004</v>
      </c>
      <c r="W379" s="404">
        <f>SUM(T379:V379)</f>
        <v>12.690000000000001</v>
      </c>
      <c r="X379" s="400">
        <v>4.2300000000000004</v>
      </c>
      <c r="Y379" s="400">
        <v>4.2300000000000004</v>
      </c>
      <c r="Z379" s="400">
        <v>4.2300000000000004</v>
      </c>
      <c r="AA379" s="404">
        <f>SUM(X379:Z379)</f>
        <v>12.690000000000001</v>
      </c>
      <c r="AB379" s="400">
        <v>4.2300000000000004</v>
      </c>
      <c r="AC379" s="400">
        <v>4.2300000000000004</v>
      </c>
      <c r="AD379" s="400">
        <v>4.2300000000000004</v>
      </c>
      <c r="AE379" s="404">
        <f>SUM(AB379:AD379)</f>
        <v>12.690000000000001</v>
      </c>
      <c r="AF379" s="401">
        <f>SUBTOTAL(9,S379,W379,AA379,AE379)</f>
        <v>50.760000000000005</v>
      </c>
    </row>
    <row r="380" spans="1:32" x14ac:dyDescent="0.3">
      <c r="A380" s="70"/>
      <c r="B380" s="70" t="s">
        <v>3631</v>
      </c>
      <c r="C380" s="318" t="s">
        <v>2663</v>
      </c>
      <c r="D380" s="318" t="s">
        <v>3023</v>
      </c>
      <c r="E380" s="317" t="s">
        <v>926</v>
      </c>
      <c r="F380" s="318" t="s">
        <v>1378</v>
      </c>
      <c r="G380" s="318" t="s">
        <v>1274</v>
      </c>
      <c r="H380" s="317" t="s">
        <v>929</v>
      </c>
      <c r="I380" s="317">
        <v>35510</v>
      </c>
      <c r="J380" s="318" t="s">
        <v>1001</v>
      </c>
      <c r="K380" s="316">
        <v>40756</v>
      </c>
      <c r="L380" s="317" t="s">
        <v>2608</v>
      </c>
      <c r="M380" s="315" t="s">
        <v>983</v>
      </c>
      <c r="N380" s="318" t="s">
        <v>991</v>
      </c>
      <c r="O380" s="347">
        <v>50.76</v>
      </c>
      <c r="P380" s="400">
        <v>4.2300000000000004</v>
      </c>
      <c r="Q380" s="400">
        <v>4.2300000000000004</v>
      </c>
      <c r="R380" s="400">
        <v>4.2300000000000004</v>
      </c>
      <c r="S380" s="404">
        <f>SUM(P380:R380)</f>
        <v>12.690000000000001</v>
      </c>
      <c r="T380" s="400">
        <v>4.2300000000000004</v>
      </c>
      <c r="U380" s="400">
        <v>4.2300000000000004</v>
      </c>
      <c r="V380" s="400">
        <v>4.2300000000000004</v>
      </c>
      <c r="W380" s="404">
        <f>SUM(T380:V380)</f>
        <v>12.690000000000001</v>
      </c>
      <c r="X380" s="400">
        <v>4.2300000000000004</v>
      </c>
      <c r="Y380" s="400">
        <v>4.2300000000000004</v>
      </c>
      <c r="Z380" s="400">
        <v>4.2300000000000004</v>
      </c>
      <c r="AA380" s="404">
        <f>SUM(X380:Z380)</f>
        <v>12.690000000000001</v>
      </c>
      <c r="AB380" s="400">
        <v>4.2300000000000004</v>
      </c>
      <c r="AC380" s="400">
        <v>4.2300000000000004</v>
      </c>
      <c r="AD380" s="400">
        <v>4.2300000000000004</v>
      </c>
      <c r="AE380" s="404">
        <f>SUM(AB380:AD380)</f>
        <v>12.690000000000001</v>
      </c>
      <c r="AF380" s="401">
        <f>SUBTOTAL(9,S380,W380,AA380,AE380)</f>
        <v>50.760000000000005</v>
      </c>
    </row>
    <row r="381" spans="1:32" x14ac:dyDescent="0.3">
      <c r="A381" s="70"/>
      <c r="B381" s="70" t="s">
        <v>3631</v>
      </c>
      <c r="C381" s="318" t="s">
        <v>2663</v>
      </c>
      <c r="D381" s="318" t="s">
        <v>3024</v>
      </c>
      <c r="E381" s="317" t="s">
        <v>926</v>
      </c>
      <c r="F381" s="318" t="s">
        <v>1379</v>
      </c>
      <c r="G381" s="318" t="s">
        <v>1274</v>
      </c>
      <c r="H381" s="317" t="s">
        <v>929</v>
      </c>
      <c r="I381" s="317">
        <v>35510</v>
      </c>
      <c r="J381" s="318" t="s">
        <v>1001</v>
      </c>
      <c r="K381" s="316">
        <v>40756</v>
      </c>
      <c r="L381" s="317" t="s">
        <v>2608</v>
      </c>
      <c r="M381" s="315" t="s">
        <v>983</v>
      </c>
      <c r="N381" s="318" t="s">
        <v>991</v>
      </c>
      <c r="O381" s="347">
        <v>50.76</v>
      </c>
      <c r="P381" s="400">
        <v>4.2300000000000004</v>
      </c>
      <c r="Q381" s="400">
        <v>4.2300000000000004</v>
      </c>
      <c r="R381" s="400">
        <v>4.2300000000000004</v>
      </c>
      <c r="S381" s="404">
        <f>SUM(P381:R381)</f>
        <v>12.690000000000001</v>
      </c>
      <c r="T381" s="400">
        <v>4.2300000000000004</v>
      </c>
      <c r="U381" s="400">
        <v>4.2300000000000004</v>
      </c>
      <c r="V381" s="400">
        <v>4.2300000000000004</v>
      </c>
      <c r="W381" s="404">
        <f>SUM(T381:V381)</f>
        <v>12.690000000000001</v>
      </c>
      <c r="X381" s="400">
        <v>4.2300000000000004</v>
      </c>
      <c r="Y381" s="400">
        <v>4.2300000000000004</v>
      </c>
      <c r="Z381" s="400">
        <v>4.2300000000000004</v>
      </c>
      <c r="AA381" s="404">
        <f>SUM(X381:Z381)</f>
        <v>12.690000000000001</v>
      </c>
      <c r="AB381" s="400">
        <v>4.2300000000000004</v>
      </c>
      <c r="AC381" s="400">
        <v>4.2300000000000004</v>
      </c>
      <c r="AD381" s="400">
        <v>4.2300000000000004</v>
      </c>
      <c r="AE381" s="404">
        <f>SUM(AB381:AD381)</f>
        <v>12.690000000000001</v>
      </c>
      <c r="AF381" s="401">
        <f>SUBTOTAL(9,S381,W381,AA381,AE381)</f>
        <v>50.760000000000005</v>
      </c>
    </row>
    <row r="382" spans="1:32" x14ac:dyDescent="0.3">
      <c r="A382" s="70"/>
      <c r="B382" s="70" t="s">
        <v>3631</v>
      </c>
      <c r="C382" s="318" t="s">
        <v>2594</v>
      </c>
      <c r="D382" s="318" t="s">
        <v>3025</v>
      </c>
      <c r="E382" s="317" t="s">
        <v>926</v>
      </c>
      <c r="F382" s="318" t="s">
        <v>1380</v>
      </c>
      <c r="G382" s="318" t="s">
        <v>1272</v>
      </c>
      <c r="H382" s="317" t="s">
        <v>912</v>
      </c>
      <c r="I382" s="317">
        <v>53100</v>
      </c>
      <c r="J382" s="318" t="s">
        <v>1001</v>
      </c>
      <c r="K382" s="316">
        <v>40756</v>
      </c>
      <c r="L382" s="317" t="s">
        <v>2608</v>
      </c>
      <c r="M382" s="315" t="s">
        <v>983</v>
      </c>
      <c r="N382" s="318" t="s">
        <v>991</v>
      </c>
      <c r="O382" s="347">
        <v>50.76</v>
      </c>
      <c r="P382" s="400">
        <v>4.2300000000000004</v>
      </c>
      <c r="Q382" s="400">
        <v>4.2300000000000004</v>
      </c>
      <c r="R382" s="400">
        <v>4.2300000000000004</v>
      </c>
      <c r="S382" s="404">
        <f>SUM(P382:R382)</f>
        <v>12.690000000000001</v>
      </c>
      <c r="T382" s="400">
        <v>4.2300000000000004</v>
      </c>
      <c r="U382" s="400">
        <v>4.2300000000000004</v>
      </c>
      <c r="V382" s="400">
        <v>4.2300000000000004</v>
      </c>
      <c r="W382" s="404">
        <f>SUM(T382:V382)</f>
        <v>12.690000000000001</v>
      </c>
      <c r="X382" s="400">
        <v>4.2300000000000004</v>
      </c>
      <c r="Y382" s="400">
        <v>4.2300000000000004</v>
      </c>
      <c r="Z382" s="400">
        <v>4.2300000000000004</v>
      </c>
      <c r="AA382" s="404">
        <f>SUM(X382:Z382)</f>
        <v>12.690000000000001</v>
      </c>
      <c r="AB382" s="400">
        <v>4.2300000000000004</v>
      </c>
      <c r="AC382" s="400">
        <v>4.2300000000000004</v>
      </c>
      <c r="AD382" s="400">
        <v>4.2300000000000004</v>
      </c>
      <c r="AE382" s="404">
        <f>SUM(AB382:AD382)</f>
        <v>12.690000000000001</v>
      </c>
      <c r="AF382" s="401">
        <f>SUBTOTAL(9,S382,W382,AA382,AE382)</f>
        <v>50.760000000000005</v>
      </c>
    </row>
    <row r="383" spans="1:32" x14ac:dyDescent="0.3">
      <c r="A383" s="70"/>
      <c r="B383" s="70" t="s">
        <v>3631</v>
      </c>
      <c r="C383" s="318" t="s">
        <v>2594</v>
      </c>
      <c r="D383" s="318" t="s">
        <v>3026</v>
      </c>
      <c r="E383" s="317" t="s">
        <v>926</v>
      </c>
      <c r="F383" s="318" t="s">
        <v>1381</v>
      </c>
      <c r="G383" s="318" t="s">
        <v>1272</v>
      </c>
      <c r="H383" s="317" t="s">
        <v>912</v>
      </c>
      <c r="I383" s="317">
        <v>53100</v>
      </c>
      <c r="J383" s="318" t="s">
        <v>1001</v>
      </c>
      <c r="K383" s="316">
        <v>40778</v>
      </c>
      <c r="L383" s="317" t="s">
        <v>2608</v>
      </c>
      <c r="M383" s="315" t="s">
        <v>983</v>
      </c>
      <c r="N383" s="318" t="s">
        <v>991</v>
      </c>
      <c r="O383" s="347">
        <v>50.76</v>
      </c>
      <c r="P383" s="400">
        <v>4.2300000000000004</v>
      </c>
      <c r="Q383" s="400">
        <v>4.2300000000000004</v>
      </c>
      <c r="R383" s="400">
        <v>4.2300000000000004</v>
      </c>
      <c r="S383" s="404">
        <f>SUM(P383:R383)</f>
        <v>12.690000000000001</v>
      </c>
      <c r="T383" s="400">
        <v>4.2300000000000004</v>
      </c>
      <c r="U383" s="400">
        <v>4.2300000000000004</v>
      </c>
      <c r="V383" s="400">
        <v>4.2300000000000004</v>
      </c>
      <c r="W383" s="404">
        <f>SUM(T383:V383)</f>
        <v>12.690000000000001</v>
      </c>
      <c r="X383" s="400">
        <v>4.2300000000000004</v>
      </c>
      <c r="Y383" s="400">
        <v>4.2300000000000004</v>
      </c>
      <c r="Z383" s="400">
        <v>4.2300000000000004</v>
      </c>
      <c r="AA383" s="404">
        <f>SUM(X383:Z383)</f>
        <v>12.690000000000001</v>
      </c>
      <c r="AB383" s="400">
        <v>4.2300000000000004</v>
      </c>
      <c r="AC383" s="400">
        <v>4.2300000000000004</v>
      </c>
      <c r="AD383" s="400">
        <v>4.2300000000000004</v>
      </c>
      <c r="AE383" s="404">
        <f>SUM(AB383:AD383)</f>
        <v>12.690000000000001</v>
      </c>
      <c r="AF383" s="401">
        <f>SUBTOTAL(9,S383,W383,AA383,AE383)</f>
        <v>50.760000000000005</v>
      </c>
    </row>
    <row r="384" spans="1:32" x14ac:dyDescent="0.3">
      <c r="A384" s="70"/>
      <c r="B384" s="70" t="s">
        <v>3631</v>
      </c>
      <c r="C384" s="318" t="s">
        <v>2594</v>
      </c>
      <c r="D384" s="318" t="s">
        <v>3027</v>
      </c>
      <c r="E384" s="317" t="s">
        <v>926</v>
      </c>
      <c r="F384" s="318" t="s">
        <v>1382</v>
      </c>
      <c r="G384" s="318" t="s">
        <v>1272</v>
      </c>
      <c r="H384" s="317" t="s">
        <v>912</v>
      </c>
      <c r="I384" s="317">
        <v>53100</v>
      </c>
      <c r="J384" s="318" t="s">
        <v>1001</v>
      </c>
      <c r="K384" s="316">
        <v>40778</v>
      </c>
      <c r="L384" s="317" t="s">
        <v>2608</v>
      </c>
      <c r="M384" s="315" t="s">
        <v>983</v>
      </c>
      <c r="N384" s="318" t="s">
        <v>991</v>
      </c>
      <c r="O384" s="347">
        <v>50.76</v>
      </c>
      <c r="P384" s="400">
        <v>4.2300000000000004</v>
      </c>
      <c r="Q384" s="400">
        <v>4.2300000000000004</v>
      </c>
      <c r="R384" s="400">
        <v>4.2300000000000004</v>
      </c>
      <c r="S384" s="404">
        <f>SUM(P384:R384)</f>
        <v>12.690000000000001</v>
      </c>
      <c r="T384" s="400">
        <v>4.2300000000000004</v>
      </c>
      <c r="U384" s="400">
        <v>4.2300000000000004</v>
      </c>
      <c r="V384" s="400">
        <v>4.2300000000000004</v>
      </c>
      <c r="W384" s="404">
        <f>SUM(T384:V384)</f>
        <v>12.690000000000001</v>
      </c>
      <c r="X384" s="400">
        <v>4.2300000000000004</v>
      </c>
      <c r="Y384" s="400">
        <v>4.2300000000000004</v>
      </c>
      <c r="Z384" s="400">
        <v>4.2300000000000004</v>
      </c>
      <c r="AA384" s="404">
        <f>SUM(X384:Z384)</f>
        <v>12.690000000000001</v>
      </c>
      <c r="AB384" s="400">
        <v>4.2300000000000004</v>
      </c>
      <c r="AC384" s="400">
        <v>4.2300000000000004</v>
      </c>
      <c r="AD384" s="400">
        <v>4.2300000000000004</v>
      </c>
      <c r="AE384" s="404">
        <f>SUM(AB384:AD384)</f>
        <v>12.690000000000001</v>
      </c>
      <c r="AF384" s="401">
        <f>SUBTOTAL(9,S384,W384,AA384,AE384)</f>
        <v>50.760000000000005</v>
      </c>
    </row>
    <row r="385" spans="1:32" x14ac:dyDescent="0.3">
      <c r="A385" s="70"/>
      <c r="B385" s="70" t="s">
        <v>3631</v>
      </c>
      <c r="C385" s="318" t="s">
        <v>2594</v>
      </c>
      <c r="D385" s="318" t="s">
        <v>3028</v>
      </c>
      <c r="E385" s="317" t="s">
        <v>926</v>
      </c>
      <c r="F385" s="318" t="s">
        <v>1383</v>
      </c>
      <c r="G385" s="318" t="s">
        <v>1272</v>
      </c>
      <c r="H385" s="317" t="s">
        <v>912</v>
      </c>
      <c r="I385" s="317">
        <v>53100</v>
      </c>
      <c r="J385" s="318" t="s">
        <v>1001</v>
      </c>
      <c r="K385" s="316">
        <v>40778</v>
      </c>
      <c r="L385" s="317" t="s">
        <v>2608</v>
      </c>
      <c r="M385" s="315" t="s">
        <v>983</v>
      </c>
      <c r="N385" s="318" t="s">
        <v>991</v>
      </c>
      <c r="O385" s="347">
        <v>50.76</v>
      </c>
      <c r="P385" s="400">
        <v>4.2300000000000004</v>
      </c>
      <c r="Q385" s="400">
        <v>4.2300000000000004</v>
      </c>
      <c r="R385" s="400">
        <v>4.2300000000000004</v>
      </c>
      <c r="S385" s="404">
        <f>SUM(P385:R385)</f>
        <v>12.690000000000001</v>
      </c>
      <c r="T385" s="400">
        <v>4.2300000000000004</v>
      </c>
      <c r="U385" s="400">
        <v>4.2300000000000004</v>
      </c>
      <c r="V385" s="400">
        <v>4.2300000000000004</v>
      </c>
      <c r="W385" s="404">
        <f>SUM(T385:V385)</f>
        <v>12.690000000000001</v>
      </c>
      <c r="X385" s="400">
        <v>4.2300000000000004</v>
      </c>
      <c r="Y385" s="400">
        <v>4.2300000000000004</v>
      </c>
      <c r="Z385" s="400">
        <v>4.2300000000000004</v>
      </c>
      <c r="AA385" s="404">
        <f>SUM(X385:Z385)</f>
        <v>12.690000000000001</v>
      </c>
      <c r="AB385" s="400">
        <v>4.2300000000000004</v>
      </c>
      <c r="AC385" s="400">
        <v>4.2300000000000004</v>
      </c>
      <c r="AD385" s="400">
        <v>4.2300000000000004</v>
      </c>
      <c r="AE385" s="404">
        <f>SUM(AB385:AD385)</f>
        <v>12.690000000000001</v>
      </c>
      <c r="AF385" s="401">
        <f>SUBTOTAL(9,S385,W385,AA385,AE385)</f>
        <v>50.760000000000005</v>
      </c>
    </row>
    <row r="386" spans="1:32" x14ac:dyDescent="0.3">
      <c r="A386" s="70"/>
      <c r="B386" s="70" t="s">
        <v>3631</v>
      </c>
      <c r="C386" s="318" t="s">
        <v>2594</v>
      </c>
      <c r="D386" s="318" t="s">
        <v>3029</v>
      </c>
      <c r="E386" s="317" t="s">
        <v>926</v>
      </c>
      <c r="F386" s="318" t="s">
        <v>1384</v>
      </c>
      <c r="G386" s="318" t="s">
        <v>1272</v>
      </c>
      <c r="H386" s="317" t="s">
        <v>912</v>
      </c>
      <c r="I386" s="317">
        <v>53100</v>
      </c>
      <c r="J386" s="318" t="s">
        <v>1001</v>
      </c>
      <c r="K386" s="316">
        <v>40756</v>
      </c>
      <c r="L386" s="317" t="s">
        <v>2608</v>
      </c>
      <c r="M386" s="315" t="s">
        <v>983</v>
      </c>
      <c r="N386" s="318" t="s">
        <v>991</v>
      </c>
      <c r="O386" s="347">
        <v>50.76</v>
      </c>
      <c r="P386" s="400">
        <v>4.2300000000000004</v>
      </c>
      <c r="Q386" s="400">
        <v>4.2300000000000004</v>
      </c>
      <c r="R386" s="400">
        <v>4.2300000000000004</v>
      </c>
      <c r="S386" s="404">
        <f>SUM(P386:R386)</f>
        <v>12.690000000000001</v>
      </c>
      <c r="T386" s="400">
        <v>4.2300000000000004</v>
      </c>
      <c r="U386" s="400">
        <v>4.2300000000000004</v>
      </c>
      <c r="V386" s="400">
        <v>4.2300000000000004</v>
      </c>
      <c r="W386" s="404">
        <f>SUM(T386:V386)</f>
        <v>12.690000000000001</v>
      </c>
      <c r="X386" s="400">
        <v>4.2300000000000004</v>
      </c>
      <c r="Y386" s="400">
        <v>4.2300000000000004</v>
      </c>
      <c r="Z386" s="400">
        <v>4.2300000000000004</v>
      </c>
      <c r="AA386" s="404">
        <f>SUM(X386:Z386)</f>
        <v>12.690000000000001</v>
      </c>
      <c r="AB386" s="400">
        <v>4.2300000000000004</v>
      </c>
      <c r="AC386" s="400">
        <v>4.2300000000000004</v>
      </c>
      <c r="AD386" s="400">
        <v>4.2300000000000004</v>
      </c>
      <c r="AE386" s="404">
        <f>SUM(AB386:AD386)</f>
        <v>12.690000000000001</v>
      </c>
      <c r="AF386" s="401">
        <f>SUBTOTAL(9,S386,W386,AA386,AE386)</f>
        <v>50.760000000000005</v>
      </c>
    </row>
    <row r="387" spans="1:32" x14ac:dyDescent="0.3">
      <c r="A387" s="70"/>
      <c r="B387" s="70" t="s">
        <v>3631</v>
      </c>
      <c r="C387" s="318" t="s">
        <v>2594</v>
      </c>
      <c r="D387" s="318" t="s">
        <v>3031</v>
      </c>
      <c r="E387" s="317" t="s">
        <v>925</v>
      </c>
      <c r="F387" s="318" t="s">
        <v>1385</v>
      </c>
      <c r="G387" s="318" t="s">
        <v>1272</v>
      </c>
      <c r="H387" s="317" t="s">
        <v>912</v>
      </c>
      <c r="I387" s="317">
        <v>53100</v>
      </c>
      <c r="J387" s="318" t="s">
        <v>1001</v>
      </c>
      <c r="K387" s="316">
        <v>40443</v>
      </c>
      <c r="L387" s="317" t="s">
        <v>2608</v>
      </c>
      <c r="M387" s="315" t="s">
        <v>983</v>
      </c>
      <c r="N387" s="318" t="s">
        <v>991</v>
      </c>
      <c r="O387" s="347">
        <v>50.76</v>
      </c>
      <c r="P387" s="400">
        <v>4.2300000000000004</v>
      </c>
      <c r="Q387" s="400">
        <v>4.2300000000000004</v>
      </c>
      <c r="R387" s="400">
        <v>4.2300000000000004</v>
      </c>
      <c r="S387" s="404">
        <f>SUM(P387:R387)</f>
        <v>12.690000000000001</v>
      </c>
      <c r="T387" s="400">
        <v>4.2300000000000004</v>
      </c>
      <c r="U387" s="400">
        <v>4.2300000000000004</v>
      </c>
      <c r="V387" s="400">
        <v>4.2300000000000004</v>
      </c>
      <c r="W387" s="404">
        <f>SUM(T387:V387)</f>
        <v>12.690000000000001</v>
      </c>
      <c r="X387" s="400">
        <v>4.2300000000000004</v>
      </c>
      <c r="Y387" s="400">
        <v>4.2300000000000004</v>
      </c>
      <c r="Z387" s="400">
        <v>4.2300000000000004</v>
      </c>
      <c r="AA387" s="404">
        <f>SUM(X387:Z387)</f>
        <v>12.690000000000001</v>
      </c>
      <c r="AB387" s="400">
        <v>4.2300000000000004</v>
      </c>
      <c r="AC387" s="400">
        <v>4.2300000000000004</v>
      </c>
      <c r="AD387" s="400">
        <v>4.2300000000000004</v>
      </c>
      <c r="AE387" s="404">
        <f>SUM(AB387:AD387)</f>
        <v>12.690000000000001</v>
      </c>
      <c r="AF387" s="401">
        <f>SUBTOTAL(9,S387,W387,AA387,AE387)</f>
        <v>50.760000000000005</v>
      </c>
    </row>
    <row r="388" spans="1:32" x14ac:dyDescent="0.3">
      <c r="A388" s="70"/>
      <c r="B388" s="70" t="s">
        <v>3631</v>
      </c>
      <c r="C388" s="318" t="s">
        <v>2700</v>
      </c>
      <c r="D388" s="318" t="s">
        <v>3032</v>
      </c>
      <c r="E388" s="317" t="s">
        <v>926</v>
      </c>
      <c r="F388" s="318" t="s">
        <v>1386</v>
      </c>
      <c r="G388" s="318" t="s">
        <v>1273</v>
      </c>
      <c r="H388" s="317" t="s">
        <v>913</v>
      </c>
      <c r="I388" s="317">
        <v>53000</v>
      </c>
      <c r="J388" s="318" t="s">
        <v>1001</v>
      </c>
      <c r="K388" s="316">
        <v>40756</v>
      </c>
      <c r="L388" s="317" t="s">
        <v>2608</v>
      </c>
      <c r="M388" s="315" t="s">
        <v>983</v>
      </c>
      <c r="N388" s="318" t="s">
        <v>991</v>
      </c>
      <c r="O388" s="347">
        <v>50.76</v>
      </c>
      <c r="P388" s="400">
        <v>4.2300000000000004</v>
      </c>
      <c r="Q388" s="400">
        <v>4.2300000000000004</v>
      </c>
      <c r="R388" s="400">
        <v>4.2300000000000004</v>
      </c>
      <c r="S388" s="404">
        <f>SUM(P388:R388)</f>
        <v>12.690000000000001</v>
      </c>
      <c r="T388" s="400">
        <v>4.2300000000000004</v>
      </c>
      <c r="U388" s="400">
        <v>4.2300000000000004</v>
      </c>
      <c r="V388" s="400">
        <v>4.2300000000000004</v>
      </c>
      <c r="W388" s="404">
        <f>SUM(T388:V388)</f>
        <v>12.690000000000001</v>
      </c>
      <c r="X388" s="400">
        <v>4.2300000000000004</v>
      </c>
      <c r="Y388" s="400">
        <v>4.2300000000000004</v>
      </c>
      <c r="Z388" s="400">
        <v>4.2300000000000004</v>
      </c>
      <c r="AA388" s="404">
        <f>SUM(X388:Z388)</f>
        <v>12.690000000000001</v>
      </c>
      <c r="AB388" s="400">
        <v>4.2300000000000004</v>
      </c>
      <c r="AC388" s="400">
        <v>4.2300000000000004</v>
      </c>
      <c r="AD388" s="400">
        <v>4.2300000000000004</v>
      </c>
      <c r="AE388" s="404">
        <f>SUM(AB388:AD388)</f>
        <v>12.690000000000001</v>
      </c>
      <c r="AF388" s="401">
        <f>SUBTOTAL(9,S388,W388,AA388,AE388)</f>
        <v>50.760000000000005</v>
      </c>
    </row>
    <row r="389" spans="1:32" x14ac:dyDescent="0.3">
      <c r="A389" s="70"/>
      <c r="B389" s="70" t="s">
        <v>3631</v>
      </c>
      <c r="C389" s="318" t="s">
        <v>2594</v>
      </c>
      <c r="D389" s="318" t="s">
        <v>3033</v>
      </c>
      <c r="E389" s="317" t="s">
        <v>926</v>
      </c>
      <c r="F389" s="318" t="s">
        <v>1387</v>
      </c>
      <c r="G389" s="318" t="s">
        <v>1272</v>
      </c>
      <c r="H389" s="317" t="s">
        <v>912</v>
      </c>
      <c r="I389" s="317">
        <v>53100</v>
      </c>
      <c r="J389" s="318" t="s">
        <v>1001</v>
      </c>
      <c r="K389" s="316">
        <v>40813</v>
      </c>
      <c r="L389" s="317" t="s">
        <v>2608</v>
      </c>
      <c r="M389" s="315" t="s">
        <v>983</v>
      </c>
      <c r="N389" s="318" t="s">
        <v>991</v>
      </c>
      <c r="O389" s="347">
        <v>50.76</v>
      </c>
      <c r="P389" s="400">
        <v>4.2300000000000004</v>
      </c>
      <c r="Q389" s="400">
        <v>4.2300000000000004</v>
      </c>
      <c r="R389" s="400">
        <v>4.2300000000000004</v>
      </c>
      <c r="S389" s="404">
        <f>SUM(P389:R389)</f>
        <v>12.690000000000001</v>
      </c>
      <c r="T389" s="400">
        <v>4.2300000000000004</v>
      </c>
      <c r="U389" s="400">
        <v>4.2300000000000004</v>
      </c>
      <c r="V389" s="400">
        <v>4.2300000000000004</v>
      </c>
      <c r="W389" s="404">
        <f>SUM(T389:V389)</f>
        <v>12.690000000000001</v>
      </c>
      <c r="X389" s="400">
        <v>4.2300000000000004</v>
      </c>
      <c r="Y389" s="400">
        <v>4.2300000000000004</v>
      </c>
      <c r="Z389" s="400">
        <v>4.2300000000000004</v>
      </c>
      <c r="AA389" s="404">
        <f>SUM(X389:Z389)</f>
        <v>12.690000000000001</v>
      </c>
      <c r="AB389" s="400">
        <v>4.2300000000000004</v>
      </c>
      <c r="AC389" s="400">
        <v>4.2300000000000004</v>
      </c>
      <c r="AD389" s="400">
        <v>4.2300000000000004</v>
      </c>
      <c r="AE389" s="404">
        <f>SUM(AB389:AD389)</f>
        <v>12.690000000000001</v>
      </c>
      <c r="AF389" s="401">
        <f>SUBTOTAL(9,S389,W389,AA389,AE389)</f>
        <v>50.760000000000005</v>
      </c>
    </row>
    <row r="390" spans="1:32" x14ac:dyDescent="0.3">
      <c r="A390" s="70"/>
      <c r="B390" s="70" t="s">
        <v>3631</v>
      </c>
      <c r="C390" s="318" t="s">
        <v>2594</v>
      </c>
      <c r="D390" s="318" t="s">
        <v>3034</v>
      </c>
      <c r="E390" s="317" t="s">
        <v>926</v>
      </c>
      <c r="F390" s="318" t="s">
        <v>1388</v>
      </c>
      <c r="G390" s="318" t="s">
        <v>1272</v>
      </c>
      <c r="H390" s="317" t="s">
        <v>912</v>
      </c>
      <c r="I390" s="317">
        <v>53100</v>
      </c>
      <c r="J390" s="318" t="s">
        <v>1001</v>
      </c>
      <c r="K390" s="316">
        <v>40852</v>
      </c>
      <c r="L390" s="317" t="s">
        <v>2608</v>
      </c>
      <c r="M390" s="315" t="s">
        <v>983</v>
      </c>
      <c r="N390" s="318" t="s">
        <v>991</v>
      </c>
      <c r="O390" s="347">
        <v>50.76</v>
      </c>
      <c r="P390" s="400">
        <v>4.2300000000000004</v>
      </c>
      <c r="Q390" s="400">
        <v>4.2300000000000004</v>
      </c>
      <c r="R390" s="400">
        <v>4.2300000000000004</v>
      </c>
      <c r="S390" s="404">
        <f>SUM(P390:R390)</f>
        <v>12.690000000000001</v>
      </c>
      <c r="T390" s="400">
        <v>4.2300000000000004</v>
      </c>
      <c r="U390" s="400">
        <v>4.2300000000000004</v>
      </c>
      <c r="V390" s="400">
        <v>4.2300000000000004</v>
      </c>
      <c r="W390" s="404">
        <f>SUM(T390:V390)</f>
        <v>12.690000000000001</v>
      </c>
      <c r="X390" s="400">
        <v>4.2300000000000004</v>
      </c>
      <c r="Y390" s="400">
        <v>4.2300000000000004</v>
      </c>
      <c r="Z390" s="400">
        <v>4.2300000000000004</v>
      </c>
      <c r="AA390" s="404">
        <f>SUM(X390:Z390)</f>
        <v>12.690000000000001</v>
      </c>
      <c r="AB390" s="400">
        <v>4.2300000000000004</v>
      </c>
      <c r="AC390" s="400">
        <v>4.2300000000000004</v>
      </c>
      <c r="AD390" s="400">
        <v>4.2300000000000004</v>
      </c>
      <c r="AE390" s="404">
        <f>SUM(AB390:AD390)</f>
        <v>12.690000000000001</v>
      </c>
      <c r="AF390" s="401">
        <f>SUBTOTAL(9,S390,W390,AA390,AE390)</f>
        <v>50.760000000000005</v>
      </c>
    </row>
    <row r="391" spans="1:32" x14ac:dyDescent="0.3">
      <c r="A391" s="70"/>
      <c r="B391" s="70" t="s">
        <v>3631</v>
      </c>
      <c r="C391" s="318" t="s">
        <v>2594</v>
      </c>
      <c r="D391" s="318" t="s">
        <v>3035</v>
      </c>
      <c r="E391" s="317" t="s">
        <v>926</v>
      </c>
      <c r="F391" s="318" t="s">
        <v>1389</v>
      </c>
      <c r="G391" s="318" t="s">
        <v>1272</v>
      </c>
      <c r="H391" s="317" t="s">
        <v>912</v>
      </c>
      <c r="I391" s="317">
        <v>53100</v>
      </c>
      <c r="J391" s="318" t="s">
        <v>1001</v>
      </c>
      <c r="K391" s="316">
        <v>40852</v>
      </c>
      <c r="L391" s="317" t="s">
        <v>2608</v>
      </c>
      <c r="M391" s="315" t="s">
        <v>983</v>
      </c>
      <c r="N391" s="318" t="s">
        <v>991</v>
      </c>
      <c r="O391" s="347">
        <v>50.76</v>
      </c>
      <c r="P391" s="400">
        <v>4.2300000000000004</v>
      </c>
      <c r="Q391" s="400">
        <v>4.2300000000000004</v>
      </c>
      <c r="R391" s="400">
        <v>4.2300000000000004</v>
      </c>
      <c r="S391" s="404">
        <f>SUM(P391:R391)</f>
        <v>12.690000000000001</v>
      </c>
      <c r="T391" s="400">
        <v>4.2300000000000004</v>
      </c>
      <c r="U391" s="400">
        <v>4.2300000000000004</v>
      </c>
      <c r="V391" s="400">
        <v>4.2300000000000004</v>
      </c>
      <c r="W391" s="404">
        <f>SUM(T391:V391)</f>
        <v>12.690000000000001</v>
      </c>
      <c r="X391" s="400">
        <v>4.2300000000000004</v>
      </c>
      <c r="Y391" s="400">
        <v>4.2300000000000004</v>
      </c>
      <c r="Z391" s="400">
        <v>4.2300000000000004</v>
      </c>
      <c r="AA391" s="404">
        <f>SUM(X391:Z391)</f>
        <v>12.690000000000001</v>
      </c>
      <c r="AB391" s="400">
        <v>4.2300000000000004</v>
      </c>
      <c r="AC391" s="400">
        <v>4.2300000000000004</v>
      </c>
      <c r="AD391" s="400">
        <v>4.2300000000000004</v>
      </c>
      <c r="AE391" s="404">
        <f>SUM(AB391:AD391)</f>
        <v>12.690000000000001</v>
      </c>
      <c r="AF391" s="401">
        <f>SUBTOTAL(9,S391,W391,AA391,AE391)</f>
        <v>50.760000000000005</v>
      </c>
    </row>
    <row r="392" spans="1:32" x14ac:dyDescent="0.3">
      <c r="A392" s="70"/>
      <c r="B392" s="70" t="s">
        <v>3631</v>
      </c>
      <c r="C392" s="318" t="s">
        <v>2594</v>
      </c>
      <c r="D392" s="318" t="s">
        <v>3036</v>
      </c>
      <c r="E392" s="317" t="s">
        <v>926</v>
      </c>
      <c r="F392" s="318" t="s">
        <v>1390</v>
      </c>
      <c r="G392" s="318" t="s">
        <v>1272</v>
      </c>
      <c r="H392" s="317" t="s">
        <v>912</v>
      </c>
      <c r="I392" s="317">
        <v>53100</v>
      </c>
      <c r="J392" s="318" t="s">
        <v>1001</v>
      </c>
      <c r="K392" s="316">
        <v>40852</v>
      </c>
      <c r="L392" s="317" t="s">
        <v>2608</v>
      </c>
      <c r="M392" s="315" t="s">
        <v>983</v>
      </c>
      <c r="N392" s="318" t="s">
        <v>991</v>
      </c>
      <c r="O392" s="347">
        <v>50.76</v>
      </c>
      <c r="P392" s="400">
        <v>4.2300000000000004</v>
      </c>
      <c r="Q392" s="400">
        <v>4.2300000000000004</v>
      </c>
      <c r="R392" s="400">
        <v>4.2300000000000004</v>
      </c>
      <c r="S392" s="404">
        <f>SUM(P392:R392)</f>
        <v>12.690000000000001</v>
      </c>
      <c r="T392" s="400">
        <v>4.2300000000000004</v>
      </c>
      <c r="U392" s="400">
        <v>4.2300000000000004</v>
      </c>
      <c r="V392" s="400">
        <v>4.2300000000000004</v>
      </c>
      <c r="W392" s="404">
        <f>SUM(T392:V392)</f>
        <v>12.690000000000001</v>
      </c>
      <c r="X392" s="400">
        <v>4.2300000000000004</v>
      </c>
      <c r="Y392" s="400">
        <v>4.2300000000000004</v>
      </c>
      <c r="Z392" s="400">
        <v>4.2300000000000004</v>
      </c>
      <c r="AA392" s="404">
        <f>SUM(X392:Z392)</f>
        <v>12.690000000000001</v>
      </c>
      <c r="AB392" s="400">
        <v>4.2300000000000004</v>
      </c>
      <c r="AC392" s="400">
        <v>4.2300000000000004</v>
      </c>
      <c r="AD392" s="400">
        <v>4.2300000000000004</v>
      </c>
      <c r="AE392" s="404">
        <f>SUM(AB392:AD392)</f>
        <v>12.690000000000001</v>
      </c>
      <c r="AF392" s="401">
        <f>SUBTOTAL(9,S392,W392,AA392,AE392)</f>
        <v>50.760000000000005</v>
      </c>
    </row>
    <row r="393" spans="1:32" x14ac:dyDescent="0.3">
      <c r="A393" s="70"/>
      <c r="B393" s="70" t="s">
        <v>3631</v>
      </c>
      <c r="C393" s="318" t="s">
        <v>2594</v>
      </c>
      <c r="D393" s="318" t="s">
        <v>3037</v>
      </c>
      <c r="E393" s="317" t="s">
        <v>926</v>
      </c>
      <c r="F393" s="318" t="s">
        <v>1391</v>
      </c>
      <c r="G393" s="318" t="s">
        <v>1272</v>
      </c>
      <c r="H393" s="317" t="s">
        <v>912</v>
      </c>
      <c r="I393" s="317">
        <v>53100</v>
      </c>
      <c r="J393" s="318" t="s">
        <v>1001</v>
      </c>
      <c r="K393" s="316">
        <v>40855</v>
      </c>
      <c r="L393" s="317" t="s">
        <v>2608</v>
      </c>
      <c r="M393" s="315" t="s">
        <v>983</v>
      </c>
      <c r="N393" s="318" t="s">
        <v>991</v>
      </c>
      <c r="O393" s="347">
        <v>50.76</v>
      </c>
      <c r="P393" s="400">
        <v>4.2300000000000004</v>
      </c>
      <c r="Q393" s="400">
        <v>4.2300000000000004</v>
      </c>
      <c r="R393" s="400">
        <v>4.2300000000000004</v>
      </c>
      <c r="S393" s="404">
        <f>SUM(P393:R393)</f>
        <v>12.690000000000001</v>
      </c>
      <c r="T393" s="400">
        <v>4.2300000000000004</v>
      </c>
      <c r="U393" s="400">
        <v>4.2300000000000004</v>
      </c>
      <c r="V393" s="400">
        <v>4.2300000000000004</v>
      </c>
      <c r="W393" s="404">
        <f>SUM(T393:V393)</f>
        <v>12.690000000000001</v>
      </c>
      <c r="X393" s="400">
        <v>4.2300000000000004</v>
      </c>
      <c r="Y393" s="400">
        <v>4.2300000000000004</v>
      </c>
      <c r="Z393" s="400">
        <v>4.2300000000000004</v>
      </c>
      <c r="AA393" s="404">
        <f>SUM(X393:Z393)</f>
        <v>12.690000000000001</v>
      </c>
      <c r="AB393" s="400">
        <v>4.2300000000000004</v>
      </c>
      <c r="AC393" s="400">
        <v>4.2300000000000004</v>
      </c>
      <c r="AD393" s="400">
        <v>4.2300000000000004</v>
      </c>
      <c r="AE393" s="404">
        <f>SUM(AB393:AD393)</f>
        <v>12.690000000000001</v>
      </c>
      <c r="AF393" s="401">
        <f>SUBTOTAL(9,S393,W393,AA393,AE393)</f>
        <v>50.760000000000005</v>
      </c>
    </row>
    <row r="394" spans="1:32" x14ac:dyDescent="0.3">
      <c r="A394" s="70"/>
      <c r="B394" s="70" t="s">
        <v>3631</v>
      </c>
      <c r="C394" s="318" t="s">
        <v>2594</v>
      </c>
      <c r="D394" s="318" t="s">
        <v>3038</v>
      </c>
      <c r="E394" s="317" t="s">
        <v>926</v>
      </c>
      <c r="F394" s="318" t="s">
        <v>1392</v>
      </c>
      <c r="G394" s="318" t="s">
        <v>1272</v>
      </c>
      <c r="H394" s="317" t="s">
        <v>912</v>
      </c>
      <c r="I394" s="317">
        <v>53100</v>
      </c>
      <c r="J394" s="318" t="s">
        <v>1001</v>
      </c>
      <c r="K394" s="316">
        <v>40855</v>
      </c>
      <c r="L394" s="317" t="s">
        <v>2608</v>
      </c>
      <c r="M394" s="315" t="s">
        <v>983</v>
      </c>
      <c r="N394" s="318" t="s">
        <v>991</v>
      </c>
      <c r="O394" s="347">
        <v>50.76</v>
      </c>
      <c r="P394" s="400">
        <v>4.2300000000000004</v>
      </c>
      <c r="Q394" s="400">
        <v>4.2300000000000004</v>
      </c>
      <c r="R394" s="400">
        <v>4.2300000000000004</v>
      </c>
      <c r="S394" s="404">
        <f>SUM(P394:R394)</f>
        <v>12.690000000000001</v>
      </c>
      <c r="T394" s="400">
        <v>4.2300000000000004</v>
      </c>
      <c r="U394" s="400">
        <v>4.2300000000000004</v>
      </c>
      <c r="V394" s="400">
        <v>4.2300000000000004</v>
      </c>
      <c r="W394" s="404">
        <f>SUM(T394:V394)</f>
        <v>12.690000000000001</v>
      </c>
      <c r="X394" s="400">
        <v>4.2300000000000004</v>
      </c>
      <c r="Y394" s="400">
        <v>4.2300000000000004</v>
      </c>
      <c r="Z394" s="400">
        <v>4.2300000000000004</v>
      </c>
      <c r="AA394" s="404">
        <f>SUM(X394:Z394)</f>
        <v>12.690000000000001</v>
      </c>
      <c r="AB394" s="400">
        <v>4.2300000000000004</v>
      </c>
      <c r="AC394" s="400">
        <v>4.2300000000000004</v>
      </c>
      <c r="AD394" s="400">
        <v>4.2300000000000004</v>
      </c>
      <c r="AE394" s="404">
        <f>SUM(AB394:AD394)</f>
        <v>12.690000000000001</v>
      </c>
      <c r="AF394" s="401">
        <f>SUBTOTAL(9,S394,W394,AA394,AE394)</f>
        <v>50.760000000000005</v>
      </c>
    </row>
    <row r="395" spans="1:32" x14ac:dyDescent="0.3">
      <c r="A395" s="70"/>
      <c r="B395" s="70" t="s">
        <v>3631</v>
      </c>
      <c r="C395" s="318" t="s">
        <v>2700</v>
      </c>
      <c r="D395" s="318" t="s">
        <v>3039</v>
      </c>
      <c r="E395" s="317" t="s">
        <v>926</v>
      </c>
      <c r="F395" s="318" t="s">
        <v>1393</v>
      </c>
      <c r="G395" s="318" t="s">
        <v>1273</v>
      </c>
      <c r="H395" s="317" t="s">
        <v>913</v>
      </c>
      <c r="I395" s="317">
        <v>53000</v>
      </c>
      <c r="J395" s="318" t="s">
        <v>1001</v>
      </c>
      <c r="K395" s="316">
        <v>40855</v>
      </c>
      <c r="L395" s="317" t="s">
        <v>2608</v>
      </c>
      <c r="M395" s="315" t="s">
        <v>983</v>
      </c>
      <c r="N395" s="318" t="s">
        <v>991</v>
      </c>
      <c r="O395" s="347">
        <v>50.76</v>
      </c>
      <c r="P395" s="400">
        <v>4.2300000000000004</v>
      </c>
      <c r="Q395" s="400">
        <v>4.2300000000000004</v>
      </c>
      <c r="R395" s="400">
        <v>4.2300000000000004</v>
      </c>
      <c r="S395" s="404">
        <f>SUM(P395:R395)</f>
        <v>12.690000000000001</v>
      </c>
      <c r="T395" s="400">
        <v>4.2300000000000004</v>
      </c>
      <c r="U395" s="400">
        <v>4.2300000000000004</v>
      </c>
      <c r="V395" s="400">
        <v>4.2300000000000004</v>
      </c>
      <c r="W395" s="404">
        <f>SUM(T395:V395)</f>
        <v>12.690000000000001</v>
      </c>
      <c r="X395" s="400">
        <v>4.2300000000000004</v>
      </c>
      <c r="Y395" s="400">
        <v>4.2300000000000004</v>
      </c>
      <c r="Z395" s="400">
        <v>4.2300000000000004</v>
      </c>
      <c r="AA395" s="404">
        <f>SUM(X395:Z395)</f>
        <v>12.690000000000001</v>
      </c>
      <c r="AB395" s="400">
        <v>4.2300000000000004</v>
      </c>
      <c r="AC395" s="400">
        <v>4.2300000000000004</v>
      </c>
      <c r="AD395" s="400">
        <v>4.2300000000000004</v>
      </c>
      <c r="AE395" s="404">
        <f>SUM(AB395:AD395)</f>
        <v>12.690000000000001</v>
      </c>
      <c r="AF395" s="401">
        <f>SUBTOTAL(9,S395,W395,AA395,AE395)</f>
        <v>50.760000000000005</v>
      </c>
    </row>
    <row r="396" spans="1:32" x14ac:dyDescent="0.3">
      <c r="A396" s="581"/>
      <c r="B396" s="581" t="s">
        <v>3632</v>
      </c>
      <c r="C396" s="580" t="s">
        <v>2594</v>
      </c>
      <c r="D396" s="580" t="s">
        <v>3040</v>
      </c>
      <c r="E396" s="579" t="s">
        <v>926</v>
      </c>
      <c r="F396" s="580" t="s">
        <v>1394</v>
      </c>
      <c r="G396" s="580" t="s">
        <v>1272</v>
      </c>
      <c r="H396" s="579" t="s">
        <v>912</v>
      </c>
      <c r="I396" s="579">
        <v>53100</v>
      </c>
      <c r="J396" s="580" t="s">
        <v>1001</v>
      </c>
      <c r="K396" s="316">
        <v>40855</v>
      </c>
      <c r="L396" s="579" t="s">
        <v>2608</v>
      </c>
      <c r="M396" s="578" t="s">
        <v>983</v>
      </c>
      <c r="N396" s="580" t="s">
        <v>991</v>
      </c>
      <c r="O396" s="347">
        <v>50.76</v>
      </c>
      <c r="P396" s="400">
        <v>4.2300000000000004</v>
      </c>
      <c r="Q396" s="400">
        <v>4.2300000000000004</v>
      </c>
      <c r="R396" s="400">
        <v>4.2300000000000004</v>
      </c>
      <c r="S396" s="404">
        <f>SUM(P396:R396)</f>
        <v>12.690000000000001</v>
      </c>
      <c r="T396" s="400">
        <v>4.2300000000000004</v>
      </c>
      <c r="U396" s="400">
        <v>4.2300000000000004</v>
      </c>
      <c r="V396" s="400">
        <v>4.2300000000000004</v>
      </c>
      <c r="W396" s="404">
        <f>SUM(T396:V396)</f>
        <v>12.690000000000001</v>
      </c>
      <c r="X396" s="400">
        <v>4.2300000000000004</v>
      </c>
      <c r="Y396" s="400">
        <v>4.2300000000000004</v>
      </c>
      <c r="Z396" s="400">
        <v>4.2300000000000004</v>
      </c>
      <c r="AA396" s="404">
        <f>SUM(X396:Z396)</f>
        <v>12.690000000000001</v>
      </c>
      <c r="AB396" s="400"/>
      <c r="AC396" s="400"/>
      <c r="AD396" s="400"/>
      <c r="AE396" s="404">
        <f>SUM(AB396:AD396)</f>
        <v>0</v>
      </c>
      <c r="AF396" s="592">
        <f>SUBTOTAL(9,S396,W396,AA396,AE396)</f>
        <v>38.070000000000007</v>
      </c>
    </row>
    <row r="397" spans="1:32" x14ac:dyDescent="0.3">
      <c r="A397" s="70"/>
      <c r="B397" s="70" t="s">
        <v>3631</v>
      </c>
      <c r="C397" s="318" t="s">
        <v>2594</v>
      </c>
      <c r="D397" s="318" t="s">
        <v>3041</v>
      </c>
      <c r="E397" s="317" t="s">
        <v>939</v>
      </c>
      <c r="F397" s="318" t="s">
        <v>1395</v>
      </c>
      <c r="G397" s="318" t="s">
        <v>1272</v>
      </c>
      <c r="H397" s="317" t="s">
        <v>912</v>
      </c>
      <c r="I397" s="317">
        <v>53100</v>
      </c>
      <c r="J397" s="318" t="s">
        <v>1001</v>
      </c>
      <c r="K397" s="316">
        <v>40131</v>
      </c>
      <c r="L397" s="317" t="s">
        <v>2608</v>
      </c>
      <c r="M397" s="315" t="s">
        <v>983</v>
      </c>
      <c r="N397" s="318" t="s">
        <v>991</v>
      </c>
      <c r="O397" s="347">
        <v>50.76</v>
      </c>
      <c r="P397" s="400">
        <v>4.2300000000000004</v>
      </c>
      <c r="Q397" s="400">
        <v>4.2300000000000004</v>
      </c>
      <c r="R397" s="400">
        <v>4.2300000000000004</v>
      </c>
      <c r="S397" s="404">
        <f>SUM(P397:R397)</f>
        <v>12.690000000000001</v>
      </c>
      <c r="T397" s="400">
        <v>4.2300000000000004</v>
      </c>
      <c r="U397" s="400">
        <v>4.2300000000000004</v>
      </c>
      <c r="V397" s="400">
        <v>4.2300000000000004</v>
      </c>
      <c r="W397" s="404">
        <f>SUM(T397:V397)</f>
        <v>12.690000000000001</v>
      </c>
      <c r="X397" s="400">
        <v>4.2300000000000004</v>
      </c>
      <c r="Y397" s="400">
        <v>4.2300000000000004</v>
      </c>
      <c r="Z397" s="400">
        <v>4.2300000000000004</v>
      </c>
      <c r="AA397" s="404">
        <f>SUM(X397:Z397)</f>
        <v>12.690000000000001</v>
      </c>
      <c r="AB397" s="400">
        <v>4.2300000000000004</v>
      </c>
      <c r="AC397" s="400">
        <v>4.2300000000000004</v>
      </c>
      <c r="AD397" s="400">
        <v>4.2300000000000004</v>
      </c>
      <c r="AE397" s="404">
        <f>SUM(AB397:AD397)</f>
        <v>12.690000000000001</v>
      </c>
      <c r="AF397" s="401">
        <f>SUBTOTAL(9,S397,W397,AA397,AE397)</f>
        <v>50.760000000000005</v>
      </c>
    </row>
    <row r="398" spans="1:32" x14ac:dyDescent="0.3">
      <c r="A398" s="70"/>
      <c r="B398" s="70" t="s">
        <v>3631</v>
      </c>
      <c r="C398" s="318" t="s">
        <v>2594</v>
      </c>
      <c r="D398" s="318" t="s">
        <v>3042</v>
      </c>
      <c r="E398" s="317" t="s">
        <v>926</v>
      </c>
      <c r="F398" s="318" t="s">
        <v>1396</v>
      </c>
      <c r="G398" s="318" t="s">
        <v>1272</v>
      </c>
      <c r="H398" s="317" t="s">
        <v>912</v>
      </c>
      <c r="I398" s="317">
        <v>53100</v>
      </c>
      <c r="J398" s="318" t="s">
        <v>1001</v>
      </c>
      <c r="K398" s="316">
        <v>40855</v>
      </c>
      <c r="L398" s="317" t="s">
        <v>2608</v>
      </c>
      <c r="M398" s="315" t="s">
        <v>983</v>
      </c>
      <c r="N398" s="318" t="s">
        <v>991</v>
      </c>
      <c r="O398" s="347">
        <v>50.76</v>
      </c>
      <c r="P398" s="400">
        <v>4.2300000000000004</v>
      </c>
      <c r="Q398" s="400">
        <v>4.2300000000000004</v>
      </c>
      <c r="R398" s="400">
        <v>4.2300000000000004</v>
      </c>
      <c r="S398" s="404">
        <f>SUM(P398:R398)</f>
        <v>12.690000000000001</v>
      </c>
      <c r="T398" s="400">
        <v>4.2300000000000004</v>
      </c>
      <c r="U398" s="400">
        <v>4.2300000000000004</v>
      </c>
      <c r="V398" s="400">
        <v>4.2300000000000004</v>
      </c>
      <c r="W398" s="404">
        <f>SUM(T398:V398)</f>
        <v>12.690000000000001</v>
      </c>
      <c r="X398" s="400">
        <v>4.2300000000000004</v>
      </c>
      <c r="Y398" s="400">
        <v>4.2300000000000004</v>
      </c>
      <c r="Z398" s="400">
        <v>4.2300000000000004</v>
      </c>
      <c r="AA398" s="404">
        <f>SUM(X398:Z398)</f>
        <v>12.690000000000001</v>
      </c>
      <c r="AB398" s="400">
        <v>4.2300000000000004</v>
      </c>
      <c r="AC398" s="400">
        <v>4.2300000000000004</v>
      </c>
      <c r="AD398" s="400">
        <v>4.2300000000000004</v>
      </c>
      <c r="AE398" s="404">
        <f>SUM(AB398:AD398)</f>
        <v>12.690000000000001</v>
      </c>
      <c r="AF398" s="401">
        <f>SUBTOTAL(9,S398,W398,AA398,AE398)</f>
        <v>50.760000000000005</v>
      </c>
    </row>
    <row r="399" spans="1:32" x14ac:dyDescent="0.3">
      <c r="A399" s="70"/>
      <c r="B399" s="70" t="s">
        <v>3631</v>
      </c>
      <c r="C399" s="318" t="s">
        <v>2665</v>
      </c>
      <c r="D399" s="318" t="s">
        <v>3043</v>
      </c>
      <c r="E399" s="317" t="s">
        <v>926</v>
      </c>
      <c r="F399" s="318" t="s">
        <v>1397</v>
      </c>
      <c r="G399" s="318" t="s">
        <v>1272</v>
      </c>
      <c r="H399" s="317" t="s">
        <v>912</v>
      </c>
      <c r="I399" s="317">
        <v>53100</v>
      </c>
      <c r="J399" s="318" t="s">
        <v>1001</v>
      </c>
      <c r="K399" s="316">
        <v>40855</v>
      </c>
      <c r="L399" s="317" t="s">
        <v>2608</v>
      </c>
      <c r="M399" s="315" t="s">
        <v>983</v>
      </c>
      <c r="N399" s="318" t="s">
        <v>991</v>
      </c>
      <c r="O399" s="347">
        <v>50.76</v>
      </c>
      <c r="P399" s="400">
        <v>4.2300000000000004</v>
      </c>
      <c r="Q399" s="400">
        <v>4.2300000000000004</v>
      </c>
      <c r="R399" s="400">
        <v>4.2300000000000004</v>
      </c>
      <c r="S399" s="404">
        <f>SUM(P399:R399)</f>
        <v>12.690000000000001</v>
      </c>
      <c r="T399" s="400">
        <v>4.2300000000000004</v>
      </c>
      <c r="U399" s="400">
        <v>4.2300000000000004</v>
      </c>
      <c r="V399" s="400">
        <v>4.2300000000000004</v>
      </c>
      <c r="W399" s="404">
        <f>SUM(T399:V399)</f>
        <v>12.690000000000001</v>
      </c>
      <c r="X399" s="400">
        <v>4.2300000000000004</v>
      </c>
      <c r="Y399" s="400">
        <v>4.2300000000000004</v>
      </c>
      <c r="Z399" s="400">
        <v>4.2300000000000004</v>
      </c>
      <c r="AA399" s="404">
        <f>SUM(X399:Z399)</f>
        <v>12.690000000000001</v>
      </c>
      <c r="AB399" s="400">
        <v>4.2300000000000004</v>
      </c>
      <c r="AC399" s="400">
        <v>4.2300000000000004</v>
      </c>
      <c r="AD399" s="400">
        <v>4.2300000000000004</v>
      </c>
      <c r="AE399" s="404">
        <f>SUM(AB399:AD399)</f>
        <v>12.690000000000001</v>
      </c>
      <c r="AF399" s="401">
        <f>SUBTOTAL(9,S399,W399,AA399,AE399)</f>
        <v>50.760000000000005</v>
      </c>
    </row>
    <row r="400" spans="1:32" x14ac:dyDescent="0.3">
      <c r="A400" s="70"/>
      <c r="B400" s="70" t="s">
        <v>3631</v>
      </c>
      <c r="C400" s="318" t="s">
        <v>2594</v>
      </c>
      <c r="D400" s="318" t="s">
        <v>3044</v>
      </c>
      <c r="E400" s="317" t="s">
        <v>939</v>
      </c>
      <c r="F400" s="318" t="s">
        <v>1398</v>
      </c>
      <c r="G400" s="318" t="s">
        <v>1272</v>
      </c>
      <c r="H400" s="317" t="s">
        <v>912</v>
      </c>
      <c r="I400" s="317">
        <v>53100</v>
      </c>
      <c r="J400" s="318" t="s">
        <v>1001</v>
      </c>
      <c r="K400" s="316">
        <v>40131</v>
      </c>
      <c r="L400" s="317" t="s">
        <v>2608</v>
      </c>
      <c r="M400" s="315" t="s">
        <v>983</v>
      </c>
      <c r="N400" s="318" t="s">
        <v>991</v>
      </c>
      <c r="O400" s="347">
        <v>50.76</v>
      </c>
      <c r="P400" s="400">
        <v>4.2300000000000004</v>
      </c>
      <c r="Q400" s="400">
        <v>4.2300000000000004</v>
      </c>
      <c r="R400" s="400">
        <v>4.2300000000000004</v>
      </c>
      <c r="S400" s="404">
        <f>SUM(P400:R400)</f>
        <v>12.690000000000001</v>
      </c>
      <c r="T400" s="400">
        <v>4.2300000000000004</v>
      </c>
      <c r="U400" s="400">
        <v>4.2300000000000004</v>
      </c>
      <c r="V400" s="400">
        <v>4.2300000000000004</v>
      </c>
      <c r="W400" s="404">
        <f>SUM(T400:V400)</f>
        <v>12.690000000000001</v>
      </c>
      <c r="X400" s="400">
        <v>4.2300000000000004</v>
      </c>
      <c r="Y400" s="400">
        <v>4.2300000000000004</v>
      </c>
      <c r="Z400" s="400">
        <v>4.2300000000000004</v>
      </c>
      <c r="AA400" s="404">
        <f>SUM(X400:Z400)</f>
        <v>12.690000000000001</v>
      </c>
      <c r="AB400" s="400">
        <v>4.2300000000000004</v>
      </c>
      <c r="AC400" s="400">
        <v>4.2300000000000004</v>
      </c>
      <c r="AD400" s="400">
        <v>4.2300000000000004</v>
      </c>
      <c r="AE400" s="404">
        <f>SUM(AB400:AD400)</f>
        <v>12.690000000000001</v>
      </c>
      <c r="AF400" s="401">
        <f>SUBTOTAL(9,S400,W400,AA400,AE400)</f>
        <v>50.760000000000005</v>
      </c>
    </row>
    <row r="401" spans="1:32" x14ac:dyDescent="0.3">
      <c r="A401" s="70"/>
      <c r="B401" s="70" t="s">
        <v>3631</v>
      </c>
      <c r="C401" s="318" t="s">
        <v>2594</v>
      </c>
      <c r="D401" s="318" t="s">
        <v>3045</v>
      </c>
      <c r="E401" s="317" t="s">
        <v>940</v>
      </c>
      <c r="F401" s="318" t="s">
        <v>1399</v>
      </c>
      <c r="G401" s="318" t="s">
        <v>1272</v>
      </c>
      <c r="H401" s="317" t="s">
        <v>912</v>
      </c>
      <c r="I401" s="317">
        <v>53100</v>
      </c>
      <c r="J401" s="318" t="s">
        <v>1001</v>
      </c>
      <c r="K401" s="316">
        <v>40138</v>
      </c>
      <c r="L401" s="317" t="s">
        <v>2608</v>
      </c>
      <c r="M401" s="315" t="s">
        <v>983</v>
      </c>
      <c r="N401" s="318" t="s">
        <v>991</v>
      </c>
      <c r="O401" s="347">
        <v>50.76</v>
      </c>
      <c r="P401" s="400">
        <v>4.2300000000000004</v>
      </c>
      <c r="Q401" s="400">
        <v>4.2300000000000004</v>
      </c>
      <c r="R401" s="400">
        <v>4.2300000000000004</v>
      </c>
      <c r="S401" s="404">
        <f>SUM(P401:R401)</f>
        <v>12.690000000000001</v>
      </c>
      <c r="T401" s="400">
        <v>4.2300000000000004</v>
      </c>
      <c r="U401" s="400">
        <v>4.2300000000000004</v>
      </c>
      <c r="V401" s="400">
        <v>4.2300000000000004</v>
      </c>
      <c r="W401" s="404">
        <f>SUM(T401:V401)</f>
        <v>12.690000000000001</v>
      </c>
      <c r="X401" s="400">
        <v>4.2300000000000004</v>
      </c>
      <c r="Y401" s="400">
        <v>4.2300000000000004</v>
      </c>
      <c r="Z401" s="400">
        <v>4.2300000000000004</v>
      </c>
      <c r="AA401" s="404">
        <f>SUM(X401:Z401)</f>
        <v>12.690000000000001</v>
      </c>
      <c r="AB401" s="400">
        <v>4.2300000000000004</v>
      </c>
      <c r="AC401" s="400">
        <v>4.2300000000000004</v>
      </c>
      <c r="AD401" s="400">
        <v>4.2300000000000004</v>
      </c>
      <c r="AE401" s="404">
        <f>SUM(AB401:AD401)</f>
        <v>12.690000000000001</v>
      </c>
      <c r="AF401" s="401">
        <f>SUBTOTAL(9,S401,W401,AA401,AE401)</f>
        <v>50.760000000000005</v>
      </c>
    </row>
    <row r="402" spans="1:32" x14ac:dyDescent="0.3">
      <c r="A402" s="70"/>
      <c r="B402" s="70" t="s">
        <v>3631</v>
      </c>
      <c r="C402" s="318" t="s">
        <v>2663</v>
      </c>
      <c r="D402" s="318" t="s">
        <v>3046</v>
      </c>
      <c r="E402" s="317" t="s">
        <v>926</v>
      </c>
      <c r="F402" s="318" t="s">
        <v>1400</v>
      </c>
      <c r="G402" s="318" t="s">
        <v>1274</v>
      </c>
      <c r="H402" s="317" t="s">
        <v>929</v>
      </c>
      <c r="I402" s="317">
        <v>35510</v>
      </c>
      <c r="J402" s="318" t="s">
        <v>1001</v>
      </c>
      <c r="K402" s="316">
        <v>40855</v>
      </c>
      <c r="L402" s="317" t="s">
        <v>2608</v>
      </c>
      <c r="M402" s="315" t="s">
        <v>983</v>
      </c>
      <c r="N402" s="318" t="s">
        <v>991</v>
      </c>
      <c r="O402" s="347">
        <v>50.76</v>
      </c>
      <c r="P402" s="400">
        <v>4.2300000000000004</v>
      </c>
      <c r="Q402" s="400">
        <v>4.2300000000000004</v>
      </c>
      <c r="R402" s="400">
        <v>4.2300000000000004</v>
      </c>
      <c r="S402" s="404">
        <f>SUM(P402:R402)</f>
        <v>12.690000000000001</v>
      </c>
      <c r="T402" s="400">
        <v>4.2300000000000004</v>
      </c>
      <c r="U402" s="400">
        <v>4.2300000000000004</v>
      </c>
      <c r="V402" s="400">
        <v>4.2300000000000004</v>
      </c>
      <c r="W402" s="404">
        <f>SUM(T402:V402)</f>
        <v>12.690000000000001</v>
      </c>
      <c r="X402" s="400">
        <v>4.2300000000000004</v>
      </c>
      <c r="Y402" s="400">
        <v>4.2300000000000004</v>
      </c>
      <c r="Z402" s="400">
        <v>4.2300000000000004</v>
      </c>
      <c r="AA402" s="404">
        <f>SUM(X402:Z402)</f>
        <v>12.690000000000001</v>
      </c>
      <c r="AB402" s="400">
        <v>4.2300000000000004</v>
      </c>
      <c r="AC402" s="400">
        <v>4.2300000000000004</v>
      </c>
      <c r="AD402" s="400">
        <v>4.2300000000000004</v>
      </c>
      <c r="AE402" s="404">
        <f>SUM(AB402:AD402)</f>
        <v>12.690000000000001</v>
      </c>
      <c r="AF402" s="401">
        <f>SUBTOTAL(9,S402,W402,AA402,AE402)</f>
        <v>50.760000000000005</v>
      </c>
    </row>
    <row r="403" spans="1:32" x14ac:dyDescent="0.3">
      <c r="A403" s="581"/>
      <c r="B403" s="581" t="s">
        <v>3632</v>
      </c>
      <c r="C403" s="580" t="s">
        <v>2594</v>
      </c>
      <c r="D403" s="580" t="s">
        <v>3047</v>
      </c>
      <c r="E403" s="579" t="s">
        <v>926</v>
      </c>
      <c r="F403" s="580" t="s">
        <v>1401</v>
      </c>
      <c r="G403" s="580" t="s">
        <v>1272</v>
      </c>
      <c r="H403" s="579" t="s">
        <v>912</v>
      </c>
      <c r="I403" s="579">
        <v>53100</v>
      </c>
      <c r="J403" s="580" t="s">
        <v>1001</v>
      </c>
      <c r="K403" s="316">
        <v>40855</v>
      </c>
      <c r="L403" s="579" t="s">
        <v>2608</v>
      </c>
      <c r="M403" s="578" t="s">
        <v>983</v>
      </c>
      <c r="N403" s="580" t="s">
        <v>991</v>
      </c>
      <c r="O403" s="347">
        <v>50.76</v>
      </c>
      <c r="P403" s="400">
        <v>4.2300000000000004</v>
      </c>
      <c r="Q403" s="400">
        <v>4.2300000000000004</v>
      </c>
      <c r="R403" s="400">
        <v>4.2300000000000004</v>
      </c>
      <c r="S403" s="404">
        <f>SUM(P403:R403)</f>
        <v>12.690000000000001</v>
      </c>
      <c r="T403" s="400">
        <v>4.2300000000000004</v>
      </c>
      <c r="U403" s="400">
        <v>4.2300000000000004</v>
      </c>
      <c r="V403" s="400">
        <v>4.2300000000000004</v>
      </c>
      <c r="W403" s="404">
        <f>SUM(T403:V403)</f>
        <v>12.690000000000001</v>
      </c>
      <c r="X403" s="400">
        <v>4.2300000000000004</v>
      </c>
      <c r="Y403" s="400">
        <v>4.2300000000000004</v>
      </c>
      <c r="Z403" s="400">
        <v>4.2300000000000004</v>
      </c>
      <c r="AA403" s="404">
        <f>SUM(X403:Z403)</f>
        <v>12.690000000000001</v>
      </c>
      <c r="AB403" s="400"/>
      <c r="AC403" s="400"/>
      <c r="AD403" s="400"/>
      <c r="AE403" s="404">
        <f>SUM(AB403:AD403)</f>
        <v>0</v>
      </c>
      <c r="AF403" s="592">
        <f>SUBTOTAL(9,S403,W403,AA403,AE403)</f>
        <v>38.070000000000007</v>
      </c>
    </row>
    <row r="404" spans="1:32" x14ac:dyDescent="0.3">
      <c r="A404" s="70"/>
      <c r="B404" s="70" t="s">
        <v>3631</v>
      </c>
      <c r="C404" s="318" t="s">
        <v>2594</v>
      </c>
      <c r="D404" s="318" t="s">
        <v>3048</v>
      </c>
      <c r="E404" s="317" t="s">
        <v>926</v>
      </c>
      <c r="F404" s="318" t="s">
        <v>1402</v>
      </c>
      <c r="G404" s="318" t="s">
        <v>1272</v>
      </c>
      <c r="H404" s="317" t="s">
        <v>912</v>
      </c>
      <c r="I404" s="317">
        <v>53100</v>
      </c>
      <c r="J404" s="318" t="s">
        <v>1001</v>
      </c>
      <c r="K404" s="316">
        <v>40575</v>
      </c>
      <c r="L404" s="317" t="s">
        <v>2608</v>
      </c>
      <c r="M404" s="315" t="s">
        <v>983</v>
      </c>
      <c r="N404" s="318" t="s">
        <v>991</v>
      </c>
      <c r="O404" s="347">
        <v>50.76</v>
      </c>
      <c r="P404" s="400">
        <v>4.2300000000000004</v>
      </c>
      <c r="Q404" s="400">
        <v>4.2300000000000004</v>
      </c>
      <c r="R404" s="400">
        <v>4.2300000000000004</v>
      </c>
      <c r="S404" s="404">
        <f>SUM(P404:R404)</f>
        <v>12.690000000000001</v>
      </c>
      <c r="T404" s="400">
        <v>4.2300000000000004</v>
      </c>
      <c r="U404" s="400">
        <v>4.2300000000000004</v>
      </c>
      <c r="V404" s="400">
        <v>4.2300000000000004</v>
      </c>
      <c r="W404" s="404">
        <f>SUM(T404:V404)</f>
        <v>12.690000000000001</v>
      </c>
      <c r="X404" s="400">
        <v>4.2300000000000004</v>
      </c>
      <c r="Y404" s="400">
        <v>4.2300000000000004</v>
      </c>
      <c r="Z404" s="400">
        <v>4.2300000000000004</v>
      </c>
      <c r="AA404" s="404">
        <f>SUM(X404:Z404)</f>
        <v>12.690000000000001</v>
      </c>
      <c r="AB404" s="400">
        <v>4.2300000000000004</v>
      </c>
      <c r="AC404" s="400">
        <v>4.2300000000000004</v>
      </c>
      <c r="AD404" s="400">
        <v>4.2300000000000004</v>
      </c>
      <c r="AE404" s="404">
        <f>SUM(AB404:AD404)</f>
        <v>12.690000000000001</v>
      </c>
      <c r="AF404" s="401">
        <f>SUBTOTAL(9,S404,W404,AA404,AE404)</f>
        <v>50.760000000000005</v>
      </c>
    </row>
    <row r="405" spans="1:32" x14ac:dyDescent="0.3">
      <c r="A405" s="581"/>
      <c r="B405" s="581" t="s">
        <v>3632</v>
      </c>
      <c r="C405" s="580" t="s">
        <v>2594</v>
      </c>
      <c r="D405" s="580" t="s">
        <v>3049</v>
      </c>
      <c r="E405" s="579" t="s">
        <v>926</v>
      </c>
      <c r="F405" s="580" t="s">
        <v>1403</v>
      </c>
      <c r="G405" s="580" t="s">
        <v>1272</v>
      </c>
      <c r="H405" s="579" t="s">
        <v>912</v>
      </c>
      <c r="I405" s="579">
        <v>53100</v>
      </c>
      <c r="J405" s="580" t="s">
        <v>1001</v>
      </c>
      <c r="K405" s="316">
        <v>40855</v>
      </c>
      <c r="L405" s="579" t="s">
        <v>2608</v>
      </c>
      <c r="M405" s="578" t="s">
        <v>983</v>
      </c>
      <c r="N405" s="580" t="s">
        <v>991</v>
      </c>
      <c r="O405" s="347">
        <v>50.76</v>
      </c>
      <c r="P405" s="400">
        <v>4.2300000000000004</v>
      </c>
      <c r="Q405" s="400">
        <v>4.2300000000000004</v>
      </c>
      <c r="R405" s="400">
        <v>4.2300000000000004</v>
      </c>
      <c r="S405" s="404">
        <f>SUM(P405:R405)</f>
        <v>12.690000000000001</v>
      </c>
      <c r="T405" s="400">
        <v>4.2300000000000004</v>
      </c>
      <c r="U405" s="400">
        <v>4.2300000000000004</v>
      </c>
      <c r="V405" s="400">
        <v>4.2300000000000004</v>
      </c>
      <c r="W405" s="404">
        <f>SUM(T405:V405)</f>
        <v>12.690000000000001</v>
      </c>
      <c r="X405" s="400">
        <v>4.2300000000000004</v>
      </c>
      <c r="Y405" s="400">
        <v>4.2300000000000004</v>
      </c>
      <c r="Z405" s="400">
        <v>4.2300000000000004</v>
      </c>
      <c r="AA405" s="404">
        <f>SUM(X405:Z405)</f>
        <v>12.690000000000001</v>
      </c>
      <c r="AB405" s="400"/>
      <c r="AC405" s="400"/>
      <c r="AD405" s="400"/>
      <c r="AE405" s="404">
        <f>SUM(AB405:AD405)</f>
        <v>0</v>
      </c>
      <c r="AF405" s="592">
        <f>SUBTOTAL(9,S405,W405,AA405,AE405)</f>
        <v>38.070000000000007</v>
      </c>
    </row>
    <row r="406" spans="1:32" x14ac:dyDescent="0.3">
      <c r="A406" s="70"/>
      <c r="B406" s="70" t="s">
        <v>3631</v>
      </c>
      <c r="C406" s="318" t="s">
        <v>2594</v>
      </c>
      <c r="D406" s="318" t="s">
        <v>3050</v>
      </c>
      <c r="E406" s="317" t="s">
        <v>926</v>
      </c>
      <c r="F406" s="318" t="s">
        <v>1404</v>
      </c>
      <c r="G406" s="318" t="s">
        <v>1272</v>
      </c>
      <c r="H406" s="317" t="s">
        <v>912</v>
      </c>
      <c r="I406" s="317">
        <v>53100</v>
      </c>
      <c r="J406" s="318" t="s">
        <v>1001</v>
      </c>
      <c r="K406" s="316">
        <v>40869</v>
      </c>
      <c r="L406" s="317" t="s">
        <v>2608</v>
      </c>
      <c r="M406" s="315" t="s">
        <v>983</v>
      </c>
      <c r="N406" s="318" t="s">
        <v>991</v>
      </c>
      <c r="O406" s="347">
        <v>50.76</v>
      </c>
      <c r="P406" s="400">
        <v>4.2300000000000004</v>
      </c>
      <c r="Q406" s="400">
        <v>4.2300000000000004</v>
      </c>
      <c r="R406" s="400">
        <v>4.2300000000000004</v>
      </c>
      <c r="S406" s="404">
        <f>SUM(P406:R406)</f>
        <v>12.690000000000001</v>
      </c>
      <c r="T406" s="400">
        <v>4.2300000000000004</v>
      </c>
      <c r="U406" s="400">
        <v>4.2300000000000004</v>
      </c>
      <c r="V406" s="400">
        <v>4.2300000000000004</v>
      </c>
      <c r="W406" s="404">
        <f>SUM(T406:V406)</f>
        <v>12.690000000000001</v>
      </c>
      <c r="X406" s="400">
        <v>4.2300000000000004</v>
      </c>
      <c r="Y406" s="400">
        <v>4.2300000000000004</v>
      </c>
      <c r="Z406" s="400">
        <v>4.2300000000000004</v>
      </c>
      <c r="AA406" s="404">
        <f>SUM(X406:Z406)</f>
        <v>12.690000000000001</v>
      </c>
      <c r="AB406" s="400">
        <v>4.2300000000000004</v>
      </c>
      <c r="AC406" s="400">
        <v>4.2300000000000004</v>
      </c>
      <c r="AD406" s="400">
        <v>4.2300000000000004</v>
      </c>
      <c r="AE406" s="404">
        <f>SUM(AB406:AD406)</f>
        <v>12.690000000000001</v>
      </c>
      <c r="AF406" s="401">
        <f>SUBTOTAL(9,S406,W406,AA406,AE406)</f>
        <v>50.760000000000005</v>
      </c>
    </row>
    <row r="407" spans="1:32" x14ac:dyDescent="0.3">
      <c r="A407" s="70"/>
      <c r="B407" s="70" t="s">
        <v>3631</v>
      </c>
      <c r="C407" s="318" t="s">
        <v>2594</v>
      </c>
      <c r="D407" s="318" t="s">
        <v>3051</v>
      </c>
      <c r="E407" s="317" t="s">
        <v>926</v>
      </c>
      <c r="F407" s="318" t="s">
        <v>1405</v>
      </c>
      <c r="G407" s="318" t="s">
        <v>1272</v>
      </c>
      <c r="H407" s="317" t="s">
        <v>912</v>
      </c>
      <c r="I407" s="317">
        <v>53100</v>
      </c>
      <c r="J407" s="318" t="s">
        <v>1001</v>
      </c>
      <c r="K407" s="316">
        <v>40869</v>
      </c>
      <c r="L407" s="317" t="s">
        <v>2608</v>
      </c>
      <c r="M407" s="315" t="s">
        <v>983</v>
      </c>
      <c r="N407" s="318" t="s">
        <v>991</v>
      </c>
      <c r="O407" s="347">
        <v>50.76</v>
      </c>
      <c r="P407" s="400">
        <v>4.2300000000000004</v>
      </c>
      <c r="Q407" s="400">
        <v>4.2300000000000004</v>
      </c>
      <c r="R407" s="400">
        <v>4.2300000000000004</v>
      </c>
      <c r="S407" s="404">
        <f>SUM(P407:R407)</f>
        <v>12.690000000000001</v>
      </c>
      <c r="T407" s="400">
        <v>4.2300000000000004</v>
      </c>
      <c r="U407" s="400">
        <v>4.2300000000000004</v>
      </c>
      <c r="V407" s="400">
        <v>4.2300000000000004</v>
      </c>
      <c r="W407" s="404">
        <f>SUM(T407:V407)</f>
        <v>12.690000000000001</v>
      </c>
      <c r="X407" s="400">
        <v>4.2300000000000004</v>
      </c>
      <c r="Y407" s="400">
        <v>4.2300000000000004</v>
      </c>
      <c r="Z407" s="400">
        <v>4.2300000000000004</v>
      </c>
      <c r="AA407" s="404">
        <f>SUM(X407:Z407)</f>
        <v>12.690000000000001</v>
      </c>
      <c r="AB407" s="400">
        <v>4.2300000000000004</v>
      </c>
      <c r="AC407" s="400">
        <v>4.2300000000000004</v>
      </c>
      <c r="AD407" s="400">
        <v>4.2300000000000004</v>
      </c>
      <c r="AE407" s="404">
        <f>SUM(AB407:AD407)</f>
        <v>12.690000000000001</v>
      </c>
      <c r="AF407" s="401">
        <f>SUBTOTAL(9,S407,W407,AA407,AE407)</f>
        <v>50.760000000000005</v>
      </c>
    </row>
    <row r="408" spans="1:32" x14ac:dyDescent="0.3">
      <c r="A408" s="70"/>
      <c r="B408" s="70" t="s">
        <v>3631</v>
      </c>
      <c r="C408" s="318" t="s">
        <v>2594</v>
      </c>
      <c r="D408" s="318" t="s">
        <v>3052</v>
      </c>
      <c r="E408" s="317" t="s">
        <v>926</v>
      </c>
      <c r="F408" s="318" t="s">
        <v>1406</v>
      </c>
      <c r="G408" s="318" t="s">
        <v>1272</v>
      </c>
      <c r="H408" s="317" t="s">
        <v>912</v>
      </c>
      <c r="I408" s="317">
        <v>53100</v>
      </c>
      <c r="J408" s="318" t="s">
        <v>1001</v>
      </c>
      <c r="K408" s="316">
        <v>40855</v>
      </c>
      <c r="L408" s="317" t="s">
        <v>2608</v>
      </c>
      <c r="M408" s="315" t="s">
        <v>983</v>
      </c>
      <c r="N408" s="318" t="s">
        <v>991</v>
      </c>
      <c r="O408" s="347">
        <v>50.76</v>
      </c>
      <c r="P408" s="400">
        <v>4.2300000000000004</v>
      </c>
      <c r="Q408" s="400">
        <v>4.2300000000000004</v>
      </c>
      <c r="R408" s="400">
        <v>4.2300000000000004</v>
      </c>
      <c r="S408" s="404">
        <f>SUM(P408:R408)</f>
        <v>12.690000000000001</v>
      </c>
      <c r="T408" s="400">
        <v>4.2300000000000004</v>
      </c>
      <c r="U408" s="400">
        <v>4.2300000000000004</v>
      </c>
      <c r="V408" s="400">
        <v>4.2300000000000004</v>
      </c>
      <c r="W408" s="404">
        <f>SUM(T408:V408)</f>
        <v>12.690000000000001</v>
      </c>
      <c r="X408" s="400">
        <v>4.2300000000000004</v>
      </c>
      <c r="Y408" s="400">
        <v>4.2300000000000004</v>
      </c>
      <c r="Z408" s="400">
        <v>4.2300000000000004</v>
      </c>
      <c r="AA408" s="404">
        <f>SUM(X408:Z408)</f>
        <v>12.690000000000001</v>
      </c>
      <c r="AB408" s="400">
        <v>4.2300000000000004</v>
      </c>
      <c r="AC408" s="400">
        <v>4.2300000000000004</v>
      </c>
      <c r="AD408" s="400">
        <v>4.2300000000000004</v>
      </c>
      <c r="AE408" s="404">
        <f>SUM(AB408:AD408)</f>
        <v>12.690000000000001</v>
      </c>
      <c r="AF408" s="401">
        <f>SUBTOTAL(9,S408,W408,AA408,AE408)</f>
        <v>50.760000000000005</v>
      </c>
    </row>
    <row r="409" spans="1:32" x14ac:dyDescent="0.3">
      <c r="A409" s="70"/>
      <c r="B409" s="70" t="s">
        <v>3631</v>
      </c>
      <c r="C409" s="318" t="s">
        <v>2594</v>
      </c>
      <c r="D409" s="318" t="s">
        <v>3053</v>
      </c>
      <c r="E409" s="317" t="s">
        <v>926</v>
      </c>
      <c r="F409" s="318" t="s">
        <v>1407</v>
      </c>
      <c r="G409" s="318" t="s">
        <v>1272</v>
      </c>
      <c r="H409" s="317" t="s">
        <v>912</v>
      </c>
      <c r="I409" s="317">
        <v>53100</v>
      </c>
      <c r="J409" s="318" t="s">
        <v>1001</v>
      </c>
      <c r="K409" s="316">
        <v>40855</v>
      </c>
      <c r="L409" s="317" t="s">
        <v>2608</v>
      </c>
      <c r="M409" s="315" t="s">
        <v>983</v>
      </c>
      <c r="N409" s="318" t="s">
        <v>991</v>
      </c>
      <c r="O409" s="347">
        <v>50.76</v>
      </c>
      <c r="P409" s="400">
        <v>4.2300000000000004</v>
      </c>
      <c r="Q409" s="400">
        <v>4.2300000000000004</v>
      </c>
      <c r="R409" s="400">
        <v>4.2300000000000004</v>
      </c>
      <c r="S409" s="404">
        <f>SUM(P409:R409)</f>
        <v>12.690000000000001</v>
      </c>
      <c r="T409" s="400">
        <v>4.2300000000000004</v>
      </c>
      <c r="U409" s="400">
        <v>4.2300000000000004</v>
      </c>
      <c r="V409" s="400">
        <v>4.2300000000000004</v>
      </c>
      <c r="W409" s="404">
        <f>SUM(T409:V409)</f>
        <v>12.690000000000001</v>
      </c>
      <c r="X409" s="400">
        <v>4.2300000000000004</v>
      </c>
      <c r="Y409" s="400">
        <v>4.2300000000000004</v>
      </c>
      <c r="Z409" s="400">
        <v>4.2300000000000004</v>
      </c>
      <c r="AA409" s="404">
        <f>SUM(X409:Z409)</f>
        <v>12.690000000000001</v>
      </c>
      <c r="AB409" s="400">
        <v>4.2300000000000004</v>
      </c>
      <c r="AC409" s="400">
        <v>4.2300000000000004</v>
      </c>
      <c r="AD409" s="400">
        <v>4.2300000000000004</v>
      </c>
      <c r="AE409" s="404">
        <f>SUM(AB409:AD409)</f>
        <v>12.690000000000001</v>
      </c>
      <c r="AF409" s="401">
        <f>SUBTOTAL(9,S409,W409,AA409,AE409)</f>
        <v>50.760000000000005</v>
      </c>
    </row>
    <row r="410" spans="1:32" x14ac:dyDescent="0.3">
      <c r="A410" s="70"/>
      <c r="B410" s="70" t="s">
        <v>3631</v>
      </c>
      <c r="C410" s="318" t="s">
        <v>2594</v>
      </c>
      <c r="D410" s="318" t="s">
        <v>3054</v>
      </c>
      <c r="E410" s="317" t="s">
        <v>926</v>
      </c>
      <c r="F410" s="318" t="s">
        <v>1408</v>
      </c>
      <c r="G410" s="318" t="s">
        <v>1272</v>
      </c>
      <c r="H410" s="317" t="s">
        <v>912</v>
      </c>
      <c r="I410" s="317">
        <v>53100</v>
      </c>
      <c r="J410" s="318" t="s">
        <v>1001</v>
      </c>
      <c r="K410" s="316">
        <v>40855</v>
      </c>
      <c r="L410" s="317" t="s">
        <v>2608</v>
      </c>
      <c r="M410" s="315" t="s">
        <v>983</v>
      </c>
      <c r="N410" s="318" t="s">
        <v>991</v>
      </c>
      <c r="O410" s="347">
        <v>50.76</v>
      </c>
      <c r="P410" s="400">
        <v>4.2300000000000004</v>
      </c>
      <c r="Q410" s="400">
        <v>4.2300000000000004</v>
      </c>
      <c r="R410" s="400">
        <v>4.2300000000000004</v>
      </c>
      <c r="S410" s="404">
        <f>SUM(P410:R410)</f>
        <v>12.690000000000001</v>
      </c>
      <c r="T410" s="400">
        <v>4.2300000000000004</v>
      </c>
      <c r="U410" s="400">
        <v>4.2300000000000004</v>
      </c>
      <c r="V410" s="400">
        <v>4.2300000000000004</v>
      </c>
      <c r="W410" s="404">
        <f>SUM(T410:V410)</f>
        <v>12.690000000000001</v>
      </c>
      <c r="X410" s="400">
        <v>4.2300000000000004</v>
      </c>
      <c r="Y410" s="400">
        <v>4.2300000000000004</v>
      </c>
      <c r="Z410" s="400">
        <v>4.2300000000000004</v>
      </c>
      <c r="AA410" s="404">
        <f>SUM(X410:Z410)</f>
        <v>12.690000000000001</v>
      </c>
      <c r="AB410" s="400">
        <v>4.2300000000000004</v>
      </c>
      <c r="AC410" s="400">
        <v>4.2300000000000004</v>
      </c>
      <c r="AD410" s="400">
        <v>4.2300000000000004</v>
      </c>
      <c r="AE410" s="404">
        <f>SUM(AB410:AD410)</f>
        <v>12.690000000000001</v>
      </c>
      <c r="AF410" s="401">
        <f>SUBTOTAL(9,S410,W410,AA410,AE410)</f>
        <v>50.760000000000005</v>
      </c>
    </row>
    <row r="411" spans="1:32" x14ac:dyDescent="0.3">
      <c r="A411" s="70"/>
      <c r="B411" s="70" t="s">
        <v>3631</v>
      </c>
      <c r="C411" s="318" t="s">
        <v>2594</v>
      </c>
      <c r="D411" s="318" t="s">
        <v>3055</v>
      </c>
      <c r="E411" s="317" t="s">
        <v>926</v>
      </c>
      <c r="F411" s="318" t="s">
        <v>1409</v>
      </c>
      <c r="G411" s="318" t="s">
        <v>1272</v>
      </c>
      <c r="H411" s="317" t="s">
        <v>912</v>
      </c>
      <c r="I411" s="317">
        <v>53100</v>
      </c>
      <c r="J411" s="318" t="s">
        <v>1001</v>
      </c>
      <c r="K411" s="316">
        <v>40855</v>
      </c>
      <c r="L411" s="317" t="s">
        <v>2608</v>
      </c>
      <c r="M411" s="315" t="s">
        <v>983</v>
      </c>
      <c r="N411" s="318" t="s">
        <v>991</v>
      </c>
      <c r="O411" s="347">
        <v>50.76</v>
      </c>
      <c r="P411" s="400">
        <v>4.2300000000000004</v>
      </c>
      <c r="Q411" s="400">
        <v>4.2300000000000004</v>
      </c>
      <c r="R411" s="400">
        <v>4.2300000000000004</v>
      </c>
      <c r="S411" s="404">
        <f>SUM(P411:R411)</f>
        <v>12.690000000000001</v>
      </c>
      <c r="T411" s="400">
        <v>4.2300000000000004</v>
      </c>
      <c r="U411" s="400">
        <v>4.2300000000000004</v>
      </c>
      <c r="V411" s="400">
        <v>4.2300000000000004</v>
      </c>
      <c r="W411" s="404">
        <f>SUM(T411:V411)</f>
        <v>12.690000000000001</v>
      </c>
      <c r="X411" s="400">
        <v>4.2300000000000004</v>
      </c>
      <c r="Y411" s="400">
        <v>4.2300000000000004</v>
      </c>
      <c r="Z411" s="400">
        <v>4.2300000000000004</v>
      </c>
      <c r="AA411" s="404">
        <f>SUM(X411:Z411)</f>
        <v>12.690000000000001</v>
      </c>
      <c r="AB411" s="400">
        <v>4.2300000000000004</v>
      </c>
      <c r="AC411" s="400">
        <v>4.2300000000000004</v>
      </c>
      <c r="AD411" s="400">
        <v>4.2300000000000004</v>
      </c>
      <c r="AE411" s="404">
        <f>SUM(AB411:AD411)</f>
        <v>12.690000000000001</v>
      </c>
      <c r="AF411" s="401">
        <f>SUBTOTAL(9,S411,W411,AA411,AE411)</f>
        <v>50.760000000000005</v>
      </c>
    </row>
    <row r="412" spans="1:32" x14ac:dyDescent="0.3">
      <c r="A412" s="70"/>
      <c r="B412" s="70" t="s">
        <v>3631</v>
      </c>
      <c r="C412" s="318" t="s">
        <v>2594</v>
      </c>
      <c r="D412" s="318" t="s">
        <v>3056</v>
      </c>
      <c r="E412" s="317" t="s">
        <v>926</v>
      </c>
      <c r="F412" s="318" t="s">
        <v>1410</v>
      </c>
      <c r="G412" s="318" t="s">
        <v>1272</v>
      </c>
      <c r="H412" s="317" t="s">
        <v>912</v>
      </c>
      <c r="I412" s="317">
        <v>53100</v>
      </c>
      <c r="J412" s="318" t="s">
        <v>1001</v>
      </c>
      <c r="K412" s="316">
        <v>40855</v>
      </c>
      <c r="L412" s="317" t="s">
        <v>2608</v>
      </c>
      <c r="M412" s="315" t="s">
        <v>983</v>
      </c>
      <c r="N412" s="318" t="s">
        <v>991</v>
      </c>
      <c r="O412" s="347">
        <v>50.76</v>
      </c>
      <c r="P412" s="400">
        <v>4.2300000000000004</v>
      </c>
      <c r="Q412" s="400">
        <v>4.2300000000000004</v>
      </c>
      <c r="R412" s="400">
        <v>4.2300000000000004</v>
      </c>
      <c r="S412" s="404">
        <f>SUM(P412:R412)</f>
        <v>12.690000000000001</v>
      </c>
      <c r="T412" s="400">
        <v>4.2300000000000004</v>
      </c>
      <c r="U412" s="400">
        <v>4.2300000000000004</v>
      </c>
      <c r="V412" s="400">
        <v>4.2300000000000004</v>
      </c>
      <c r="W412" s="404">
        <f>SUM(T412:V412)</f>
        <v>12.690000000000001</v>
      </c>
      <c r="X412" s="400">
        <v>4.2300000000000004</v>
      </c>
      <c r="Y412" s="400">
        <v>4.2300000000000004</v>
      </c>
      <c r="Z412" s="400">
        <v>4.2300000000000004</v>
      </c>
      <c r="AA412" s="404">
        <f>SUM(X412:Z412)</f>
        <v>12.690000000000001</v>
      </c>
      <c r="AB412" s="400">
        <v>4.2300000000000004</v>
      </c>
      <c r="AC412" s="400">
        <v>4.2300000000000004</v>
      </c>
      <c r="AD412" s="400">
        <v>4.2300000000000004</v>
      </c>
      <c r="AE412" s="404">
        <f>SUM(AB412:AD412)</f>
        <v>12.690000000000001</v>
      </c>
      <c r="AF412" s="401">
        <f>SUBTOTAL(9,S412,W412,AA412,AE412)</f>
        <v>50.760000000000005</v>
      </c>
    </row>
    <row r="413" spans="1:32" x14ac:dyDescent="0.3">
      <c r="A413" s="70"/>
      <c r="B413" s="70" t="s">
        <v>3631</v>
      </c>
      <c r="C413" s="318" t="s">
        <v>2594</v>
      </c>
      <c r="D413" s="318" t="s">
        <v>3057</v>
      </c>
      <c r="E413" s="317" t="s">
        <v>926</v>
      </c>
      <c r="F413" s="318" t="s">
        <v>1411</v>
      </c>
      <c r="G413" s="318" t="s">
        <v>1272</v>
      </c>
      <c r="H413" s="317" t="s">
        <v>912</v>
      </c>
      <c r="I413" s="317">
        <v>53100</v>
      </c>
      <c r="J413" s="318" t="s">
        <v>1001</v>
      </c>
      <c r="K413" s="316">
        <v>40855</v>
      </c>
      <c r="L413" s="317" t="s">
        <v>2608</v>
      </c>
      <c r="M413" s="315" t="s">
        <v>983</v>
      </c>
      <c r="N413" s="318" t="s">
        <v>991</v>
      </c>
      <c r="O413" s="347">
        <v>50.76</v>
      </c>
      <c r="P413" s="400">
        <v>4.2300000000000004</v>
      </c>
      <c r="Q413" s="400">
        <v>4.2300000000000004</v>
      </c>
      <c r="R413" s="400">
        <v>4.2300000000000004</v>
      </c>
      <c r="S413" s="404">
        <f>SUM(P413:R413)</f>
        <v>12.690000000000001</v>
      </c>
      <c r="T413" s="400">
        <v>4.2300000000000004</v>
      </c>
      <c r="U413" s="400">
        <v>4.2300000000000004</v>
      </c>
      <c r="V413" s="400">
        <v>4.2300000000000004</v>
      </c>
      <c r="W413" s="404">
        <f>SUM(T413:V413)</f>
        <v>12.690000000000001</v>
      </c>
      <c r="X413" s="400">
        <v>4.2300000000000004</v>
      </c>
      <c r="Y413" s="400">
        <v>4.2300000000000004</v>
      </c>
      <c r="Z413" s="400">
        <v>4.2300000000000004</v>
      </c>
      <c r="AA413" s="404">
        <f>SUM(X413:Z413)</f>
        <v>12.690000000000001</v>
      </c>
      <c r="AB413" s="400">
        <v>4.2300000000000004</v>
      </c>
      <c r="AC413" s="400">
        <v>4.2300000000000004</v>
      </c>
      <c r="AD413" s="400">
        <v>4.2300000000000004</v>
      </c>
      <c r="AE413" s="404">
        <f>SUM(AB413:AD413)</f>
        <v>12.690000000000001</v>
      </c>
      <c r="AF413" s="401">
        <f>SUBTOTAL(9,S413,W413,AA413,AE413)</f>
        <v>50.760000000000005</v>
      </c>
    </row>
    <row r="414" spans="1:32" x14ac:dyDescent="0.3">
      <c r="A414" s="70"/>
      <c r="B414" s="70" t="s">
        <v>3631</v>
      </c>
      <c r="C414" s="318" t="s">
        <v>2594</v>
      </c>
      <c r="D414" s="318" t="s">
        <v>3058</v>
      </c>
      <c r="E414" s="317" t="s">
        <v>926</v>
      </c>
      <c r="F414" s="318" t="s">
        <v>1412</v>
      </c>
      <c r="G414" s="318" t="s">
        <v>1272</v>
      </c>
      <c r="H414" s="317" t="s">
        <v>912</v>
      </c>
      <c r="I414" s="317">
        <v>53100</v>
      </c>
      <c r="J414" s="318" t="s">
        <v>1001</v>
      </c>
      <c r="K414" s="316">
        <v>40855</v>
      </c>
      <c r="L414" s="317" t="s">
        <v>2608</v>
      </c>
      <c r="M414" s="315" t="s">
        <v>983</v>
      </c>
      <c r="N414" s="318" t="s">
        <v>991</v>
      </c>
      <c r="O414" s="347">
        <v>50.76</v>
      </c>
      <c r="P414" s="400">
        <v>4.2300000000000004</v>
      </c>
      <c r="Q414" s="400">
        <v>4.2300000000000004</v>
      </c>
      <c r="R414" s="400">
        <v>4.2300000000000004</v>
      </c>
      <c r="S414" s="404">
        <f>SUM(P414:R414)</f>
        <v>12.690000000000001</v>
      </c>
      <c r="T414" s="400">
        <v>4.2300000000000004</v>
      </c>
      <c r="U414" s="400">
        <v>4.2300000000000004</v>
      </c>
      <c r="V414" s="400">
        <v>4.2300000000000004</v>
      </c>
      <c r="W414" s="404">
        <f>SUM(T414:V414)</f>
        <v>12.690000000000001</v>
      </c>
      <c r="X414" s="400">
        <v>4.2300000000000004</v>
      </c>
      <c r="Y414" s="400">
        <v>4.2300000000000004</v>
      </c>
      <c r="Z414" s="400">
        <v>4.2300000000000004</v>
      </c>
      <c r="AA414" s="404">
        <f>SUM(X414:Z414)</f>
        <v>12.690000000000001</v>
      </c>
      <c r="AB414" s="400">
        <v>4.2300000000000004</v>
      </c>
      <c r="AC414" s="400">
        <v>4.2300000000000004</v>
      </c>
      <c r="AD414" s="400">
        <v>4.2300000000000004</v>
      </c>
      <c r="AE414" s="404">
        <f>SUM(AB414:AD414)</f>
        <v>12.690000000000001</v>
      </c>
      <c r="AF414" s="401">
        <f>SUBTOTAL(9,S414,W414,AA414,AE414)</f>
        <v>50.760000000000005</v>
      </c>
    </row>
    <row r="415" spans="1:32" x14ac:dyDescent="0.3">
      <c r="A415" s="70"/>
      <c r="B415" s="70" t="s">
        <v>3631</v>
      </c>
      <c r="C415" s="318" t="s">
        <v>2594</v>
      </c>
      <c r="D415" s="318" t="s">
        <v>3059</v>
      </c>
      <c r="E415" s="317" t="s">
        <v>926</v>
      </c>
      <c r="F415" s="318" t="s">
        <v>1413</v>
      </c>
      <c r="G415" s="318" t="s">
        <v>1272</v>
      </c>
      <c r="H415" s="317" t="s">
        <v>912</v>
      </c>
      <c r="I415" s="317">
        <v>53100</v>
      </c>
      <c r="J415" s="318" t="s">
        <v>1001</v>
      </c>
      <c r="K415" s="316">
        <v>40869</v>
      </c>
      <c r="L415" s="317" t="s">
        <v>2608</v>
      </c>
      <c r="M415" s="315" t="s">
        <v>983</v>
      </c>
      <c r="N415" s="318" t="s">
        <v>991</v>
      </c>
      <c r="O415" s="347">
        <v>50.76</v>
      </c>
      <c r="P415" s="400">
        <v>4.2300000000000004</v>
      </c>
      <c r="Q415" s="400">
        <v>4.2300000000000004</v>
      </c>
      <c r="R415" s="400">
        <v>4.2300000000000004</v>
      </c>
      <c r="S415" s="404">
        <f>SUM(P415:R415)</f>
        <v>12.690000000000001</v>
      </c>
      <c r="T415" s="400">
        <v>4.2300000000000004</v>
      </c>
      <c r="U415" s="400">
        <v>4.2300000000000004</v>
      </c>
      <c r="V415" s="400">
        <v>4.2300000000000004</v>
      </c>
      <c r="W415" s="404">
        <f>SUM(T415:V415)</f>
        <v>12.690000000000001</v>
      </c>
      <c r="X415" s="400">
        <v>4.2300000000000004</v>
      </c>
      <c r="Y415" s="400">
        <v>4.2300000000000004</v>
      </c>
      <c r="Z415" s="400">
        <v>4.2300000000000004</v>
      </c>
      <c r="AA415" s="404">
        <f>SUM(X415:Z415)</f>
        <v>12.690000000000001</v>
      </c>
      <c r="AB415" s="400">
        <v>4.2300000000000004</v>
      </c>
      <c r="AC415" s="400">
        <v>4.2300000000000004</v>
      </c>
      <c r="AD415" s="400">
        <v>4.2300000000000004</v>
      </c>
      <c r="AE415" s="404">
        <f>SUM(AB415:AD415)</f>
        <v>12.690000000000001</v>
      </c>
      <c r="AF415" s="401">
        <f>SUBTOTAL(9,S415,W415,AA415,AE415)</f>
        <v>50.760000000000005</v>
      </c>
    </row>
    <row r="416" spans="1:32" x14ac:dyDescent="0.3">
      <c r="A416" s="70"/>
      <c r="B416" s="70" t="s">
        <v>3631</v>
      </c>
      <c r="C416" s="318" t="s">
        <v>2594</v>
      </c>
      <c r="D416" s="318" t="s">
        <v>3060</v>
      </c>
      <c r="E416" s="317" t="s">
        <v>926</v>
      </c>
      <c r="F416" s="318" t="s">
        <v>1415</v>
      </c>
      <c r="G416" s="318" t="s">
        <v>1272</v>
      </c>
      <c r="H416" s="317" t="s">
        <v>912</v>
      </c>
      <c r="I416" s="317">
        <v>53100</v>
      </c>
      <c r="J416" s="318" t="s">
        <v>1001</v>
      </c>
      <c r="K416" s="316">
        <v>40855</v>
      </c>
      <c r="L416" s="317" t="s">
        <v>2608</v>
      </c>
      <c r="M416" s="315" t="s">
        <v>983</v>
      </c>
      <c r="N416" s="318" t="s">
        <v>991</v>
      </c>
      <c r="O416" s="347">
        <v>50.76</v>
      </c>
      <c r="P416" s="400">
        <v>4.2300000000000004</v>
      </c>
      <c r="Q416" s="400">
        <v>4.2300000000000004</v>
      </c>
      <c r="R416" s="400">
        <v>4.2300000000000004</v>
      </c>
      <c r="S416" s="404">
        <f>SUM(P416:R416)</f>
        <v>12.690000000000001</v>
      </c>
      <c r="T416" s="400">
        <v>4.2300000000000004</v>
      </c>
      <c r="U416" s="400">
        <v>4.2300000000000004</v>
      </c>
      <c r="V416" s="400">
        <v>4.2300000000000004</v>
      </c>
      <c r="W416" s="404">
        <f>SUM(T416:V416)</f>
        <v>12.690000000000001</v>
      </c>
      <c r="X416" s="400">
        <v>4.2300000000000004</v>
      </c>
      <c r="Y416" s="400">
        <v>4.2300000000000004</v>
      </c>
      <c r="Z416" s="400">
        <v>4.2300000000000004</v>
      </c>
      <c r="AA416" s="404">
        <f>SUM(X416:Z416)</f>
        <v>12.690000000000001</v>
      </c>
      <c r="AB416" s="400">
        <v>4.2300000000000004</v>
      </c>
      <c r="AC416" s="400">
        <v>4.2300000000000004</v>
      </c>
      <c r="AD416" s="400">
        <v>4.2300000000000004</v>
      </c>
      <c r="AE416" s="404">
        <f>SUM(AB416:AD416)</f>
        <v>12.690000000000001</v>
      </c>
      <c r="AF416" s="401">
        <f>SUBTOTAL(9,S416,W416,AA416,AE416)</f>
        <v>50.760000000000005</v>
      </c>
    </row>
    <row r="417" spans="1:32" x14ac:dyDescent="0.3">
      <c r="A417" s="70"/>
      <c r="B417" s="70" t="s">
        <v>3631</v>
      </c>
      <c r="C417" s="318" t="s">
        <v>2665</v>
      </c>
      <c r="D417" s="318" t="s">
        <v>3061</v>
      </c>
      <c r="E417" s="317" t="s">
        <v>941</v>
      </c>
      <c r="F417" s="318" t="s">
        <v>1416</v>
      </c>
      <c r="G417" s="318" t="s">
        <v>1273</v>
      </c>
      <c r="H417" s="317" t="s">
        <v>913</v>
      </c>
      <c r="I417" s="317">
        <v>53000</v>
      </c>
      <c r="J417" s="318" t="s">
        <v>1001</v>
      </c>
      <c r="K417" s="316">
        <v>40010</v>
      </c>
      <c r="L417" s="317" t="s">
        <v>2608</v>
      </c>
      <c r="M417" s="315" t="s">
        <v>983</v>
      </c>
      <c r="N417" s="318" t="s">
        <v>991</v>
      </c>
      <c r="O417" s="347">
        <v>50.76</v>
      </c>
      <c r="P417" s="400">
        <v>4.2300000000000004</v>
      </c>
      <c r="Q417" s="400">
        <v>4.2300000000000004</v>
      </c>
      <c r="R417" s="400">
        <v>4.2300000000000004</v>
      </c>
      <c r="S417" s="404">
        <f>SUM(P417:R417)</f>
        <v>12.690000000000001</v>
      </c>
      <c r="T417" s="400">
        <v>4.2300000000000004</v>
      </c>
      <c r="U417" s="400">
        <v>4.2300000000000004</v>
      </c>
      <c r="V417" s="400">
        <v>4.2300000000000004</v>
      </c>
      <c r="W417" s="404">
        <f>SUM(T417:V417)</f>
        <v>12.690000000000001</v>
      </c>
      <c r="X417" s="400">
        <v>4.2300000000000004</v>
      </c>
      <c r="Y417" s="400">
        <v>4.2300000000000004</v>
      </c>
      <c r="Z417" s="400">
        <v>4.2300000000000004</v>
      </c>
      <c r="AA417" s="404">
        <f>SUM(X417:Z417)</f>
        <v>12.690000000000001</v>
      </c>
      <c r="AB417" s="400">
        <v>4.2300000000000004</v>
      </c>
      <c r="AC417" s="400">
        <v>4.2300000000000004</v>
      </c>
      <c r="AD417" s="400">
        <v>4.2300000000000004</v>
      </c>
      <c r="AE417" s="404">
        <f>SUM(AB417:AD417)</f>
        <v>12.690000000000001</v>
      </c>
      <c r="AF417" s="401">
        <f>SUBTOTAL(9,S417,W417,AA417,AE417)</f>
        <v>50.760000000000005</v>
      </c>
    </row>
    <row r="418" spans="1:32" x14ac:dyDescent="0.3">
      <c r="A418" s="70"/>
      <c r="B418" s="70" t="s">
        <v>3631</v>
      </c>
      <c r="C418" s="318" t="s">
        <v>2594</v>
      </c>
      <c r="D418" s="318" t="s">
        <v>3062</v>
      </c>
      <c r="E418" s="317" t="s">
        <v>941</v>
      </c>
      <c r="F418" s="318" t="s">
        <v>1417</v>
      </c>
      <c r="G418" s="318" t="s">
        <v>1272</v>
      </c>
      <c r="H418" s="317" t="s">
        <v>912</v>
      </c>
      <c r="I418" s="317">
        <v>53100</v>
      </c>
      <c r="J418" s="318" t="s">
        <v>1001</v>
      </c>
      <c r="K418" s="316">
        <v>39998</v>
      </c>
      <c r="L418" s="317" t="s">
        <v>2608</v>
      </c>
      <c r="M418" s="315" t="s">
        <v>983</v>
      </c>
      <c r="N418" s="318" t="s">
        <v>991</v>
      </c>
      <c r="O418" s="347">
        <v>50.76</v>
      </c>
      <c r="P418" s="400">
        <v>4.2300000000000004</v>
      </c>
      <c r="Q418" s="400">
        <v>4.2300000000000004</v>
      </c>
      <c r="R418" s="400">
        <v>4.2300000000000004</v>
      </c>
      <c r="S418" s="404">
        <f>SUM(P418:R418)</f>
        <v>12.690000000000001</v>
      </c>
      <c r="T418" s="400">
        <v>4.2300000000000004</v>
      </c>
      <c r="U418" s="400">
        <v>4.2300000000000004</v>
      </c>
      <c r="V418" s="400">
        <v>4.2300000000000004</v>
      </c>
      <c r="W418" s="404">
        <f>SUM(T418:V418)</f>
        <v>12.690000000000001</v>
      </c>
      <c r="X418" s="400">
        <v>4.2300000000000004</v>
      </c>
      <c r="Y418" s="400">
        <v>4.2300000000000004</v>
      </c>
      <c r="Z418" s="400">
        <v>4.2300000000000004</v>
      </c>
      <c r="AA418" s="404">
        <f>SUM(X418:Z418)</f>
        <v>12.690000000000001</v>
      </c>
      <c r="AB418" s="400">
        <v>4.2300000000000004</v>
      </c>
      <c r="AC418" s="400">
        <v>4.2300000000000004</v>
      </c>
      <c r="AD418" s="400">
        <v>4.2300000000000004</v>
      </c>
      <c r="AE418" s="404">
        <f>SUM(AB418:AD418)</f>
        <v>12.690000000000001</v>
      </c>
      <c r="AF418" s="401">
        <f>SUBTOTAL(9,S418,W418,AA418,AE418)</f>
        <v>50.760000000000005</v>
      </c>
    </row>
    <row r="419" spans="1:32" x14ac:dyDescent="0.3">
      <c r="A419" s="70"/>
      <c r="B419" s="70" t="s">
        <v>3631</v>
      </c>
      <c r="C419" s="318" t="s">
        <v>2594</v>
      </c>
      <c r="D419" s="318" t="s">
        <v>3063</v>
      </c>
      <c r="E419" s="317" t="s">
        <v>940</v>
      </c>
      <c r="F419" s="318" t="s">
        <v>1418</v>
      </c>
      <c r="G419" s="318" t="s">
        <v>1272</v>
      </c>
      <c r="H419" s="317" t="s">
        <v>912</v>
      </c>
      <c r="I419" s="317">
        <v>53100</v>
      </c>
      <c r="J419" s="318" t="s">
        <v>1001</v>
      </c>
      <c r="K419" s="316">
        <v>40110</v>
      </c>
      <c r="L419" s="317" t="s">
        <v>2608</v>
      </c>
      <c r="M419" s="315" t="s">
        <v>983</v>
      </c>
      <c r="N419" s="318" t="s">
        <v>991</v>
      </c>
      <c r="O419" s="347">
        <v>50.76</v>
      </c>
      <c r="P419" s="400">
        <v>4.2300000000000004</v>
      </c>
      <c r="Q419" s="400">
        <v>4.2300000000000004</v>
      </c>
      <c r="R419" s="400">
        <v>4.2300000000000004</v>
      </c>
      <c r="S419" s="404">
        <f>SUM(P419:R419)</f>
        <v>12.690000000000001</v>
      </c>
      <c r="T419" s="400">
        <v>4.2300000000000004</v>
      </c>
      <c r="U419" s="400">
        <v>4.2300000000000004</v>
      </c>
      <c r="V419" s="400">
        <v>4.2300000000000004</v>
      </c>
      <c r="W419" s="404">
        <f>SUM(T419:V419)</f>
        <v>12.690000000000001</v>
      </c>
      <c r="X419" s="400">
        <v>4.2300000000000004</v>
      </c>
      <c r="Y419" s="400">
        <v>4.2300000000000004</v>
      </c>
      <c r="Z419" s="400">
        <v>4.2300000000000004</v>
      </c>
      <c r="AA419" s="404">
        <f>SUM(X419:Z419)</f>
        <v>12.690000000000001</v>
      </c>
      <c r="AB419" s="400">
        <v>4.2300000000000004</v>
      </c>
      <c r="AC419" s="400">
        <v>4.2300000000000004</v>
      </c>
      <c r="AD419" s="400">
        <v>4.2300000000000004</v>
      </c>
      <c r="AE419" s="404">
        <f>SUM(AB419:AD419)</f>
        <v>12.690000000000001</v>
      </c>
      <c r="AF419" s="401">
        <f>SUBTOTAL(9,S419,W419,AA419,AE419)</f>
        <v>50.760000000000005</v>
      </c>
    </row>
    <row r="420" spans="1:32" x14ac:dyDescent="0.3">
      <c r="A420" s="70"/>
      <c r="B420" s="70" t="s">
        <v>3631</v>
      </c>
      <c r="C420" s="318" t="s">
        <v>2594</v>
      </c>
      <c r="D420" s="318" t="s">
        <v>3064</v>
      </c>
      <c r="E420" s="317" t="s">
        <v>940</v>
      </c>
      <c r="F420" s="318" t="s">
        <v>1419</v>
      </c>
      <c r="G420" s="318" t="s">
        <v>1272</v>
      </c>
      <c r="H420" s="317" t="s">
        <v>912</v>
      </c>
      <c r="I420" s="317">
        <v>53100</v>
      </c>
      <c r="J420" s="318" t="s">
        <v>1001</v>
      </c>
      <c r="K420" s="316">
        <v>40110</v>
      </c>
      <c r="L420" s="317" t="s">
        <v>2608</v>
      </c>
      <c r="M420" s="315" t="s">
        <v>983</v>
      </c>
      <c r="N420" s="318" t="s">
        <v>991</v>
      </c>
      <c r="O420" s="347">
        <v>50.76</v>
      </c>
      <c r="P420" s="400">
        <v>4.2300000000000004</v>
      </c>
      <c r="Q420" s="400">
        <v>4.2300000000000004</v>
      </c>
      <c r="R420" s="400">
        <v>4.2300000000000004</v>
      </c>
      <c r="S420" s="404">
        <f>SUM(P420:R420)</f>
        <v>12.690000000000001</v>
      </c>
      <c r="T420" s="400">
        <v>4.2300000000000004</v>
      </c>
      <c r="U420" s="400">
        <v>4.2300000000000004</v>
      </c>
      <c r="V420" s="400">
        <v>4.2300000000000004</v>
      </c>
      <c r="W420" s="404">
        <f>SUM(T420:V420)</f>
        <v>12.690000000000001</v>
      </c>
      <c r="X420" s="400">
        <v>4.2300000000000004</v>
      </c>
      <c r="Y420" s="400">
        <v>4.2300000000000004</v>
      </c>
      <c r="Z420" s="400">
        <v>4.2300000000000004</v>
      </c>
      <c r="AA420" s="404">
        <f>SUM(X420:Z420)</f>
        <v>12.690000000000001</v>
      </c>
      <c r="AB420" s="400">
        <v>4.2300000000000004</v>
      </c>
      <c r="AC420" s="400">
        <v>4.2300000000000004</v>
      </c>
      <c r="AD420" s="400">
        <v>4.2300000000000004</v>
      </c>
      <c r="AE420" s="404">
        <f>SUM(AB420:AD420)</f>
        <v>12.690000000000001</v>
      </c>
      <c r="AF420" s="401">
        <f>SUBTOTAL(9,S420,W420,AA420,AE420)</f>
        <v>50.760000000000005</v>
      </c>
    </row>
    <row r="421" spans="1:32" x14ac:dyDescent="0.3">
      <c r="A421" s="70"/>
      <c r="B421" s="70" t="s">
        <v>3631</v>
      </c>
      <c r="C421" s="318" t="s">
        <v>2594</v>
      </c>
      <c r="D421" s="318" t="s">
        <v>3065</v>
      </c>
      <c r="E421" s="317" t="s">
        <v>940</v>
      </c>
      <c r="F421" s="318" t="s">
        <v>1420</v>
      </c>
      <c r="G421" s="318" t="s">
        <v>1272</v>
      </c>
      <c r="H421" s="317" t="s">
        <v>912</v>
      </c>
      <c r="I421" s="317">
        <v>53100</v>
      </c>
      <c r="J421" s="318" t="s">
        <v>1001</v>
      </c>
      <c r="K421" s="316">
        <v>40025</v>
      </c>
      <c r="L421" s="317" t="s">
        <v>2608</v>
      </c>
      <c r="M421" s="315" t="s">
        <v>983</v>
      </c>
      <c r="N421" s="318" t="s">
        <v>991</v>
      </c>
      <c r="O421" s="347">
        <v>50.76</v>
      </c>
      <c r="P421" s="400">
        <v>4.2300000000000004</v>
      </c>
      <c r="Q421" s="400">
        <v>4.2300000000000004</v>
      </c>
      <c r="R421" s="400">
        <v>4.2300000000000004</v>
      </c>
      <c r="S421" s="404">
        <f>SUM(P421:R421)</f>
        <v>12.690000000000001</v>
      </c>
      <c r="T421" s="400">
        <v>4.2300000000000004</v>
      </c>
      <c r="U421" s="400">
        <v>4.2300000000000004</v>
      </c>
      <c r="V421" s="400">
        <v>4.2300000000000004</v>
      </c>
      <c r="W421" s="404">
        <f>SUM(T421:V421)</f>
        <v>12.690000000000001</v>
      </c>
      <c r="X421" s="400">
        <v>4.2300000000000004</v>
      </c>
      <c r="Y421" s="400">
        <v>4.2300000000000004</v>
      </c>
      <c r="Z421" s="400">
        <v>4.2300000000000004</v>
      </c>
      <c r="AA421" s="404">
        <f>SUM(X421:Z421)</f>
        <v>12.690000000000001</v>
      </c>
      <c r="AB421" s="400">
        <v>4.2300000000000004</v>
      </c>
      <c r="AC421" s="400">
        <v>4.2300000000000004</v>
      </c>
      <c r="AD421" s="400">
        <v>4.2300000000000004</v>
      </c>
      <c r="AE421" s="404">
        <f>SUM(AB421:AD421)</f>
        <v>12.690000000000001</v>
      </c>
      <c r="AF421" s="401">
        <f>SUBTOTAL(9,S421,W421,AA421,AE421)</f>
        <v>50.760000000000005</v>
      </c>
    </row>
    <row r="422" spans="1:32" x14ac:dyDescent="0.3">
      <c r="A422" s="70"/>
      <c r="B422" s="70" t="s">
        <v>3631</v>
      </c>
      <c r="C422" s="318" t="s">
        <v>2594</v>
      </c>
      <c r="D422" s="318" t="s">
        <v>3066</v>
      </c>
      <c r="E422" s="317" t="s">
        <v>940</v>
      </c>
      <c r="F422" s="318" t="s">
        <v>1421</v>
      </c>
      <c r="G422" s="318" t="s">
        <v>1272</v>
      </c>
      <c r="H422" s="317" t="s">
        <v>912</v>
      </c>
      <c r="I422" s="317">
        <v>53100</v>
      </c>
      <c r="J422" s="318" t="s">
        <v>1001</v>
      </c>
      <c r="K422" s="316">
        <v>40025</v>
      </c>
      <c r="L422" s="317" t="s">
        <v>2608</v>
      </c>
      <c r="M422" s="315" t="s">
        <v>983</v>
      </c>
      <c r="N422" s="318" t="s">
        <v>991</v>
      </c>
      <c r="O422" s="347">
        <v>50.76</v>
      </c>
      <c r="P422" s="400">
        <v>4.2300000000000004</v>
      </c>
      <c r="Q422" s="400">
        <v>4.2300000000000004</v>
      </c>
      <c r="R422" s="400">
        <v>4.2300000000000004</v>
      </c>
      <c r="S422" s="404">
        <f>SUM(P422:R422)</f>
        <v>12.690000000000001</v>
      </c>
      <c r="T422" s="400">
        <v>4.2300000000000004</v>
      </c>
      <c r="U422" s="400">
        <v>4.2300000000000004</v>
      </c>
      <c r="V422" s="400">
        <v>4.2300000000000004</v>
      </c>
      <c r="W422" s="404">
        <f>SUM(T422:V422)</f>
        <v>12.690000000000001</v>
      </c>
      <c r="X422" s="400">
        <v>4.2300000000000004</v>
      </c>
      <c r="Y422" s="400">
        <v>4.2300000000000004</v>
      </c>
      <c r="Z422" s="400">
        <v>4.2300000000000004</v>
      </c>
      <c r="AA422" s="404">
        <f>SUM(X422:Z422)</f>
        <v>12.690000000000001</v>
      </c>
      <c r="AB422" s="400">
        <v>4.2300000000000004</v>
      </c>
      <c r="AC422" s="400">
        <v>4.2300000000000004</v>
      </c>
      <c r="AD422" s="400">
        <v>4.2300000000000004</v>
      </c>
      <c r="AE422" s="404">
        <f>SUM(AB422:AD422)</f>
        <v>12.690000000000001</v>
      </c>
      <c r="AF422" s="401">
        <f>SUBTOTAL(9,S422,W422,AA422,AE422)</f>
        <v>50.760000000000005</v>
      </c>
    </row>
    <row r="423" spans="1:32" x14ac:dyDescent="0.3">
      <c r="A423" s="70"/>
      <c r="B423" s="70" t="s">
        <v>3631</v>
      </c>
      <c r="C423" s="318" t="s">
        <v>2594</v>
      </c>
      <c r="D423" s="318" t="s">
        <v>3067</v>
      </c>
      <c r="E423" s="317" t="s">
        <v>940</v>
      </c>
      <c r="F423" s="318" t="s">
        <v>1422</v>
      </c>
      <c r="G423" s="318" t="s">
        <v>1272</v>
      </c>
      <c r="H423" s="317" t="s">
        <v>912</v>
      </c>
      <c r="I423" s="317">
        <v>53100</v>
      </c>
      <c r="J423" s="318" t="s">
        <v>1001</v>
      </c>
      <c r="K423" s="316">
        <v>40025</v>
      </c>
      <c r="L423" s="317" t="s">
        <v>2608</v>
      </c>
      <c r="M423" s="315" t="s">
        <v>983</v>
      </c>
      <c r="N423" s="318" t="s">
        <v>991</v>
      </c>
      <c r="O423" s="347">
        <v>50.76</v>
      </c>
      <c r="P423" s="400">
        <v>4.2300000000000004</v>
      </c>
      <c r="Q423" s="400">
        <v>4.2300000000000004</v>
      </c>
      <c r="R423" s="400">
        <v>4.2300000000000004</v>
      </c>
      <c r="S423" s="404">
        <f>SUM(P423:R423)</f>
        <v>12.690000000000001</v>
      </c>
      <c r="T423" s="400">
        <v>4.2300000000000004</v>
      </c>
      <c r="U423" s="400">
        <v>4.2300000000000004</v>
      </c>
      <c r="V423" s="400">
        <v>4.2300000000000004</v>
      </c>
      <c r="W423" s="404">
        <f>SUM(T423:V423)</f>
        <v>12.690000000000001</v>
      </c>
      <c r="X423" s="400">
        <v>4.2300000000000004</v>
      </c>
      <c r="Y423" s="400">
        <v>4.2300000000000004</v>
      </c>
      <c r="Z423" s="400">
        <v>4.2300000000000004</v>
      </c>
      <c r="AA423" s="404">
        <f>SUM(X423:Z423)</f>
        <v>12.690000000000001</v>
      </c>
      <c r="AB423" s="400">
        <v>4.2300000000000004</v>
      </c>
      <c r="AC423" s="400">
        <v>4.2300000000000004</v>
      </c>
      <c r="AD423" s="400">
        <v>4.2300000000000004</v>
      </c>
      <c r="AE423" s="404">
        <f>SUM(AB423:AD423)</f>
        <v>12.690000000000001</v>
      </c>
      <c r="AF423" s="401">
        <f>SUBTOTAL(9,S423,W423,AA423,AE423)</f>
        <v>50.760000000000005</v>
      </c>
    </row>
    <row r="424" spans="1:32" x14ac:dyDescent="0.3">
      <c r="A424" s="70"/>
      <c r="B424" s="70" t="s">
        <v>3631</v>
      </c>
      <c r="C424" s="318" t="s">
        <v>2594</v>
      </c>
      <c r="D424" s="318" t="s">
        <v>3068</v>
      </c>
      <c r="E424" s="317" t="s">
        <v>940</v>
      </c>
      <c r="F424" s="318" t="s">
        <v>1423</v>
      </c>
      <c r="G424" s="318" t="s">
        <v>1272</v>
      </c>
      <c r="H424" s="317" t="s">
        <v>912</v>
      </c>
      <c r="I424" s="317">
        <v>53100</v>
      </c>
      <c r="J424" s="318" t="s">
        <v>1001</v>
      </c>
      <c r="K424" s="316">
        <v>40025</v>
      </c>
      <c r="L424" s="317" t="s">
        <v>2608</v>
      </c>
      <c r="M424" s="315" t="s">
        <v>983</v>
      </c>
      <c r="N424" s="318" t="s">
        <v>991</v>
      </c>
      <c r="O424" s="347">
        <v>50.76</v>
      </c>
      <c r="P424" s="400">
        <v>4.2300000000000004</v>
      </c>
      <c r="Q424" s="400">
        <v>4.2300000000000004</v>
      </c>
      <c r="R424" s="400">
        <v>4.2300000000000004</v>
      </c>
      <c r="S424" s="404">
        <f>SUM(P424:R424)</f>
        <v>12.690000000000001</v>
      </c>
      <c r="T424" s="400">
        <v>4.2300000000000004</v>
      </c>
      <c r="U424" s="400">
        <v>4.2300000000000004</v>
      </c>
      <c r="V424" s="400">
        <v>4.2300000000000004</v>
      </c>
      <c r="W424" s="404">
        <f>SUM(T424:V424)</f>
        <v>12.690000000000001</v>
      </c>
      <c r="X424" s="400">
        <v>4.2300000000000004</v>
      </c>
      <c r="Y424" s="400">
        <v>4.2300000000000004</v>
      </c>
      <c r="Z424" s="400">
        <v>4.2300000000000004</v>
      </c>
      <c r="AA424" s="404">
        <f>SUM(X424:Z424)</f>
        <v>12.690000000000001</v>
      </c>
      <c r="AB424" s="400">
        <v>4.2300000000000004</v>
      </c>
      <c r="AC424" s="400">
        <v>4.2300000000000004</v>
      </c>
      <c r="AD424" s="400">
        <v>4.2300000000000004</v>
      </c>
      <c r="AE424" s="404">
        <f>SUM(AB424:AD424)</f>
        <v>12.690000000000001</v>
      </c>
      <c r="AF424" s="401">
        <f>SUBTOTAL(9,S424,W424,AA424,AE424)</f>
        <v>50.760000000000005</v>
      </c>
    </row>
    <row r="425" spans="1:32" x14ac:dyDescent="0.3">
      <c r="A425" s="70"/>
      <c r="B425" s="70" t="s">
        <v>3631</v>
      </c>
      <c r="C425" s="318" t="s">
        <v>2594</v>
      </c>
      <c r="D425" s="318" t="s">
        <v>3069</v>
      </c>
      <c r="E425" s="317" t="s">
        <v>926</v>
      </c>
      <c r="F425" s="318" t="s">
        <v>1424</v>
      </c>
      <c r="G425" s="318" t="s">
        <v>1272</v>
      </c>
      <c r="H425" s="317" t="s">
        <v>912</v>
      </c>
      <c r="I425" s="317">
        <v>53100</v>
      </c>
      <c r="J425" s="318" t="s">
        <v>1001</v>
      </c>
      <c r="K425" s="316">
        <v>40687</v>
      </c>
      <c r="L425" s="317" t="s">
        <v>2608</v>
      </c>
      <c r="M425" s="315" t="s">
        <v>983</v>
      </c>
      <c r="N425" s="318" t="s">
        <v>991</v>
      </c>
      <c r="O425" s="347">
        <v>50.76</v>
      </c>
      <c r="P425" s="400">
        <v>4.2300000000000004</v>
      </c>
      <c r="Q425" s="400">
        <v>4.2300000000000004</v>
      </c>
      <c r="R425" s="400">
        <v>4.2300000000000004</v>
      </c>
      <c r="S425" s="404">
        <f>SUM(P425:R425)</f>
        <v>12.690000000000001</v>
      </c>
      <c r="T425" s="400">
        <v>4.2300000000000004</v>
      </c>
      <c r="U425" s="400">
        <v>4.2300000000000004</v>
      </c>
      <c r="V425" s="400">
        <v>4.2300000000000004</v>
      </c>
      <c r="W425" s="404">
        <f>SUM(T425:V425)</f>
        <v>12.690000000000001</v>
      </c>
      <c r="X425" s="400">
        <v>4.2300000000000004</v>
      </c>
      <c r="Y425" s="400">
        <v>4.2300000000000004</v>
      </c>
      <c r="Z425" s="400">
        <v>4.2300000000000004</v>
      </c>
      <c r="AA425" s="404">
        <f>SUM(X425:Z425)</f>
        <v>12.690000000000001</v>
      </c>
      <c r="AB425" s="400">
        <v>4.2300000000000004</v>
      </c>
      <c r="AC425" s="400">
        <v>4.2300000000000004</v>
      </c>
      <c r="AD425" s="400">
        <v>4.2300000000000004</v>
      </c>
      <c r="AE425" s="404">
        <f>SUM(AB425:AD425)</f>
        <v>12.690000000000001</v>
      </c>
      <c r="AF425" s="401">
        <f>SUBTOTAL(9,S425,W425,AA425,AE425)</f>
        <v>50.760000000000005</v>
      </c>
    </row>
    <row r="426" spans="1:32" x14ac:dyDescent="0.3">
      <c r="A426" s="70"/>
      <c r="B426" s="70" t="s">
        <v>3631</v>
      </c>
      <c r="C426" s="318" t="s">
        <v>2594</v>
      </c>
      <c r="D426" s="318" t="s">
        <v>3070</v>
      </c>
      <c r="E426" s="317" t="s">
        <v>926</v>
      </c>
      <c r="F426" s="318" t="s">
        <v>1425</v>
      </c>
      <c r="G426" s="318" t="s">
        <v>1272</v>
      </c>
      <c r="H426" s="317" t="s">
        <v>912</v>
      </c>
      <c r="I426" s="317">
        <v>53100</v>
      </c>
      <c r="J426" s="318" t="s">
        <v>1001</v>
      </c>
      <c r="K426" s="316">
        <v>40575</v>
      </c>
      <c r="L426" s="317" t="s">
        <v>2608</v>
      </c>
      <c r="M426" s="315" t="s">
        <v>983</v>
      </c>
      <c r="N426" s="318" t="s">
        <v>991</v>
      </c>
      <c r="O426" s="347">
        <v>50.76</v>
      </c>
      <c r="P426" s="400">
        <v>4.2300000000000004</v>
      </c>
      <c r="Q426" s="400">
        <v>4.2300000000000004</v>
      </c>
      <c r="R426" s="400">
        <v>4.2300000000000004</v>
      </c>
      <c r="S426" s="404">
        <f>SUM(P426:R426)</f>
        <v>12.690000000000001</v>
      </c>
      <c r="T426" s="400">
        <v>4.2300000000000004</v>
      </c>
      <c r="U426" s="400">
        <v>4.2300000000000004</v>
      </c>
      <c r="V426" s="400">
        <v>4.2300000000000004</v>
      </c>
      <c r="W426" s="404">
        <f>SUM(T426:V426)</f>
        <v>12.690000000000001</v>
      </c>
      <c r="X426" s="400">
        <v>4.2300000000000004</v>
      </c>
      <c r="Y426" s="400">
        <v>4.2300000000000004</v>
      </c>
      <c r="Z426" s="400">
        <v>4.2300000000000004</v>
      </c>
      <c r="AA426" s="404">
        <f>SUM(X426:Z426)</f>
        <v>12.690000000000001</v>
      </c>
      <c r="AB426" s="400">
        <v>4.2300000000000004</v>
      </c>
      <c r="AC426" s="400">
        <v>4.2300000000000004</v>
      </c>
      <c r="AD426" s="400">
        <v>4.2300000000000004</v>
      </c>
      <c r="AE426" s="404">
        <f>SUM(AB426:AD426)</f>
        <v>12.690000000000001</v>
      </c>
      <c r="AF426" s="401">
        <f>SUBTOTAL(9,S426,W426,AA426,AE426)</f>
        <v>50.760000000000005</v>
      </c>
    </row>
    <row r="427" spans="1:32" x14ac:dyDescent="0.3">
      <c r="A427" s="70"/>
      <c r="B427" s="70" t="s">
        <v>3631</v>
      </c>
      <c r="C427" s="318" t="s">
        <v>2594</v>
      </c>
      <c r="D427" s="318" t="s">
        <v>3071</v>
      </c>
      <c r="E427" s="317" t="s">
        <v>926</v>
      </c>
      <c r="F427" s="318" t="s">
        <v>1426</v>
      </c>
      <c r="G427" s="318" t="s">
        <v>1272</v>
      </c>
      <c r="H427" s="317" t="s">
        <v>912</v>
      </c>
      <c r="I427" s="317">
        <v>53100</v>
      </c>
      <c r="J427" s="318" t="s">
        <v>1001</v>
      </c>
      <c r="K427" s="316">
        <v>40575</v>
      </c>
      <c r="L427" s="317" t="s">
        <v>2608</v>
      </c>
      <c r="M427" s="315" t="s">
        <v>983</v>
      </c>
      <c r="N427" s="318" t="s">
        <v>991</v>
      </c>
      <c r="O427" s="347">
        <v>50.76</v>
      </c>
      <c r="P427" s="400">
        <v>4.2300000000000004</v>
      </c>
      <c r="Q427" s="400">
        <v>4.2300000000000004</v>
      </c>
      <c r="R427" s="400">
        <v>4.2300000000000004</v>
      </c>
      <c r="S427" s="404">
        <f>SUM(P427:R427)</f>
        <v>12.690000000000001</v>
      </c>
      <c r="T427" s="400">
        <v>4.2300000000000004</v>
      </c>
      <c r="U427" s="400">
        <v>4.2300000000000004</v>
      </c>
      <c r="V427" s="400">
        <v>4.2300000000000004</v>
      </c>
      <c r="W427" s="404">
        <f>SUM(T427:V427)</f>
        <v>12.690000000000001</v>
      </c>
      <c r="X427" s="400">
        <v>4.2300000000000004</v>
      </c>
      <c r="Y427" s="400">
        <v>4.2300000000000004</v>
      </c>
      <c r="Z427" s="400">
        <v>4.2300000000000004</v>
      </c>
      <c r="AA427" s="404">
        <f>SUM(X427:Z427)</f>
        <v>12.690000000000001</v>
      </c>
      <c r="AB427" s="400">
        <v>4.2300000000000004</v>
      </c>
      <c r="AC427" s="400">
        <v>4.2300000000000004</v>
      </c>
      <c r="AD427" s="400">
        <v>4.2300000000000004</v>
      </c>
      <c r="AE427" s="404">
        <f>SUM(AB427:AD427)</f>
        <v>12.690000000000001</v>
      </c>
      <c r="AF427" s="401">
        <f>SUBTOTAL(9,S427,W427,AA427,AE427)</f>
        <v>50.760000000000005</v>
      </c>
    </row>
    <row r="428" spans="1:32" x14ac:dyDescent="0.3">
      <c r="A428" s="581"/>
      <c r="B428" s="581" t="s">
        <v>3632</v>
      </c>
      <c r="C428" s="580" t="s">
        <v>2594</v>
      </c>
      <c r="D428" s="580" t="s">
        <v>3072</v>
      </c>
      <c r="E428" s="579" t="s">
        <v>926</v>
      </c>
      <c r="F428" s="580" t="s">
        <v>1428</v>
      </c>
      <c r="G428" s="580" t="s">
        <v>1272</v>
      </c>
      <c r="H428" s="579" t="s">
        <v>912</v>
      </c>
      <c r="I428" s="579">
        <v>53100</v>
      </c>
      <c r="J428" s="580" t="s">
        <v>1001</v>
      </c>
      <c r="K428" s="316">
        <v>40691</v>
      </c>
      <c r="L428" s="579" t="s">
        <v>2608</v>
      </c>
      <c r="M428" s="578" t="s">
        <v>983</v>
      </c>
      <c r="N428" s="580" t="s">
        <v>991</v>
      </c>
      <c r="O428" s="347">
        <v>50.76</v>
      </c>
      <c r="P428" s="400">
        <v>4.2300000000000004</v>
      </c>
      <c r="Q428" s="400">
        <v>4.2300000000000004</v>
      </c>
      <c r="R428" s="400">
        <v>4.2300000000000004</v>
      </c>
      <c r="S428" s="404">
        <f>SUM(P428:R428)</f>
        <v>12.690000000000001</v>
      </c>
      <c r="T428" s="400">
        <v>4.2300000000000004</v>
      </c>
      <c r="U428" s="400">
        <v>4.2300000000000004</v>
      </c>
      <c r="V428" s="400">
        <v>4.2300000000000004</v>
      </c>
      <c r="W428" s="404">
        <f>SUM(T428:V428)</f>
        <v>12.690000000000001</v>
      </c>
      <c r="X428" s="400">
        <v>4.2300000000000004</v>
      </c>
      <c r="Y428" s="400">
        <v>4.2300000000000004</v>
      </c>
      <c r="Z428" s="400">
        <v>4.2300000000000004</v>
      </c>
      <c r="AA428" s="404">
        <f>SUM(X428:Z428)</f>
        <v>12.690000000000001</v>
      </c>
      <c r="AB428" s="400"/>
      <c r="AC428" s="400"/>
      <c r="AD428" s="400"/>
      <c r="AE428" s="404">
        <f>SUM(AB428:AD428)</f>
        <v>0</v>
      </c>
      <c r="AF428" s="592">
        <f>SUBTOTAL(9,S428,W428,AA428,AE428)</f>
        <v>38.070000000000007</v>
      </c>
    </row>
    <row r="429" spans="1:32" x14ac:dyDescent="0.3">
      <c r="A429" s="70"/>
      <c r="B429" s="70" t="s">
        <v>3631</v>
      </c>
      <c r="C429" s="318" t="s">
        <v>2594</v>
      </c>
      <c r="D429" s="318" t="s">
        <v>3073</v>
      </c>
      <c r="E429" s="317" t="s">
        <v>926</v>
      </c>
      <c r="F429" s="318" t="s">
        <v>1429</v>
      </c>
      <c r="G429" s="318" t="s">
        <v>1272</v>
      </c>
      <c r="H429" s="317" t="s">
        <v>912</v>
      </c>
      <c r="I429" s="317">
        <v>53100</v>
      </c>
      <c r="J429" s="318" t="s">
        <v>1001</v>
      </c>
      <c r="K429" s="316">
        <v>40914</v>
      </c>
      <c r="L429" s="317" t="s">
        <v>2608</v>
      </c>
      <c r="M429" s="315" t="s">
        <v>983</v>
      </c>
      <c r="N429" s="318" t="s">
        <v>991</v>
      </c>
      <c r="O429" s="347">
        <v>50.76</v>
      </c>
      <c r="P429" s="400">
        <v>4.2300000000000004</v>
      </c>
      <c r="Q429" s="400">
        <v>4.2300000000000004</v>
      </c>
      <c r="R429" s="400">
        <v>4.2300000000000004</v>
      </c>
      <c r="S429" s="404">
        <f>SUM(P429:R429)</f>
        <v>12.690000000000001</v>
      </c>
      <c r="T429" s="400">
        <v>4.2300000000000004</v>
      </c>
      <c r="U429" s="400">
        <v>4.2300000000000004</v>
      </c>
      <c r="V429" s="400">
        <v>4.2300000000000004</v>
      </c>
      <c r="W429" s="404">
        <f>SUM(T429:V429)</f>
        <v>12.690000000000001</v>
      </c>
      <c r="X429" s="400">
        <v>4.2300000000000004</v>
      </c>
      <c r="Y429" s="400">
        <v>4.2300000000000004</v>
      </c>
      <c r="Z429" s="400">
        <v>4.2300000000000004</v>
      </c>
      <c r="AA429" s="404">
        <f>SUM(X429:Z429)</f>
        <v>12.690000000000001</v>
      </c>
      <c r="AB429" s="400">
        <v>4.2300000000000004</v>
      </c>
      <c r="AC429" s="400">
        <v>4.2300000000000004</v>
      </c>
      <c r="AD429" s="400">
        <v>4.2300000000000004</v>
      </c>
      <c r="AE429" s="404">
        <f>SUM(AB429:AD429)</f>
        <v>12.690000000000001</v>
      </c>
      <c r="AF429" s="401">
        <f>SUBTOTAL(9,S429,W429,AA429,AE429)</f>
        <v>50.760000000000005</v>
      </c>
    </row>
    <row r="430" spans="1:32" x14ac:dyDescent="0.3">
      <c r="A430" s="70"/>
      <c r="B430" s="70" t="s">
        <v>3631</v>
      </c>
      <c r="C430" s="318" t="s">
        <v>2594</v>
      </c>
      <c r="D430" s="318" t="s">
        <v>3074</v>
      </c>
      <c r="E430" s="317" t="s">
        <v>940</v>
      </c>
      <c r="F430" s="318" t="s">
        <v>1430</v>
      </c>
      <c r="G430" s="318" t="s">
        <v>1272</v>
      </c>
      <c r="H430" s="317" t="s">
        <v>912</v>
      </c>
      <c r="I430" s="317">
        <v>53100</v>
      </c>
      <c r="J430" s="318" t="s">
        <v>1001</v>
      </c>
      <c r="K430" s="316">
        <v>40205</v>
      </c>
      <c r="L430" s="317" t="s">
        <v>2608</v>
      </c>
      <c r="M430" s="315" t="s">
        <v>983</v>
      </c>
      <c r="N430" s="318" t="s">
        <v>991</v>
      </c>
      <c r="O430" s="347">
        <v>50.76</v>
      </c>
      <c r="P430" s="400">
        <v>4.2300000000000004</v>
      </c>
      <c r="Q430" s="400">
        <v>4.2300000000000004</v>
      </c>
      <c r="R430" s="400">
        <v>4.2300000000000004</v>
      </c>
      <c r="S430" s="404">
        <f>SUM(P430:R430)</f>
        <v>12.690000000000001</v>
      </c>
      <c r="T430" s="400">
        <v>4.2300000000000004</v>
      </c>
      <c r="U430" s="400">
        <v>4.2300000000000004</v>
      </c>
      <c r="V430" s="400">
        <v>4.2300000000000004</v>
      </c>
      <c r="W430" s="404">
        <f>SUM(T430:V430)</f>
        <v>12.690000000000001</v>
      </c>
      <c r="X430" s="400">
        <v>4.2300000000000004</v>
      </c>
      <c r="Y430" s="400">
        <v>4.2300000000000004</v>
      </c>
      <c r="Z430" s="400">
        <v>4.2300000000000004</v>
      </c>
      <c r="AA430" s="404">
        <f>SUM(X430:Z430)</f>
        <v>12.690000000000001</v>
      </c>
      <c r="AB430" s="400">
        <v>4.2300000000000004</v>
      </c>
      <c r="AC430" s="400">
        <v>4.2300000000000004</v>
      </c>
      <c r="AD430" s="400">
        <v>4.2300000000000004</v>
      </c>
      <c r="AE430" s="404">
        <f>SUM(AB430:AD430)</f>
        <v>12.690000000000001</v>
      </c>
      <c r="AF430" s="401">
        <f>SUBTOTAL(9,S430,W430,AA430,AE430)</f>
        <v>50.760000000000005</v>
      </c>
    </row>
    <row r="431" spans="1:32" x14ac:dyDescent="0.3">
      <c r="A431" s="70"/>
      <c r="B431" s="70" t="s">
        <v>3631</v>
      </c>
      <c r="C431" s="318" t="s">
        <v>2594</v>
      </c>
      <c r="D431" s="318" t="s">
        <v>3075</v>
      </c>
      <c r="E431" s="317" t="s">
        <v>926</v>
      </c>
      <c r="F431" s="318" t="s">
        <v>1431</v>
      </c>
      <c r="G431" s="318" t="s">
        <v>1272</v>
      </c>
      <c r="H431" s="317" t="s">
        <v>912</v>
      </c>
      <c r="I431" s="317">
        <v>53100</v>
      </c>
      <c r="J431" s="318" t="s">
        <v>1001</v>
      </c>
      <c r="K431" s="316">
        <v>40914</v>
      </c>
      <c r="L431" s="317" t="s">
        <v>2608</v>
      </c>
      <c r="M431" s="315" t="s">
        <v>983</v>
      </c>
      <c r="N431" s="318" t="s">
        <v>991</v>
      </c>
      <c r="O431" s="347">
        <v>50.76</v>
      </c>
      <c r="P431" s="400">
        <v>4.2300000000000004</v>
      </c>
      <c r="Q431" s="400">
        <v>4.2300000000000004</v>
      </c>
      <c r="R431" s="400">
        <v>4.2300000000000004</v>
      </c>
      <c r="S431" s="404">
        <f>SUM(P431:R431)</f>
        <v>12.690000000000001</v>
      </c>
      <c r="T431" s="400">
        <v>4.2300000000000004</v>
      </c>
      <c r="U431" s="400">
        <v>4.2300000000000004</v>
      </c>
      <c r="V431" s="400">
        <v>4.2300000000000004</v>
      </c>
      <c r="W431" s="404">
        <f>SUM(T431:V431)</f>
        <v>12.690000000000001</v>
      </c>
      <c r="X431" s="400">
        <v>4.2300000000000004</v>
      </c>
      <c r="Y431" s="400">
        <v>4.2300000000000004</v>
      </c>
      <c r="Z431" s="400">
        <v>4.2300000000000004</v>
      </c>
      <c r="AA431" s="404">
        <f>SUM(X431:Z431)</f>
        <v>12.690000000000001</v>
      </c>
      <c r="AB431" s="400">
        <v>4.2300000000000004</v>
      </c>
      <c r="AC431" s="400">
        <v>4.2300000000000004</v>
      </c>
      <c r="AD431" s="400">
        <v>4.2300000000000004</v>
      </c>
      <c r="AE431" s="404">
        <f>SUM(AB431:AD431)</f>
        <v>12.690000000000001</v>
      </c>
      <c r="AF431" s="401">
        <f>SUBTOTAL(9,S431,W431,AA431,AE431)</f>
        <v>50.760000000000005</v>
      </c>
    </row>
    <row r="432" spans="1:32" x14ac:dyDescent="0.3">
      <c r="A432" s="70"/>
      <c r="B432" s="70" t="s">
        <v>3631</v>
      </c>
      <c r="C432" s="318" t="s">
        <v>2594</v>
      </c>
      <c r="D432" s="318" t="s">
        <v>3076</v>
      </c>
      <c r="E432" s="317" t="s">
        <v>926</v>
      </c>
      <c r="F432" s="318" t="s">
        <v>1432</v>
      </c>
      <c r="G432" s="318" t="s">
        <v>1272</v>
      </c>
      <c r="H432" s="317" t="s">
        <v>912</v>
      </c>
      <c r="I432" s="317">
        <v>53100</v>
      </c>
      <c r="J432" s="318" t="s">
        <v>1001</v>
      </c>
      <c r="K432" s="316">
        <v>40914</v>
      </c>
      <c r="L432" s="317" t="s">
        <v>2608</v>
      </c>
      <c r="M432" s="315" t="s">
        <v>983</v>
      </c>
      <c r="N432" s="318" t="s">
        <v>991</v>
      </c>
      <c r="O432" s="347">
        <v>50.76</v>
      </c>
      <c r="P432" s="400">
        <v>4.2300000000000004</v>
      </c>
      <c r="Q432" s="400">
        <v>4.2300000000000004</v>
      </c>
      <c r="R432" s="400">
        <v>4.2300000000000004</v>
      </c>
      <c r="S432" s="404">
        <f>SUM(P432:R432)</f>
        <v>12.690000000000001</v>
      </c>
      <c r="T432" s="400">
        <v>4.2300000000000004</v>
      </c>
      <c r="U432" s="400">
        <v>4.2300000000000004</v>
      </c>
      <c r="V432" s="400">
        <v>4.2300000000000004</v>
      </c>
      <c r="W432" s="404">
        <f>SUM(T432:V432)</f>
        <v>12.690000000000001</v>
      </c>
      <c r="X432" s="400">
        <v>4.2300000000000004</v>
      </c>
      <c r="Y432" s="400">
        <v>4.2300000000000004</v>
      </c>
      <c r="Z432" s="400">
        <v>4.2300000000000004</v>
      </c>
      <c r="AA432" s="404">
        <f>SUM(X432:Z432)</f>
        <v>12.690000000000001</v>
      </c>
      <c r="AB432" s="400">
        <v>4.2300000000000004</v>
      </c>
      <c r="AC432" s="400">
        <v>4.2300000000000004</v>
      </c>
      <c r="AD432" s="400">
        <v>4.2300000000000004</v>
      </c>
      <c r="AE432" s="404">
        <f>SUM(AB432:AD432)</f>
        <v>12.690000000000001</v>
      </c>
      <c r="AF432" s="401">
        <f>SUBTOTAL(9,S432,W432,AA432,AE432)</f>
        <v>50.760000000000005</v>
      </c>
    </row>
    <row r="433" spans="1:32" x14ac:dyDescent="0.3">
      <c r="A433" s="70"/>
      <c r="B433" s="70" t="s">
        <v>3631</v>
      </c>
      <c r="C433" s="318" t="s">
        <v>2594</v>
      </c>
      <c r="D433" s="318" t="s">
        <v>3080</v>
      </c>
      <c r="E433" s="317" t="s">
        <v>926</v>
      </c>
      <c r="F433" s="318" t="s">
        <v>1433</v>
      </c>
      <c r="G433" s="318" t="s">
        <v>1273</v>
      </c>
      <c r="H433" s="317" t="s">
        <v>942</v>
      </c>
      <c r="I433" s="317">
        <v>53000</v>
      </c>
      <c r="J433" s="318" t="s">
        <v>1001</v>
      </c>
      <c r="K433" s="316">
        <v>40911</v>
      </c>
      <c r="L433" s="317" t="s">
        <v>2608</v>
      </c>
      <c r="M433" s="315" t="s">
        <v>983</v>
      </c>
      <c r="N433" s="318" t="s">
        <v>991</v>
      </c>
      <c r="O433" s="347">
        <v>50.76</v>
      </c>
      <c r="P433" s="400">
        <v>4.2300000000000004</v>
      </c>
      <c r="Q433" s="400">
        <v>4.2300000000000004</v>
      </c>
      <c r="R433" s="400">
        <v>4.2300000000000004</v>
      </c>
      <c r="S433" s="404">
        <f>SUM(P433:R433)</f>
        <v>12.690000000000001</v>
      </c>
      <c r="T433" s="400">
        <v>4.2300000000000004</v>
      </c>
      <c r="U433" s="400">
        <v>4.2300000000000004</v>
      </c>
      <c r="V433" s="400">
        <v>4.2300000000000004</v>
      </c>
      <c r="W433" s="404">
        <f>SUM(T433:V433)</f>
        <v>12.690000000000001</v>
      </c>
      <c r="X433" s="400">
        <v>4.2300000000000004</v>
      </c>
      <c r="Y433" s="400">
        <v>4.2300000000000004</v>
      </c>
      <c r="Z433" s="400">
        <v>4.2300000000000004</v>
      </c>
      <c r="AA433" s="404">
        <f>SUM(X433:Z433)</f>
        <v>12.690000000000001</v>
      </c>
      <c r="AB433" s="400">
        <v>4.2300000000000004</v>
      </c>
      <c r="AC433" s="400">
        <v>4.2300000000000004</v>
      </c>
      <c r="AD433" s="400">
        <v>4.2300000000000004</v>
      </c>
      <c r="AE433" s="404">
        <f>SUM(AB433:AD433)</f>
        <v>12.690000000000001</v>
      </c>
      <c r="AF433" s="401">
        <f>SUBTOTAL(9,S433,W433,AA433,AE433)</f>
        <v>50.760000000000005</v>
      </c>
    </row>
    <row r="434" spans="1:32" x14ac:dyDescent="0.3">
      <c r="A434" s="70"/>
      <c r="B434" s="70" t="s">
        <v>3631</v>
      </c>
      <c r="C434" s="318" t="s">
        <v>2594</v>
      </c>
      <c r="D434" s="318" t="s">
        <v>3081</v>
      </c>
      <c r="E434" s="317" t="s">
        <v>926</v>
      </c>
      <c r="F434" s="318" t="s">
        <v>1434</v>
      </c>
      <c r="G434" s="318" t="s">
        <v>1273</v>
      </c>
      <c r="H434" s="317" t="s">
        <v>942</v>
      </c>
      <c r="I434" s="317">
        <v>53000</v>
      </c>
      <c r="J434" s="318" t="s">
        <v>1001</v>
      </c>
      <c r="K434" s="316">
        <v>40911</v>
      </c>
      <c r="L434" s="317" t="s">
        <v>2608</v>
      </c>
      <c r="M434" s="315" t="s">
        <v>983</v>
      </c>
      <c r="N434" s="318" t="s">
        <v>991</v>
      </c>
      <c r="O434" s="347">
        <v>50.76</v>
      </c>
      <c r="P434" s="400">
        <v>4.2300000000000004</v>
      </c>
      <c r="Q434" s="400">
        <v>4.2300000000000004</v>
      </c>
      <c r="R434" s="400">
        <v>4.2300000000000004</v>
      </c>
      <c r="S434" s="404">
        <f>SUM(P434:R434)</f>
        <v>12.690000000000001</v>
      </c>
      <c r="T434" s="400">
        <v>4.2300000000000004</v>
      </c>
      <c r="U434" s="400">
        <v>4.2300000000000004</v>
      </c>
      <c r="V434" s="400">
        <v>4.2300000000000004</v>
      </c>
      <c r="W434" s="404">
        <f>SUM(T434:V434)</f>
        <v>12.690000000000001</v>
      </c>
      <c r="X434" s="400">
        <v>4.2300000000000004</v>
      </c>
      <c r="Y434" s="400">
        <v>4.2300000000000004</v>
      </c>
      <c r="Z434" s="400">
        <v>4.2300000000000004</v>
      </c>
      <c r="AA434" s="404">
        <f>SUM(X434:Z434)</f>
        <v>12.690000000000001</v>
      </c>
      <c r="AB434" s="400">
        <v>4.2300000000000004</v>
      </c>
      <c r="AC434" s="400">
        <v>4.2300000000000004</v>
      </c>
      <c r="AD434" s="400">
        <v>4.2300000000000004</v>
      </c>
      <c r="AE434" s="404">
        <f>SUM(AB434:AD434)</f>
        <v>12.690000000000001</v>
      </c>
      <c r="AF434" s="401">
        <f>SUBTOTAL(9,S434,W434,AA434,AE434)</f>
        <v>50.760000000000005</v>
      </c>
    </row>
    <row r="435" spans="1:32" x14ac:dyDescent="0.3">
      <c r="A435" s="70"/>
      <c r="B435" s="70" t="s">
        <v>3631</v>
      </c>
      <c r="C435" s="318" t="s">
        <v>2700</v>
      </c>
      <c r="D435" s="318" t="s">
        <v>3082</v>
      </c>
      <c r="E435" s="317" t="s">
        <v>926</v>
      </c>
      <c r="F435" s="318" t="s">
        <v>1436</v>
      </c>
      <c r="G435" s="318" t="s">
        <v>1273</v>
      </c>
      <c r="H435" s="317" t="s">
        <v>942</v>
      </c>
      <c r="I435" s="317">
        <v>53000</v>
      </c>
      <c r="J435" s="318" t="s">
        <v>1001</v>
      </c>
      <c r="K435" s="316">
        <v>40855</v>
      </c>
      <c r="L435" s="317" t="s">
        <v>2608</v>
      </c>
      <c r="M435" s="315" t="s">
        <v>983</v>
      </c>
      <c r="N435" s="318" t="s">
        <v>991</v>
      </c>
      <c r="O435" s="347">
        <v>50.76</v>
      </c>
      <c r="P435" s="400">
        <v>4.2300000000000004</v>
      </c>
      <c r="Q435" s="400">
        <v>4.2300000000000004</v>
      </c>
      <c r="R435" s="400">
        <v>4.2300000000000004</v>
      </c>
      <c r="S435" s="404">
        <f>SUM(P435:R435)</f>
        <v>12.690000000000001</v>
      </c>
      <c r="T435" s="400">
        <v>4.2300000000000004</v>
      </c>
      <c r="U435" s="400">
        <v>4.2300000000000004</v>
      </c>
      <c r="V435" s="400">
        <v>4.2300000000000004</v>
      </c>
      <c r="W435" s="404">
        <f>SUM(T435:V435)</f>
        <v>12.690000000000001</v>
      </c>
      <c r="X435" s="400">
        <v>4.2300000000000004</v>
      </c>
      <c r="Y435" s="400">
        <v>4.2300000000000004</v>
      </c>
      <c r="Z435" s="400">
        <v>4.2300000000000004</v>
      </c>
      <c r="AA435" s="404">
        <f>SUM(X435:Z435)</f>
        <v>12.690000000000001</v>
      </c>
      <c r="AB435" s="400">
        <v>4.2300000000000004</v>
      </c>
      <c r="AC435" s="400">
        <v>4.2300000000000004</v>
      </c>
      <c r="AD435" s="400">
        <v>4.2300000000000004</v>
      </c>
      <c r="AE435" s="404">
        <f>SUM(AB435:AD435)</f>
        <v>12.690000000000001</v>
      </c>
      <c r="AF435" s="401">
        <f>SUBTOTAL(9,S435,W435,AA435,AE435)</f>
        <v>50.760000000000005</v>
      </c>
    </row>
    <row r="436" spans="1:32" x14ac:dyDescent="0.3">
      <c r="A436" s="70"/>
      <c r="B436" s="70" t="s">
        <v>3631</v>
      </c>
      <c r="C436" s="318" t="s">
        <v>2700</v>
      </c>
      <c r="D436" s="318" t="s">
        <v>3083</v>
      </c>
      <c r="E436" s="317" t="s">
        <v>926</v>
      </c>
      <c r="F436" s="318" t="s">
        <v>1437</v>
      </c>
      <c r="G436" s="318" t="s">
        <v>1273</v>
      </c>
      <c r="H436" s="317" t="s">
        <v>942</v>
      </c>
      <c r="I436" s="317">
        <v>53000</v>
      </c>
      <c r="J436" s="318" t="s">
        <v>1001</v>
      </c>
      <c r="K436" s="316">
        <v>40855</v>
      </c>
      <c r="L436" s="317" t="s">
        <v>2608</v>
      </c>
      <c r="M436" s="315" t="s">
        <v>983</v>
      </c>
      <c r="N436" s="318" t="s">
        <v>991</v>
      </c>
      <c r="O436" s="347">
        <v>50.76</v>
      </c>
      <c r="P436" s="400">
        <v>4.2300000000000004</v>
      </c>
      <c r="Q436" s="400">
        <v>4.2300000000000004</v>
      </c>
      <c r="R436" s="400">
        <v>4.2300000000000004</v>
      </c>
      <c r="S436" s="404">
        <f>SUM(P436:R436)</f>
        <v>12.690000000000001</v>
      </c>
      <c r="T436" s="400">
        <v>4.2300000000000004</v>
      </c>
      <c r="U436" s="400">
        <v>4.2300000000000004</v>
      </c>
      <c r="V436" s="400">
        <v>4.2300000000000004</v>
      </c>
      <c r="W436" s="404">
        <f>SUM(T436:V436)</f>
        <v>12.690000000000001</v>
      </c>
      <c r="X436" s="400">
        <v>4.2300000000000004</v>
      </c>
      <c r="Y436" s="400">
        <v>4.2300000000000004</v>
      </c>
      <c r="Z436" s="400">
        <v>4.2300000000000004</v>
      </c>
      <c r="AA436" s="404">
        <f>SUM(X436:Z436)</f>
        <v>12.690000000000001</v>
      </c>
      <c r="AB436" s="400">
        <v>4.2300000000000004</v>
      </c>
      <c r="AC436" s="400">
        <v>4.2300000000000004</v>
      </c>
      <c r="AD436" s="400">
        <v>4.2300000000000004</v>
      </c>
      <c r="AE436" s="404">
        <f>SUM(AB436:AD436)</f>
        <v>12.690000000000001</v>
      </c>
      <c r="AF436" s="401">
        <f>SUBTOTAL(9,S436,W436,AA436,AE436)</f>
        <v>50.760000000000005</v>
      </c>
    </row>
    <row r="437" spans="1:32" x14ac:dyDescent="0.3">
      <c r="A437" s="70"/>
      <c r="B437" s="70" t="s">
        <v>3631</v>
      </c>
      <c r="C437" s="318" t="s">
        <v>2700</v>
      </c>
      <c r="D437" s="318" t="s">
        <v>3084</v>
      </c>
      <c r="E437" s="317" t="s">
        <v>926</v>
      </c>
      <c r="F437" s="318" t="s">
        <v>1438</v>
      </c>
      <c r="G437" s="318" t="s">
        <v>1273</v>
      </c>
      <c r="H437" s="317" t="s">
        <v>913</v>
      </c>
      <c r="I437" s="317">
        <v>53000</v>
      </c>
      <c r="J437" s="318" t="s">
        <v>1001</v>
      </c>
      <c r="K437" s="316">
        <v>40914</v>
      </c>
      <c r="L437" s="317" t="s">
        <v>2608</v>
      </c>
      <c r="M437" s="315" t="s">
        <v>983</v>
      </c>
      <c r="N437" s="318" t="s">
        <v>991</v>
      </c>
      <c r="O437" s="347">
        <v>50.76</v>
      </c>
      <c r="P437" s="400">
        <v>4.2300000000000004</v>
      </c>
      <c r="Q437" s="400">
        <v>4.2300000000000004</v>
      </c>
      <c r="R437" s="400">
        <v>4.2300000000000004</v>
      </c>
      <c r="S437" s="404">
        <f>SUM(P437:R437)</f>
        <v>12.690000000000001</v>
      </c>
      <c r="T437" s="400">
        <v>4.2300000000000004</v>
      </c>
      <c r="U437" s="400">
        <v>4.2300000000000004</v>
      </c>
      <c r="V437" s="400">
        <v>4.2300000000000004</v>
      </c>
      <c r="W437" s="404">
        <f>SUM(T437:V437)</f>
        <v>12.690000000000001</v>
      </c>
      <c r="X437" s="400">
        <v>4.2300000000000004</v>
      </c>
      <c r="Y437" s="400">
        <v>4.2300000000000004</v>
      </c>
      <c r="Z437" s="400">
        <v>4.2300000000000004</v>
      </c>
      <c r="AA437" s="404">
        <f>SUM(X437:Z437)</f>
        <v>12.690000000000001</v>
      </c>
      <c r="AB437" s="400">
        <v>4.2300000000000004</v>
      </c>
      <c r="AC437" s="400">
        <v>4.2300000000000004</v>
      </c>
      <c r="AD437" s="400">
        <v>4.2300000000000004</v>
      </c>
      <c r="AE437" s="404">
        <f>SUM(AB437:AD437)</f>
        <v>12.690000000000001</v>
      </c>
      <c r="AF437" s="401">
        <f>SUBTOTAL(9,S437,W437,AA437,AE437)</f>
        <v>50.760000000000005</v>
      </c>
    </row>
    <row r="438" spans="1:32" x14ac:dyDescent="0.3">
      <c r="A438" s="70"/>
      <c r="B438" s="70" t="s">
        <v>3631</v>
      </c>
      <c r="C438" s="318" t="s">
        <v>2594</v>
      </c>
      <c r="D438" s="318" t="s">
        <v>3085</v>
      </c>
      <c r="E438" s="317" t="s">
        <v>926</v>
      </c>
      <c r="F438" s="318" t="s">
        <v>1439</v>
      </c>
      <c r="G438" s="318" t="s">
        <v>1272</v>
      </c>
      <c r="H438" s="317" t="s">
        <v>912</v>
      </c>
      <c r="I438" s="317">
        <v>53100</v>
      </c>
      <c r="J438" s="318" t="s">
        <v>1001</v>
      </c>
      <c r="K438" s="316">
        <v>40959</v>
      </c>
      <c r="L438" s="317" t="s">
        <v>2608</v>
      </c>
      <c r="M438" s="315" t="s">
        <v>983</v>
      </c>
      <c r="N438" s="318" t="s">
        <v>991</v>
      </c>
      <c r="O438" s="347">
        <v>50.76</v>
      </c>
      <c r="P438" s="400">
        <v>4.2300000000000004</v>
      </c>
      <c r="Q438" s="400">
        <v>4.2300000000000004</v>
      </c>
      <c r="R438" s="400">
        <v>4.2300000000000004</v>
      </c>
      <c r="S438" s="404">
        <f>SUM(P438:R438)</f>
        <v>12.690000000000001</v>
      </c>
      <c r="T438" s="400">
        <v>4.2300000000000004</v>
      </c>
      <c r="U438" s="400">
        <v>4.2300000000000004</v>
      </c>
      <c r="V438" s="400">
        <v>4.2300000000000004</v>
      </c>
      <c r="W438" s="404">
        <f>SUM(T438:V438)</f>
        <v>12.690000000000001</v>
      </c>
      <c r="X438" s="400">
        <v>4.2300000000000004</v>
      </c>
      <c r="Y438" s="400">
        <v>4.2300000000000004</v>
      </c>
      <c r="Z438" s="400">
        <v>4.2300000000000004</v>
      </c>
      <c r="AA438" s="404">
        <f>SUM(X438:Z438)</f>
        <v>12.690000000000001</v>
      </c>
      <c r="AB438" s="400">
        <v>4.2300000000000004</v>
      </c>
      <c r="AC438" s="400">
        <v>4.2300000000000004</v>
      </c>
      <c r="AD438" s="400">
        <v>4.2300000000000004</v>
      </c>
      <c r="AE438" s="404">
        <f>SUM(AB438:AD438)</f>
        <v>12.690000000000001</v>
      </c>
      <c r="AF438" s="401">
        <f>SUBTOTAL(9,S438,W438,AA438,AE438)</f>
        <v>50.760000000000005</v>
      </c>
    </row>
    <row r="439" spans="1:32" x14ac:dyDescent="0.3">
      <c r="A439" s="70"/>
      <c r="B439" s="70" t="s">
        <v>3631</v>
      </c>
      <c r="C439" s="318" t="s">
        <v>2700</v>
      </c>
      <c r="D439" s="318" t="s">
        <v>3086</v>
      </c>
      <c r="E439" s="317" t="s">
        <v>926</v>
      </c>
      <c r="F439" s="318" t="s">
        <v>1440</v>
      </c>
      <c r="G439" s="318" t="s">
        <v>1273</v>
      </c>
      <c r="H439" s="317" t="s">
        <v>913</v>
      </c>
      <c r="I439" s="317">
        <v>53000</v>
      </c>
      <c r="J439" s="318" t="s">
        <v>1001</v>
      </c>
      <c r="K439" s="316">
        <v>40959</v>
      </c>
      <c r="L439" s="317" t="s">
        <v>2608</v>
      </c>
      <c r="M439" s="315" t="s">
        <v>983</v>
      </c>
      <c r="N439" s="318" t="s">
        <v>991</v>
      </c>
      <c r="O439" s="347">
        <v>50.76</v>
      </c>
      <c r="P439" s="400">
        <v>4.2300000000000004</v>
      </c>
      <c r="Q439" s="400">
        <v>4.2300000000000004</v>
      </c>
      <c r="R439" s="400">
        <v>4.2300000000000004</v>
      </c>
      <c r="S439" s="404">
        <f>SUM(P439:R439)</f>
        <v>12.690000000000001</v>
      </c>
      <c r="T439" s="400">
        <v>4.2300000000000004</v>
      </c>
      <c r="U439" s="400">
        <v>4.2300000000000004</v>
      </c>
      <c r="V439" s="400">
        <v>4.2300000000000004</v>
      </c>
      <c r="W439" s="404">
        <f>SUM(T439:V439)</f>
        <v>12.690000000000001</v>
      </c>
      <c r="X439" s="400">
        <v>4.2300000000000004</v>
      </c>
      <c r="Y439" s="400">
        <v>4.2300000000000004</v>
      </c>
      <c r="Z439" s="400">
        <v>4.2300000000000004</v>
      </c>
      <c r="AA439" s="404">
        <f>SUM(X439:Z439)</f>
        <v>12.690000000000001</v>
      </c>
      <c r="AB439" s="400">
        <v>4.2300000000000004</v>
      </c>
      <c r="AC439" s="400">
        <v>4.2300000000000004</v>
      </c>
      <c r="AD439" s="400">
        <v>4.2300000000000004</v>
      </c>
      <c r="AE439" s="404">
        <f>SUM(AB439:AD439)</f>
        <v>12.690000000000001</v>
      </c>
      <c r="AF439" s="401">
        <f>SUBTOTAL(9,S439,W439,AA439,AE439)</f>
        <v>50.760000000000005</v>
      </c>
    </row>
    <row r="440" spans="1:32" x14ac:dyDescent="0.3">
      <c r="A440" s="70"/>
      <c r="B440" s="70" t="s">
        <v>3631</v>
      </c>
      <c r="C440" s="318" t="s">
        <v>2594</v>
      </c>
      <c r="D440" s="318" t="s">
        <v>3087</v>
      </c>
      <c r="E440" s="317" t="s">
        <v>940</v>
      </c>
      <c r="F440" s="318" t="s">
        <v>1441</v>
      </c>
      <c r="G440" s="318" t="s">
        <v>1272</v>
      </c>
      <c r="H440" s="317" t="s">
        <v>912</v>
      </c>
      <c r="I440" s="317">
        <v>53100</v>
      </c>
      <c r="J440" s="318" t="s">
        <v>1001</v>
      </c>
      <c r="K440" s="316">
        <v>40110</v>
      </c>
      <c r="L440" s="317" t="s">
        <v>2608</v>
      </c>
      <c r="M440" s="315" t="s">
        <v>983</v>
      </c>
      <c r="N440" s="318" t="s">
        <v>991</v>
      </c>
      <c r="O440" s="347">
        <v>50.76</v>
      </c>
      <c r="P440" s="400">
        <v>4.2300000000000004</v>
      </c>
      <c r="Q440" s="400">
        <v>4.2300000000000004</v>
      </c>
      <c r="R440" s="400">
        <v>4.2300000000000004</v>
      </c>
      <c r="S440" s="404">
        <f>SUM(P440:R440)</f>
        <v>12.690000000000001</v>
      </c>
      <c r="T440" s="400">
        <v>4.2300000000000004</v>
      </c>
      <c r="U440" s="400">
        <v>4.2300000000000004</v>
      </c>
      <c r="V440" s="400">
        <v>4.2300000000000004</v>
      </c>
      <c r="W440" s="404">
        <f>SUM(T440:V440)</f>
        <v>12.690000000000001</v>
      </c>
      <c r="X440" s="400">
        <v>4.2300000000000004</v>
      </c>
      <c r="Y440" s="400">
        <v>4.2300000000000004</v>
      </c>
      <c r="Z440" s="400">
        <v>4.2300000000000004</v>
      </c>
      <c r="AA440" s="404">
        <f>SUM(X440:Z440)</f>
        <v>12.690000000000001</v>
      </c>
      <c r="AB440" s="400">
        <v>4.2300000000000004</v>
      </c>
      <c r="AC440" s="400">
        <v>4.2300000000000004</v>
      </c>
      <c r="AD440" s="400">
        <v>4.2300000000000004</v>
      </c>
      <c r="AE440" s="404">
        <f>SUM(AB440:AD440)</f>
        <v>12.690000000000001</v>
      </c>
      <c r="AF440" s="401">
        <f>SUBTOTAL(9,S440,W440,AA440,AE440)</f>
        <v>50.760000000000005</v>
      </c>
    </row>
    <row r="441" spans="1:32" x14ac:dyDescent="0.3">
      <c r="A441" s="70"/>
      <c r="B441" s="70" t="s">
        <v>3631</v>
      </c>
      <c r="C441" s="318" t="s">
        <v>2594</v>
      </c>
      <c r="D441" s="318" t="s">
        <v>3088</v>
      </c>
      <c r="E441" s="317" t="s">
        <v>926</v>
      </c>
      <c r="F441" s="318" t="s">
        <v>1442</v>
      </c>
      <c r="G441" s="318" t="s">
        <v>1272</v>
      </c>
      <c r="H441" s="317" t="s">
        <v>912</v>
      </c>
      <c r="I441" s="317">
        <v>53100</v>
      </c>
      <c r="J441" s="318" t="s">
        <v>1001</v>
      </c>
      <c r="K441" s="316">
        <v>40959</v>
      </c>
      <c r="L441" s="317" t="s">
        <v>2608</v>
      </c>
      <c r="M441" s="315" t="s">
        <v>983</v>
      </c>
      <c r="N441" s="318" t="s">
        <v>991</v>
      </c>
      <c r="O441" s="347">
        <v>50.76</v>
      </c>
      <c r="P441" s="400">
        <v>4.2300000000000004</v>
      </c>
      <c r="Q441" s="400">
        <v>4.2300000000000004</v>
      </c>
      <c r="R441" s="400">
        <v>4.2300000000000004</v>
      </c>
      <c r="S441" s="404">
        <f>SUM(P441:R441)</f>
        <v>12.690000000000001</v>
      </c>
      <c r="T441" s="400">
        <v>4.2300000000000004</v>
      </c>
      <c r="U441" s="400">
        <v>4.2300000000000004</v>
      </c>
      <c r="V441" s="400">
        <v>4.2300000000000004</v>
      </c>
      <c r="W441" s="404">
        <f>SUM(T441:V441)</f>
        <v>12.690000000000001</v>
      </c>
      <c r="X441" s="400">
        <v>4.2300000000000004</v>
      </c>
      <c r="Y441" s="400">
        <v>4.2300000000000004</v>
      </c>
      <c r="Z441" s="400">
        <v>4.2300000000000004</v>
      </c>
      <c r="AA441" s="404">
        <f>SUM(X441:Z441)</f>
        <v>12.690000000000001</v>
      </c>
      <c r="AB441" s="400">
        <v>4.2300000000000004</v>
      </c>
      <c r="AC441" s="400">
        <v>4.2300000000000004</v>
      </c>
      <c r="AD441" s="400">
        <v>4.2300000000000004</v>
      </c>
      <c r="AE441" s="404">
        <f>SUM(AB441:AD441)</f>
        <v>12.690000000000001</v>
      </c>
      <c r="AF441" s="401">
        <f>SUBTOTAL(9,S441,W441,AA441,AE441)</f>
        <v>50.760000000000005</v>
      </c>
    </row>
    <row r="442" spans="1:32" x14ac:dyDescent="0.3">
      <c r="A442" s="70"/>
      <c r="B442" s="70" t="s">
        <v>3631</v>
      </c>
      <c r="C442" s="318" t="s">
        <v>2663</v>
      </c>
      <c r="D442" s="318" t="s">
        <v>3089</v>
      </c>
      <c r="E442" s="317" t="s">
        <v>926</v>
      </c>
      <c r="F442" s="318" t="s">
        <v>1443</v>
      </c>
      <c r="G442" s="318" t="s">
        <v>1274</v>
      </c>
      <c r="H442" s="317" t="s">
        <v>929</v>
      </c>
      <c r="I442" s="317">
        <v>35510</v>
      </c>
      <c r="J442" s="318" t="s">
        <v>1001</v>
      </c>
      <c r="K442" s="316">
        <v>41016</v>
      </c>
      <c r="L442" s="317" t="s">
        <v>2608</v>
      </c>
      <c r="M442" s="315" t="s">
        <v>983</v>
      </c>
      <c r="N442" s="318" t="s">
        <v>991</v>
      </c>
      <c r="O442" s="347">
        <v>50.76</v>
      </c>
      <c r="P442" s="400">
        <v>4.2300000000000004</v>
      </c>
      <c r="Q442" s="400">
        <v>4.2300000000000004</v>
      </c>
      <c r="R442" s="400">
        <v>4.2300000000000004</v>
      </c>
      <c r="S442" s="404">
        <f>SUM(P442:R442)</f>
        <v>12.690000000000001</v>
      </c>
      <c r="T442" s="400">
        <v>4.2300000000000004</v>
      </c>
      <c r="U442" s="400">
        <v>4.2300000000000004</v>
      </c>
      <c r="V442" s="400">
        <v>4.2300000000000004</v>
      </c>
      <c r="W442" s="404">
        <f>SUM(T442:V442)</f>
        <v>12.690000000000001</v>
      </c>
      <c r="X442" s="400">
        <v>4.2300000000000004</v>
      </c>
      <c r="Y442" s="400">
        <v>4.2300000000000004</v>
      </c>
      <c r="Z442" s="400">
        <v>4.2300000000000004</v>
      </c>
      <c r="AA442" s="404">
        <f>SUM(X442:Z442)</f>
        <v>12.690000000000001</v>
      </c>
      <c r="AB442" s="400">
        <v>4.2300000000000004</v>
      </c>
      <c r="AC442" s="400">
        <v>4.2300000000000004</v>
      </c>
      <c r="AD442" s="400">
        <v>4.2300000000000004</v>
      </c>
      <c r="AE442" s="404">
        <f>SUM(AB442:AD442)</f>
        <v>12.690000000000001</v>
      </c>
      <c r="AF442" s="401">
        <f>SUBTOTAL(9,S442,W442,AA442,AE442)</f>
        <v>50.760000000000005</v>
      </c>
    </row>
    <row r="443" spans="1:32" x14ac:dyDescent="0.3">
      <c r="A443" s="70"/>
      <c r="B443" s="70" t="s">
        <v>3631</v>
      </c>
      <c r="C443" s="318" t="s">
        <v>2663</v>
      </c>
      <c r="D443" s="318" t="s">
        <v>3090</v>
      </c>
      <c r="E443" s="317" t="s">
        <v>926</v>
      </c>
      <c r="F443" s="318" t="s">
        <v>1444</v>
      </c>
      <c r="G443" s="318" t="s">
        <v>1274</v>
      </c>
      <c r="H443" s="317" t="s">
        <v>929</v>
      </c>
      <c r="I443" s="317">
        <v>35510</v>
      </c>
      <c r="J443" s="318" t="s">
        <v>1001</v>
      </c>
      <c r="K443" s="316">
        <v>41022</v>
      </c>
      <c r="L443" s="317" t="s">
        <v>2608</v>
      </c>
      <c r="M443" s="315" t="s">
        <v>983</v>
      </c>
      <c r="N443" s="318" t="s">
        <v>991</v>
      </c>
      <c r="O443" s="347">
        <v>50.76</v>
      </c>
      <c r="P443" s="400">
        <v>4.2300000000000004</v>
      </c>
      <c r="Q443" s="400">
        <v>4.2300000000000004</v>
      </c>
      <c r="R443" s="400">
        <v>4.2300000000000004</v>
      </c>
      <c r="S443" s="404">
        <f>SUM(P443:R443)</f>
        <v>12.690000000000001</v>
      </c>
      <c r="T443" s="400">
        <v>4.2300000000000004</v>
      </c>
      <c r="U443" s="400">
        <v>4.2300000000000004</v>
      </c>
      <c r="V443" s="400">
        <v>4.2300000000000004</v>
      </c>
      <c r="W443" s="404">
        <f>SUM(T443:V443)</f>
        <v>12.690000000000001</v>
      </c>
      <c r="X443" s="400">
        <v>4.2300000000000004</v>
      </c>
      <c r="Y443" s="400">
        <v>4.2300000000000004</v>
      </c>
      <c r="Z443" s="400">
        <v>4.2300000000000004</v>
      </c>
      <c r="AA443" s="404">
        <f>SUM(X443:Z443)</f>
        <v>12.690000000000001</v>
      </c>
      <c r="AB443" s="400">
        <v>4.2300000000000004</v>
      </c>
      <c r="AC443" s="400">
        <v>4.2300000000000004</v>
      </c>
      <c r="AD443" s="400">
        <v>4.2300000000000004</v>
      </c>
      <c r="AE443" s="404">
        <f>SUM(AB443:AD443)</f>
        <v>12.690000000000001</v>
      </c>
      <c r="AF443" s="401">
        <f>SUBTOTAL(9,S443,W443,AA443,AE443)</f>
        <v>50.760000000000005</v>
      </c>
    </row>
    <row r="444" spans="1:32" x14ac:dyDescent="0.3">
      <c r="A444" s="70"/>
      <c r="B444" s="70" t="s">
        <v>3631</v>
      </c>
      <c r="C444" s="318" t="s">
        <v>2663</v>
      </c>
      <c r="D444" s="318" t="s">
        <v>3091</v>
      </c>
      <c r="E444" s="317" t="s">
        <v>926</v>
      </c>
      <c r="F444" s="318" t="s">
        <v>1446</v>
      </c>
      <c r="G444" s="318" t="s">
        <v>1274</v>
      </c>
      <c r="H444" s="317" t="s">
        <v>929</v>
      </c>
      <c r="I444" s="317">
        <v>35510</v>
      </c>
      <c r="J444" s="318" t="s">
        <v>1002</v>
      </c>
      <c r="K444" s="316">
        <v>41055</v>
      </c>
      <c r="L444" s="317" t="s">
        <v>2608</v>
      </c>
      <c r="M444" s="315" t="s">
        <v>984</v>
      </c>
      <c r="N444" s="318" t="s">
        <v>991</v>
      </c>
      <c r="O444" s="347">
        <v>46.08</v>
      </c>
      <c r="P444" s="400">
        <v>3.84</v>
      </c>
      <c r="Q444" s="400">
        <v>3.84</v>
      </c>
      <c r="R444" s="400">
        <v>3.84</v>
      </c>
      <c r="S444" s="404">
        <f>SUM(P444:R444)</f>
        <v>11.52</v>
      </c>
      <c r="T444" s="400">
        <v>3.84</v>
      </c>
      <c r="U444" s="400">
        <v>3.84</v>
      </c>
      <c r="V444" s="400">
        <v>3.84</v>
      </c>
      <c r="W444" s="404">
        <f>SUM(T444:V444)</f>
        <v>11.52</v>
      </c>
      <c r="X444" s="400">
        <v>3.84</v>
      </c>
      <c r="Y444" s="400">
        <v>3.84</v>
      </c>
      <c r="Z444" s="400">
        <v>3.84</v>
      </c>
      <c r="AA444" s="404">
        <f>SUM(X444:Z444)</f>
        <v>11.52</v>
      </c>
      <c r="AB444" s="400">
        <v>3.84</v>
      </c>
      <c r="AC444" s="400">
        <v>3.84</v>
      </c>
      <c r="AD444" s="400">
        <v>3.84</v>
      </c>
      <c r="AE444" s="404">
        <f>SUM(AB444:AD444)</f>
        <v>11.52</v>
      </c>
      <c r="AF444" s="401">
        <f>SUBTOTAL(9,S444,W444,AA444,AE444)</f>
        <v>46.08</v>
      </c>
    </row>
    <row r="445" spans="1:32" x14ac:dyDescent="0.3">
      <c r="A445" s="70"/>
      <c r="B445" s="70" t="s">
        <v>3631</v>
      </c>
      <c r="C445" s="318" t="s">
        <v>2594</v>
      </c>
      <c r="D445" s="318" t="s">
        <v>3092</v>
      </c>
      <c r="E445" s="317" t="s">
        <v>926</v>
      </c>
      <c r="F445" s="318" t="s">
        <v>1447</v>
      </c>
      <c r="G445" s="318" t="s">
        <v>1272</v>
      </c>
      <c r="H445" s="317" t="s">
        <v>912</v>
      </c>
      <c r="I445" s="317">
        <v>53100</v>
      </c>
      <c r="J445" s="318" t="s">
        <v>1001</v>
      </c>
      <c r="K445" s="316">
        <v>40970</v>
      </c>
      <c r="L445" s="317" t="s">
        <v>2608</v>
      </c>
      <c r="M445" s="315" t="s">
        <v>983</v>
      </c>
      <c r="N445" s="318" t="s">
        <v>991</v>
      </c>
      <c r="O445" s="347">
        <v>50.76</v>
      </c>
      <c r="P445" s="400">
        <v>4.2300000000000004</v>
      </c>
      <c r="Q445" s="400">
        <v>4.2300000000000004</v>
      </c>
      <c r="R445" s="400">
        <v>4.2300000000000004</v>
      </c>
      <c r="S445" s="404">
        <f>SUM(P445:R445)</f>
        <v>12.690000000000001</v>
      </c>
      <c r="T445" s="400">
        <v>4.2300000000000004</v>
      </c>
      <c r="U445" s="400">
        <v>4.2300000000000004</v>
      </c>
      <c r="V445" s="400">
        <v>4.2300000000000004</v>
      </c>
      <c r="W445" s="404">
        <f>SUM(T445:V445)</f>
        <v>12.690000000000001</v>
      </c>
      <c r="X445" s="400">
        <v>4.2300000000000004</v>
      </c>
      <c r="Y445" s="400">
        <v>4.2300000000000004</v>
      </c>
      <c r="Z445" s="400">
        <v>4.2300000000000004</v>
      </c>
      <c r="AA445" s="404">
        <f>SUM(X445:Z445)</f>
        <v>12.690000000000001</v>
      </c>
      <c r="AB445" s="400">
        <v>4.2300000000000004</v>
      </c>
      <c r="AC445" s="400">
        <v>4.2300000000000004</v>
      </c>
      <c r="AD445" s="400">
        <v>4.2300000000000004</v>
      </c>
      <c r="AE445" s="404">
        <f>SUM(AB445:AD445)</f>
        <v>12.690000000000001</v>
      </c>
      <c r="AF445" s="401">
        <f>SUBTOTAL(9,S445,W445,AA445,AE445)</f>
        <v>50.760000000000005</v>
      </c>
    </row>
    <row r="446" spans="1:32" x14ac:dyDescent="0.3">
      <c r="A446" s="70"/>
      <c r="B446" s="70" t="s">
        <v>3631</v>
      </c>
      <c r="C446" s="318" t="s">
        <v>2594</v>
      </c>
      <c r="D446" s="318" t="s">
        <v>3093</v>
      </c>
      <c r="E446" s="317" t="s">
        <v>926</v>
      </c>
      <c r="F446" s="318" t="s">
        <v>1449</v>
      </c>
      <c r="G446" s="318" t="s">
        <v>1272</v>
      </c>
      <c r="H446" s="317" t="s">
        <v>912</v>
      </c>
      <c r="I446" s="317">
        <v>53100</v>
      </c>
      <c r="J446" s="318" t="s">
        <v>1001</v>
      </c>
      <c r="K446" s="316">
        <v>40970</v>
      </c>
      <c r="L446" s="317" t="s">
        <v>2608</v>
      </c>
      <c r="M446" s="315" t="s">
        <v>983</v>
      </c>
      <c r="N446" s="318" t="s">
        <v>991</v>
      </c>
      <c r="O446" s="347">
        <v>50.76</v>
      </c>
      <c r="P446" s="400">
        <v>4.2300000000000004</v>
      </c>
      <c r="Q446" s="400">
        <v>4.2300000000000004</v>
      </c>
      <c r="R446" s="400">
        <v>4.2300000000000004</v>
      </c>
      <c r="S446" s="404">
        <f>SUM(P446:R446)</f>
        <v>12.690000000000001</v>
      </c>
      <c r="T446" s="400">
        <v>4.2300000000000004</v>
      </c>
      <c r="U446" s="400">
        <v>4.2300000000000004</v>
      </c>
      <c r="V446" s="400">
        <v>4.2300000000000004</v>
      </c>
      <c r="W446" s="404">
        <f>SUM(T446:V446)</f>
        <v>12.690000000000001</v>
      </c>
      <c r="X446" s="400">
        <v>4.2300000000000004</v>
      </c>
      <c r="Y446" s="400">
        <v>4.2300000000000004</v>
      </c>
      <c r="Z446" s="400">
        <v>4.2300000000000004</v>
      </c>
      <c r="AA446" s="404">
        <f>SUM(X446:Z446)</f>
        <v>12.690000000000001</v>
      </c>
      <c r="AB446" s="400">
        <v>4.2300000000000004</v>
      </c>
      <c r="AC446" s="400">
        <v>4.2300000000000004</v>
      </c>
      <c r="AD446" s="400">
        <v>4.2300000000000004</v>
      </c>
      <c r="AE446" s="404">
        <f>SUM(AB446:AD446)</f>
        <v>12.690000000000001</v>
      </c>
      <c r="AF446" s="401">
        <f>SUBTOTAL(9,S446,W446,AA446,AE446)</f>
        <v>50.760000000000005</v>
      </c>
    </row>
    <row r="447" spans="1:32" x14ac:dyDescent="0.3">
      <c r="A447" s="70"/>
      <c r="B447" s="70" t="s">
        <v>3631</v>
      </c>
      <c r="C447" s="318" t="s">
        <v>2594</v>
      </c>
      <c r="D447" s="318" t="s">
        <v>3094</v>
      </c>
      <c r="E447" s="317" t="s">
        <v>926</v>
      </c>
      <c r="F447" s="318" t="s">
        <v>1450</v>
      </c>
      <c r="G447" s="318" t="s">
        <v>1272</v>
      </c>
      <c r="H447" s="317" t="s">
        <v>912</v>
      </c>
      <c r="I447" s="317">
        <v>53100</v>
      </c>
      <c r="J447" s="318" t="s">
        <v>1001</v>
      </c>
      <c r="K447" s="316">
        <v>40970</v>
      </c>
      <c r="L447" s="317" t="s">
        <v>2608</v>
      </c>
      <c r="M447" s="315" t="s">
        <v>983</v>
      </c>
      <c r="N447" s="318" t="s">
        <v>991</v>
      </c>
      <c r="O447" s="347">
        <v>50.76</v>
      </c>
      <c r="P447" s="400">
        <v>4.2300000000000004</v>
      </c>
      <c r="Q447" s="400">
        <v>4.2300000000000004</v>
      </c>
      <c r="R447" s="400">
        <v>4.2300000000000004</v>
      </c>
      <c r="S447" s="404">
        <f>SUM(P447:R447)</f>
        <v>12.690000000000001</v>
      </c>
      <c r="T447" s="400">
        <v>4.2300000000000004</v>
      </c>
      <c r="U447" s="400">
        <v>4.2300000000000004</v>
      </c>
      <c r="V447" s="400">
        <v>4.2300000000000004</v>
      </c>
      <c r="W447" s="404">
        <f>SUM(T447:V447)</f>
        <v>12.690000000000001</v>
      </c>
      <c r="X447" s="400">
        <v>4.2300000000000004</v>
      </c>
      <c r="Y447" s="400">
        <v>4.2300000000000004</v>
      </c>
      <c r="Z447" s="400">
        <v>4.2300000000000004</v>
      </c>
      <c r="AA447" s="404">
        <f>SUM(X447:Z447)</f>
        <v>12.690000000000001</v>
      </c>
      <c r="AB447" s="400">
        <v>4.2300000000000004</v>
      </c>
      <c r="AC447" s="400">
        <v>4.2300000000000004</v>
      </c>
      <c r="AD447" s="400">
        <v>4.2300000000000004</v>
      </c>
      <c r="AE447" s="404">
        <f>SUM(AB447:AD447)</f>
        <v>12.690000000000001</v>
      </c>
      <c r="AF447" s="401">
        <f>SUBTOTAL(9,S447,W447,AA447,AE447)</f>
        <v>50.760000000000005</v>
      </c>
    </row>
    <row r="448" spans="1:32" x14ac:dyDescent="0.3">
      <c r="A448" s="70"/>
      <c r="B448" s="70" t="s">
        <v>3631</v>
      </c>
      <c r="C448" s="318" t="s">
        <v>2594</v>
      </c>
      <c r="D448" s="318" t="s">
        <v>3095</v>
      </c>
      <c r="E448" s="317" t="s">
        <v>940</v>
      </c>
      <c r="F448" s="318" t="s">
        <v>1451</v>
      </c>
      <c r="G448" s="318" t="s">
        <v>1272</v>
      </c>
      <c r="H448" s="317" t="s">
        <v>912</v>
      </c>
      <c r="I448" s="317">
        <v>53100</v>
      </c>
      <c r="J448" s="318" t="s">
        <v>1001</v>
      </c>
      <c r="K448" s="316">
        <v>40110</v>
      </c>
      <c r="L448" s="317" t="s">
        <v>2608</v>
      </c>
      <c r="M448" s="315" t="s">
        <v>983</v>
      </c>
      <c r="N448" s="318" t="s">
        <v>991</v>
      </c>
      <c r="O448" s="347">
        <v>50.76</v>
      </c>
      <c r="P448" s="400">
        <v>4.2300000000000004</v>
      </c>
      <c r="Q448" s="400">
        <v>4.2300000000000004</v>
      </c>
      <c r="R448" s="400">
        <v>4.2300000000000004</v>
      </c>
      <c r="S448" s="404">
        <f>SUM(P448:R448)</f>
        <v>12.690000000000001</v>
      </c>
      <c r="T448" s="400">
        <v>4.2300000000000004</v>
      </c>
      <c r="U448" s="400">
        <v>4.2300000000000004</v>
      </c>
      <c r="V448" s="400">
        <v>4.2300000000000004</v>
      </c>
      <c r="W448" s="404">
        <f>SUM(T448:V448)</f>
        <v>12.690000000000001</v>
      </c>
      <c r="X448" s="400">
        <v>4.2300000000000004</v>
      </c>
      <c r="Y448" s="400">
        <v>4.2300000000000004</v>
      </c>
      <c r="Z448" s="400">
        <v>4.2300000000000004</v>
      </c>
      <c r="AA448" s="404">
        <f>SUM(X448:Z448)</f>
        <v>12.690000000000001</v>
      </c>
      <c r="AB448" s="400">
        <v>4.2300000000000004</v>
      </c>
      <c r="AC448" s="400">
        <v>4.2300000000000004</v>
      </c>
      <c r="AD448" s="400">
        <v>4.2300000000000004</v>
      </c>
      <c r="AE448" s="404">
        <f>SUM(AB448:AD448)</f>
        <v>12.690000000000001</v>
      </c>
      <c r="AF448" s="401">
        <f>SUBTOTAL(9,S448,W448,AA448,AE448)</f>
        <v>50.760000000000005</v>
      </c>
    </row>
    <row r="449" spans="1:32" x14ac:dyDescent="0.3">
      <c r="A449" s="70"/>
      <c r="B449" s="70" t="s">
        <v>3631</v>
      </c>
      <c r="C449" s="318" t="s">
        <v>3096</v>
      </c>
      <c r="D449" s="318" t="s">
        <v>3097</v>
      </c>
      <c r="E449" s="317" t="s">
        <v>927</v>
      </c>
      <c r="F449" s="318" t="s">
        <v>1452</v>
      </c>
      <c r="G449" s="318" t="s">
        <v>1272</v>
      </c>
      <c r="H449" s="317" t="s">
        <v>912</v>
      </c>
      <c r="I449" s="317">
        <v>53100</v>
      </c>
      <c r="J449" s="318" t="s">
        <v>1002</v>
      </c>
      <c r="K449" s="316">
        <v>41056</v>
      </c>
      <c r="L449" s="317" t="s">
        <v>2608</v>
      </c>
      <c r="M449" s="315" t="s">
        <v>984</v>
      </c>
      <c r="N449" s="318" t="s">
        <v>991</v>
      </c>
      <c r="O449" s="347">
        <v>46.08</v>
      </c>
      <c r="P449" s="400">
        <v>3.84</v>
      </c>
      <c r="Q449" s="400">
        <v>3.84</v>
      </c>
      <c r="R449" s="400">
        <v>3.84</v>
      </c>
      <c r="S449" s="404">
        <f>SUM(P449:R449)</f>
        <v>11.52</v>
      </c>
      <c r="T449" s="400">
        <v>3.84</v>
      </c>
      <c r="U449" s="400">
        <v>3.84</v>
      </c>
      <c r="V449" s="400">
        <v>3.84</v>
      </c>
      <c r="W449" s="404">
        <f>SUM(T449:V449)</f>
        <v>11.52</v>
      </c>
      <c r="X449" s="400">
        <v>3.84</v>
      </c>
      <c r="Y449" s="400">
        <v>3.84</v>
      </c>
      <c r="Z449" s="400">
        <v>3.84</v>
      </c>
      <c r="AA449" s="404">
        <f>SUM(X449:Z449)</f>
        <v>11.52</v>
      </c>
      <c r="AB449" s="400">
        <v>3.84</v>
      </c>
      <c r="AC449" s="400">
        <v>3.84</v>
      </c>
      <c r="AD449" s="400">
        <v>3.84</v>
      </c>
      <c r="AE449" s="404">
        <f>SUM(AB449:AD449)</f>
        <v>11.52</v>
      </c>
      <c r="AF449" s="401">
        <f>SUBTOTAL(9,S449,W449,AA449,AE449)</f>
        <v>46.08</v>
      </c>
    </row>
    <row r="450" spans="1:32" x14ac:dyDescent="0.3">
      <c r="A450" s="70"/>
      <c r="B450" s="70" t="s">
        <v>3631</v>
      </c>
      <c r="C450" s="318" t="s">
        <v>2594</v>
      </c>
      <c r="D450" s="318" t="s">
        <v>3098</v>
      </c>
      <c r="E450" s="317" t="s">
        <v>926</v>
      </c>
      <c r="F450" s="318" t="s">
        <v>1453</v>
      </c>
      <c r="G450" s="318" t="s">
        <v>1272</v>
      </c>
      <c r="H450" s="317" t="s">
        <v>912</v>
      </c>
      <c r="I450" s="317">
        <v>53100</v>
      </c>
      <c r="J450" s="318" t="s">
        <v>1001</v>
      </c>
      <c r="K450" s="316">
        <v>40970</v>
      </c>
      <c r="L450" s="317" t="s">
        <v>2608</v>
      </c>
      <c r="M450" s="315" t="s">
        <v>983</v>
      </c>
      <c r="N450" s="318" t="s">
        <v>991</v>
      </c>
      <c r="O450" s="347">
        <v>50.76</v>
      </c>
      <c r="P450" s="400">
        <v>4.2300000000000004</v>
      </c>
      <c r="Q450" s="400">
        <v>4.2300000000000004</v>
      </c>
      <c r="R450" s="400">
        <v>4.2300000000000004</v>
      </c>
      <c r="S450" s="404">
        <f>SUM(P450:R450)</f>
        <v>12.690000000000001</v>
      </c>
      <c r="T450" s="400">
        <v>4.2300000000000004</v>
      </c>
      <c r="U450" s="400">
        <v>4.2300000000000004</v>
      </c>
      <c r="V450" s="400">
        <v>4.2300000000000004</v>
      </c>
      <c r="W450" s="404">
        <f>SUM(T450:V450)</f>
        <v>12.690000000000001</v>
      </c>
      <c r="X450" s="400">
        <v>4.2300000000000004</v>
      </c>
      <c r="Y450" s="400">
        <v>4.2300000000000004</v>
      </c>
      <c r="Z450" s="400">
        <v>4.2300000000000004</v>
      </c>
      <c r="AA450" s="404">
        <f>SUM(X450:Z450)</f>
        <v>12.690000000000001</v>
      </c>
      <c r="AB450" s="400">
        <v>4.2300000000000004</v>
      </c>
      <c r="AC450" s="400">
        <v>4.2300000000000004</v>
      </c>
      <c r="AD450" s="400">
        <v>4.2300000000000004</v>
      </c>
      <c r="AE450" s="404">
        <f>SUM(AB450:AD450)</f>
        <v>12.690000000000001</v>
      </c>
      <c r="AF450" s="401">
        <f>SUBTOTAL(9,S450,W450,AA450,AE450)</f>
        <v>50.760000000000005</v>
      </c>
    </row>
    <row r="451" spans="1:32" x14ac:dyDescent="0.3">
      <c r="A451" s="70"/>
      <c r="B451" s="70" t="s">
        <v>3631</v>
      </c>
      <c r="C451" s="318" t="s">
        <v>2594</v>
      </c>
      <c r="D451" s="318" t="s">
        <v>3099</v>
      </c>
      <c r="E451" s="317" t="s">
        <v>926</v>
      </c>
      <c r="F451" s="318" t="s">
        <v>1454</v>
      </c>
      <c r="G451" s="318" t="s">
        <v>1272</v>
      </c>
      <c r="H451" s="317" t="s">
        <v>912</v>
      </c>
      <c r="I451" s="317">
        <v>53100</v>
      </c>
      <c r="J451" s="318" t="s">
        <v>1001</v>
      </c>
      <c r="K451" s="316">
        <v>40970</v>
      </c>
      <c r="L451" s="317" t="s">
        <v>2608</v>
      </c>
      <c r="M451" s="315" t="s">
        <v>983</v>
      </c>
      <c r="N451" s="318" t="s">
        <v>991</v>
      </c>
      <c r="O451" s="347">
        <v>50.76</v>
      </c>
      <c r="P451" s="400">
        <v>4.2300000000000004</v>
      </c>
      <c r="Q451" s="400">
        <v>4.2300000000000004</v>
      </c>
      <c r="R451" s="400">
        <v>4.2300000000000004</v>
      </c>
      <c r="S451" s="404">
        <f>SUM(P451:R451)</f>
        <v>12.690000000000001</v>
      </c>
      <c r="T451" s="400">
        <v>4.2300000000000004</v>
      </c>
      <c r="U451" s="400">
        <v>4.2300000000000004</v>
      </c>
      <c r="V451" s="400">
        <v>4.2300000000000004</v>
      </c>
      <c r="W451" s="404">
        <f>SUM(T451:V451)</f>
        <v>12.690000000000001</v>
      </c>
      <c r="X451" s="400">
        <v>4.2300000000000004</v>
      </c>
      <c r="Y451" s="400">
        <v>4.2300000000000004</v>
      </c>
      <c r="Z451" s="400">
        <v>4.2300000000000004</v>
      </c>
      <c r="AA451" s="404">
        <f>SUM(X451:Z451)</f>
        <v>12.690000000000001</v>
      </c>
      <c r="AB451" s="400">
        <v>4.2300000000000004</v>
      </c>
      <c r="AC451" s="400">
        <v>4.2300000000000004</v>
      </c>
      <c r="AD451" s="400">
        <v>4.2300000000000004</v>
      </c>
      <c r="AE451" s="404">
        <f>SUM(AB451:AD451)</f>
        <v>12.690000000000001</v>
      </c>
      <c r="AF451" s="401">
        <f>SUBTOTAL(9,S451,W451,AA451,AE451)</f>
        <v>50.760000000000005</v>
      </c>
    </row>
    <row r="452" spans="1:32" x14ac:dyDescent="0.3">
      <c r="A452" s="70"/>
      <c r="B452" s="70" t="s">
        <v>3631</v>
      </c>
      <c r="C452" s="318" t="s">
        <v>2594</v>
      </c>
      <c r="D452" s="318" t="s">
        <v>3100</v>
      </c>
      <c r="E452" s="317" t="s">
        <v>940</v>
      </c>
      <c r="F452" s="318" t="s">
        <v>1455</v>
      </c>
      <c r="G452" s="318" t="s">
        <v>1272</v>
      </c>
      <c r="H452" s="317" t="s">
        <v>912</v>
      </c>
      <c r="I452" s="317">
        <v>53100</v>
      </c>
      <c r="J452" s="318" t="s">
        <v>1001</v>
      </c>
      <c r="K452" s="316">
        <v>40318</v>
      </c>
      <c r="L452" s="317" t="s">
        <v>2608</v>
      </c>
      <c r="M452" s="315" t="s">
        <v>983</v>
      </c>
      <c r="N452" s="318" t="s">
        <v>991</v>
      </c>
      <c r="O452" s="347">
        <v>50.76</v>
      </c>
      <c r="P452" s="400">
        <v>4.2300000000000004</v>
      </c>
      <c r="Q452" s="400">
        <v>4.2300000000000004</v>
      </c>
      <c r="R452" s="400">
        <v>4.2300000000000004</v>
      </c>
      <c r="S452" s="404">
        <f>SUM(P452:R452)</f>
        <v>12.690000000000001</v>
      </c>
      <c r="T452" s="400">
        <v>4.2300000000000004</v>
      </c>
      <c r="U452" s="400">
        <v>4.2300000000000004</v>
      </c>
      <c r="V452" s="400">
        <v>4.2300000000000004</v>
      </c>
      <c r="W452" s="404">
        <f>SUM(T452:V452)</f>
        <v>12.690000000000001</v>
      </c>
      <c r="X452" s="400">
        <v>4.2300000000000004</v>
      </c>
      <c r="Y452" s="400">
        <v>4.2300000000000004</v>
      </c>
      <c r="Z452" s="400">
        <v>4.2300000000000004</v>
      </c>
      <c r="AA452" s="404">
        <f>SUM(X452:Z452)</f>
        <v>12.690000000000001</v>
      </c>
      <c r="AB452" s="400">
        <v>4.2300000000000004</v>
      </c>
      <c r="AC452" s="400">
        <v>4.2300000000000004</v>
      </c>
      <c r="AD452" s="400">
        <v>4.2300000000000004</v>
      </c>
      <c r="AE452" s="404">
        <f>SUM(AB452:AD452)</f>
        <v>12.690000000000001</v>
      </c>
      <c r="AF452" s="401">
        <f>SUBTOTAL(9,S452,W452,AA452,AE452)</f>
        <v>50.760000000000005</v>
      </c>
    </row>
    <row r="453" spans="1:32" x14ac:dyDescent="0.3">
      <c r="A453" s="70"/>
      <c r="B453" s="70" t="s">
        <v>3631</v>
      </c>
      <c r="C453" s="318" t="s">
        <v>2594</v>
      </c>
      <c r="D453" s="318" t="s">
        <v>3101</v>
      </c>
      <c r="E453" s="317" t="s">
        <v>943</v>
      </c>
      <c r="F453" s="318" t="s">
        <v>1456</v>
      </c>
      <c r="G453" s="318" t="s">
        <v>1272</v>
      </c>
      <c r="H453" s="317" t="s">
        <v>912</v>
      </c>
      <c r="I453" s="317">
        <v>53100</v>
      </c>
      <c r="J453" s="318" t="s">
        <v>1001</v>
      </c>
      <c r="K453" s="316">
        <v>41097</v>
      </c>
      <c r="L453" s="317" t="s">
        <v>2608</v>
      </c>
      <c r="M453" s="315" t="s">
        <v>983</v>
      </c>
      <c r="N453" s="318" t="s">
        <v>991</v>
      </c>
      <c r="O453" s="347">
        <v>50.76</v>
      </c>
      <c r="P453" s="400">
        <v>4.2300000000000004</v>
      </c>
      <c r="Q453" s="400">
        <v>4.2300000000000004</v>
      </c>
      <c r="R453" s="400">
        <v>4.2300000000000004</v>
      </c>
      <c r="S453" s="404">
        <f>SUM(P453:R453)</f>
        <v>12.690000000000001</v>
      </c>
      <c r="T453" s="400">
        <v>4.2300000000000004</v>
      </c>
      <c r="U453" s="400">
        <v>4.2300000000000004</v>
      </c>
      <c r="V453" s="400">
        <v>4.2300000000000004</v>
      </c>
      <c r="W453" s="404">
        <f>SUM(T453:V453)</f>
        <v>12.690000000000001</v>
      </c>
      <c r="X453" s="400">
        <v>4.2300000000000004</v>
      </c>
      <c r="Y453" s="400">
        <v>4.2300000000000004</v>
      </c>
      <c r="Z453" s="400">
        <v>4.2300000000000004</v>
      </c>
      <c r="AA453" s="404">
        <f>SUM(X453:Z453)</f>
        <v>12.690000000000001</v>
      </c>
      <c r="AB453" s="400">
        <v>4.2300000000000004</v>
      </c>
      <c r="AC453" s="400">
        <v>4.2300000000000004</v>
      </c>
      <c r="AD453" s="400">
        <v>4.2300000000000004</v>
      </c>
      <c r="AE453" s="404">
        <f>SUM(AB453:AD453)</f>
        <v>12.690000000000001</v>
      </c>
      <c r="AF453" s="401">
        <f>SUBTOTAL(9,S453,W453,AA453,AE453)</f>
        <v>50.760000000000005</v>
      </c>
    </row>
    <row r="454" spans="1:32" x14ac:dyDescent="0.3">
      <c r="A454" s="70"/>
      <c r="B454" s="70" t="s">
        <v>3631</v>
      </c>
      <c r="C454" s="318" t="s">
        <v>2594</v>
      </c>
      <c r="D454" s="318" t="s">
        <v>3102</v>
      </c>
      <c r="E454" s="317" t="s">
        <v>943</v>
      </c>
      <c r="F454" s="318" t="s">
        <v>1457</v>
      </c>
      <c r="G454" s="318" t="s">
        <v>1272</v>
      </c>
      <c r="H454" s="317" t="s">
        <v>912</v>
      </c>
      <c r="I454" s="317">
        <v>53100</v>
      </c>
      <c r="J454" s="318" t="s">
        <v>1001</v>
      </c>
      <c r="K454" s="316">
        <v>41097</v>
      </c>
      <c r="L454" s="317" t="s">
        <v>2608</v>
      </c>
      <c r="M454" s="315" t="s">
        <v>983</v>
      </c>
      <c r="N454" s="318" t="s">
        <v>991</v>
      </c>
      <c r="O454" s="347">
        <v>50.76</v>
      </c>
      <c r="P454" s="400">
        <v>4.2300000000000004</v>
      </c>
      <c r="Q454" s="400">
        <v>4.2300000000000004</v>
      </c>
      <c r="R454" s="400">
        <v>4.2300000000000004</v>
      </c>
      <c r="S454" s="404">
        <f>SUM(P454:R454)</f>
        <v>12.690000000000001</v>
      </c>
      <c r="T454" s="400">
        <v>4.2300000000000004</v>
      </c>
      <c r="U454" s="400">
        <v>4.2300000000000004</v>
      </c>
      <c r="V454" s="400">
        <v>4.2300000000000004</v>
      </c>
      <c r="W454" s="404">
        <f>SUM(T454:V454)</f>
        <v>12.690000000000001</v>
      </c>
      <c r="X454" s="400">
        <v>4.2300000000000004</v>
      </c>
      <c r="Y454" s="400">
        <v>4.2300000000000004</v>
      </c>
      <c r="Z454" s="400">
        <v>4.2300000000000004</v>
      </c>
      <c r="AA454" s="404">
        <f>SUM(X454:Z454)</f>
        <v>12.690000000000001</v>
      </c>
      <c r="AB454" s="400">
        <v>4.2300000000000004</v>
      </c>
      <c r="AC454" s="400">
        <v>4.2300000000000004</v>
      </c>
      <c r="AD454" s="400">
        <v>4.2300000000000004</v>
      </c>
      <c r="AE454" s="404">
        <f>SUM(AB454:AD454)</f>
        <v>12.690000000000001</v>
      </c>
      <c r="AF454" s="401">
        <f>SUBTOTAL(9,S454,W454,AA454,AE454)</f>
        <v>50.760000000000005</v>
      </c>
    </row>
    <row r="455" spans="1:32" x14ac:dyDescent="0.3">
      <c r="A455" s="70"/>
      <c r="B455" s="70" t="s">
        <v>3631</v>
      </c>
      <c r="C455" s="318" t="s">
        <v>2594</v>
      </c>
      <c r="D455" s="318" t="s">
        <v>3103</v>
      </c>
      <c r="E455" s="317" t="s">
        <v>943</v>
      </c>
      <c r="F455" s="318" t="s">
        <v>1458</v>
      </c>
      <c r="G455" s="318" t="s">
        <v>1272</v>
      </c>
      <c r="H455" s="317" t="s">
        <v>912</v>
      </c>
      <c r="I455" s="317">
        <v>53100</v>
      </c>
      <c r="J455" s="318" t="s">
        <v>1001</v>
      </c>
      <c r="K455" s="316">
        <v>41101</v>
      </c>
      <c r="L455" s="317" t="s">
        <v>2608</v>
      </c>
      <c r="M455" s="315" t="s">
        <v>983</v>
      </c>
      <c r="N455" s="318" t="s">
        <v>991</v>
      </c>
      <c r="O455" s="347">
        <v>50.76</v>
      </c>
      <c r="P455" s="400">
        <v>4.2300000000000004</v>
      </c>
      <c r="Q455" s="400">
        <v>4.2300000000000004</v>
      </c>
      <c r="R455" s="400">
        <v>4.2300000000000004</v>
      </c>
      <c r="S455" s="404">
        <f>SUM(P455:R455)</f>
        <v>12.690000000000001</v>
      </c>
      <c r="T455" s="400">
        <v>4.2300000000000004</v>
      </c>
      <c r="U455" s="400">
        <v>4.2300000000000004</v>
      </c>
      <c r="V455" s="400">
        <v>4.2300000000000004</v>
      </c>
      <c r="W455" s="404">
        <f>SUM(T455:V455)</f>
        <v>12.690000000000001</v>
      </c>
      <c r="X455" s="400">
        <v>4.2300000000000004</v>
      </c>
      <c r="Y455" s="400">
        <v>4.2300000000000004</v>
      </c>
      <c r="Z455" s="400">
        <v>4.2300000000000004</v>
      </c>
      <c r="AA455" s="404">
        <f>SUM(X455:Z455)</f>
        <v>12.690000000000001</v>
      </c>
      <c r="AB455" s="400">
        <v>4.2300000000000004</v>
      </c>
      <c r="AC455" s="400">
        <v>4.2300000000000004</v>
      </c>
      <c r="AD455" s="400">
        <v>4.2300000000000004</v>
      </c>
      <c r="AE455" s="404">
        <f>SUM(AB455:AD455)</f>
        <v>12.690000000000001</v>
      </c>
      <c r="AF455" s="401">
        <f>SUBTOTAL(9,S455,W455,AA455,AE455)</f>
        <v>50.760000000000005</v>
      </c>
    </row>
    <row r="456" spans="1:32" x14ac:dyDescent="0.3">
      <c r="A456" s="70"/>
      <c r="B456" s="70" t="s">
        <v>3631</v>
      </c>
      <c r="C456" s="318" t="s">
        <v>2594</v>
      </c>
      <c r="D456" s="318" t="s">
        <v>3104</v>
      </c>
      <c r="E456" s="317" t="s">
        <v>943</v>
      </c>
      <c r="F456" s="318" t="s">
        <v>1459</v>
      </c>
      <c r="G456" s="318" t="s">
        <v>1272</v>
      </c>
      <c r="H456" s="317" t="s">
        <v>912</v>
      </c>
      <c r="I456" s="317">
        <v>53100</v>
      </c>
      <c r="J456" s="318" t="s">
        <v>1001</v>
      </c>
      <c r="K456" s="316">
        <v>41085</v>
      </c>
      <c r="L456" s="317" t="s">
        <v>2608</v>
      </c>
      <c r="M456" s="315" t="s">
        <v>983</v>
      </c>
      <c r="N456" s="318" t="s">
        <v>991</v>
      </c>
      <c r="O456" s="347">
        <v>50.76</v>
      </c>
      <c r="P456" s="400">
        <v>4.2300000000000004</v>
      </c>
      <c r="Q456" s="400">
        <v>4.2300000000000004</v>
      </c>
      <c r="R456" s="400">
        <v>4.2300000000000004</v>
      </c>
      <c r="S456" s="404">
        <f>SUM(P456:R456)</f>
        <v>12.690000000000001</v>
      </c>
      <c r="T456" s="400">
        <v>4.2300000000000004</v>
      </c>
      <c r="U456" s="400">
        <v>4.2300000000000004</v>
      </c>
      <c r="V456" s="400">
        <v>4.2300000000000004</v>
      </c>
      <c r="W456" s="404">
        <f>SUM(T456:V456)</f>
        <v>12.690000000000001</v>
      </c>
      <c r="X456" s="400">
        <v>4.2300000000000004</v>
      </c>
      <c r="Y456" s="400">
        <v>4.2300000000000004</v>
      </c>
      <c r="Z456" s="400">
        <v>4.2300000000000004</v>
      </c>
      <c r="AA456" s="404">
        <f>SUM(X456:Z456)</f>
        <v>12.690000000000001</v>
      </c>
      <c r="AB456" s="400">
        <v>4.2300000000000004</v>
      </c>
      <c r="AC456" s="400">
        <v>4.2300000000000004</v>
      </c>
      <c r="AD456" s="400">
        <v>4.2300000000000004</v>
      </c>
      <c r="AE456" s="404">
        <f>SUM(AB456:AD456)</f>
        <v>12.690000000000001</v>
      </c>
      <c r="AF456" s="401">
        <f>SUBTOTAL(9,S456,W456,AA456,AE456)</f>
        <v>50.760000000000005</v>
      </c>
    </row>
    <row r="457" spans="1:32" x14ac:dyDescent="0.3">
      <c r="A457" s="70"/>
      <c r="B457" s="70" t="s">
        <v>3631</v>
      </c>
      <c r="C457" s="318" t="s">
        <v>2594</v>
      </c>
      <c r="D457" s="318" t="s">
        <v>3105</v>
      </c>
      <c r="E457" s="317" t="s">
        <v>943</v>
      </c>
      <c r="F457" s="318" t="s">
        <v>1460</v>
      </c>
      <c r="G457" s="318" t="s">
        <v>1272</v>
      </c>
      <c r="H457" s="317" t="s">
        <v>912</v>
      </c>
      <c r="I457" s="317">
        <v>53100</v>
      </c>
      <c r="J457" s="318" t="s">
        <v>1001</v>
      </c>
      <c r="K457" s="316">
        <v>41085</v>
      </c>
      <c r="L457" s="317" t="s">
        <v>2608</v>
      </c>
      <c r="M457" s="315" t="s">
        <v>983</v>
      </c>
      <c r="N457" s="318" t="s">
        <v>991</v>
      </c>
      <c r="O457" s="347">
        <v>50.76</v>
      </c>
      <c r="P457" s="400">
        <v>4.2300000000000004</v>
      </c>
      <c r="Q457" s="400">
        <v>4.2300000000000004</v>
      </c>
      <c r="R457" s="400">
        <v>4.2300000000000004</v>
      </c>
      <c r="S457" s="404">
        <f>SUM(P457:R457)</f>
        <v>12.690000000000001</v>
      </c>
      <c r="T457" s="400">
        <v>4.2300000000000004</v>
      </c>
      <c r="U457" s="400">
        <v>4.2300000000000004</v>
      </c>
      <c r="V457" s="400">
        <v>4.2300000000000004</v>
      </c>
      <c r="W457" s="404">
        <f>SUM(T457:V457)</f>
        <v>12.690000000000001</v>
      </c>
      <c r="X457" s="400">
        <v>4.2300000000000004</v>
      </c>
      <c r="Y457" s="400">
        <v>4.2300000000000004</v>
      </c>
      <c r="Z457" s="400">
        <v>4.2300000000000004</v>
      </c>
      <c r="AA457" s="404">
        <f>SUM(X457:Z457)</f>
        <v>12.690000000000001</v>
      </c>
      <c r="AB457" s="400">
        <v>4.2300000000000004</v>
      </c>
      <c r="AC457" s="400">
        <v>4.2300000000000004</v>
      </c>
      <c r="AD457" s="400">
        <v>4.2300000000000004</v>
      </c>
      <c r="AE457" s="404">
        <f>SUM(AB457:AD457)</f>
        <v>12.690000000000001</v>
      </c>
      <c r="AF457" s="401">
        <f>SUBTOTAL(9,S457,W457,AA457,AE457)</f>
        <v>50.760000000000005</v>
      </c>
    </row>
    <row r="458" spans="1:32" x14ac:dyDescent="0.3">
      <c r="A458" s="70"/>
      <c r="B458" s="70" t="s">
        <v>3631</v>
      </c>
      <c r="C458" s="318" t="s">
        <v>2594</v>
      </c>
      <c r="D458" s="318" t="s">
        <v>3106</v>
      </c>
      <c r="E458" s="317" t="s">
        <v>944</v>
      </c>
      <c r="F458" s="318" t="s">
        <v>1461</v>
      </c>
      <c r="G458" s="318" t="s">
        <v>1272</v>
      </c>
      <c r="H458" s="317" t="s">
        <v>912</v>
      </c>
      <c r="I458" s="317">
        <v>53100</v>
      </c>
      <c r="J458" s="318" t="s">
        <v>1001</v>
      </c>
      <c r="K458" s="316">
        <v>40398</v>
      </c>
      <c r="L458" s="317" t="s">
        <v>2608</v>
      </c>
      <c r="M458" s="315" t="s">
        <v>983</v>
      </c>
      <c r="N458" s="318" t="s">
        <v>991</v>
      </c>
      <c r="O458" s="347">
        <v>50.76</v>
      </c>
      <c r="P458" s="400">
        <v>4.2300000000000004</v>
      </c>
      <c r="Q458" s="400">
        <v>4.2300000000000004</v>
      </c>
      <c r="R458" s="400">
        <v>4.2300000000000004</v>
      </c>
      <c r="S458" s="404">
        <f>SUM(P458:R458)</f>
        <v>12.690000000000001</v>
      </c>
      <c r="T458" s="400">
        <v>4.2300000000000004</v>
      </c>
      <c r="U458" s="400">
        <v>4.2300000000000004</v>
      </c>
      <c r="V458" s="400">
        <v>4.2300000000000004</v>
      </c>
      <c r="W458" s="404">
        <f>SUM(T458:V458)</f>
        <v>12.690000000000001</v>
      </c>
      <c r="X458" s="400">
        <v>4.2300000000000004</v>
      </c>
      <c r="Y458" s="400">
        <v>4.2300000000000004</v>
      </c>
      <c r="Z458" s="400">
        <v>4.2300000000000004</v>
      </c>
      <c r="AA458" s="404">
        <f>SUM(X458:Z458)</f>
        <v>12.690000000000001</v>
      </c>
      <c r="AB458" s="400">
        <v>4.2300000000000004</v>
      </c>
      <c r="AC458" s="400">
        <v>4.2300000000000004</v>
      </c>
      <c r="AD458" s="400">
        <v>4.2300000000000004</v>
      </c>
      <c r="AE458" s="404">
        <f>SUM(AB458:AD458)</f>
        <v>12.690000000000001</v>
      </c>
      <c r="AF458" s="401">
        <f>SUBTOTAL(9,S458,W458,AA458,AE458)</f>
        <v>50.760000000000005</v>
      </c>
    </row>
    <row r="459" spans="1:32" x14ac:dyDescent="0.3">
      <c r="A459" s="70"/>
      <c r="B459" s="70" t="s">
        <v>3631</v>
      </c>
      <c r="C459" s="318" t="s">
        <v>2594</v>
      </c>
      <c r="D459" s="318" t="s">
        <v>3107</v>
      </c>
      <c r="E459" s="317" t="s">
        <v>944</v>
      </c>
      <c r="F459" s="318" t="s">
        <v>1462</v>
      </c>
      <c r="G459" s="318" t="s">
        <v>1272</v>
      </c>
      <c r="H459" s="317" t="s">
        <v>912</v>
      </c>
      <c r="I459" s="317">
        <v>53100</v>
      </c>
      <c r="J459" s="318" t="s">
        <v>1001</v>
      </c>
      <c r="K459" s="316">
        <v>40398</v>
      </c>
      <c r="L459" s="317" t="s">
        <v>2608</v>
      </c>
      <c r="M459" s="315" t="s">
        <v>983</v>
      </c>
      <c r="N459" s="318" t="s">
        <v>991</v>
      </c>
      <c r="O459" s="347">
        <v>50.76</v>
      </c>
      <c r="P459" s="400">
        <v>4.2300000000000004</v>
      </c>
      <c r="Q459" s="400">
        <v>4.2300000000000004</v>
      </c>
      <c r="R459" s="400">
        <v>4.2300000000000004</v>
      </c>
      <c r="S459" s="404">
        <f>SUM(P459:R459)</f>
        <v>12.690000000000001</v>
      </c>
      <c r="T459" s="400">
        <v>4.2300000000000004</v>
      </c>
      <c r="U459" s="400">
        <v>4.2300000000000004</v>
      </c>
      <c r="V459" s="400">
        <v>4.2300000000000004</v>
      </c>
      <c r="W459" s="404">
        <f>SUM(T459:V459)</f>
        <v>12.690000000000001</v>
      </c>
      <c r="X459" s="400">
        <v>4.2300000000000004</v>
      </c>
      <c r="Y459" s="400">
        <v>4.2300000000000004</v>
      </c>
      <c r="Z459" s="400">
        <v>4.2300000000000004</v>
      </c>
      <c r="AA459" s="404">
        <f>SUM(X459:Z459)</f>
        <v>12.690000000000001</v>
      </c>
      <c r="AB459" s="400">
        <v>4.2300000000000004</v>
      </c>
      <c r="AC459" s="400">
        <v>4.2300000000000004</v>
      </c>
      <c r="AD459" s="400">
        <v>4.2300000000000004</v>
      </c>
      <c r="AE459" s="404">
        <f>SUM(AB459:AD459)</f>
        <v>12.690000000000001</v>
      </c>
      <c r="AF459" s="401">
        <f>SUBTOTAL(9,S459,W459,AA459,AE459)</f>
        <v>50.760000000000005</v>
      </c>
    </row>
    <row r="460" spans="1:32" x14ac:dyDescent="0.3">
      <c r="A460" s="70"/>
      <c r="B460" s="70" t="s">
        <v>3631</v>
      </c>
      <c r="C460" s="318" t="s">
        <v>2594</v>
      </c>
      <c r="D460" s="318" t="s">
        <v>3108</v>
      </c>
      <c r="E460" s="317" t="s">
        <v>926</v>
      </c>
      <c r="F460" s="318" t="s">
        <v>1463</v>
      </c>
      <c r="G460" s="318" t="s">
        <v>1272</v>
      </c>
      <c r="H460" s="317" t="s">
        <v>912</v>
      </c>
      <c r="I460" s="317">
        <v>53100</v>
      </c>
      <c r="J460" s="318" t="s">
        <v>1001</v>
      </c>
      <c r="K460" s="316">
        <v>40924</v>
      </c>
      <c r="L460" s="317" t="s">
        <v>2608</v>
      </c>
      <c r="M460" s="315" t="s">
        <v>983</v>
      </c>
      <c r="N460" s="318" t="s">
        <v>991</v>
      </c>
      <c r="O460" s="347">
        <v>50.76</v>
      </c>
      <c r="P460" s="400">
        <v>4.2300000000000004</v>
      </c>
      <c r="Q460" s="400">
        <v>4.2300000000000004</v>
      </c>
      <c r="R460" s="400">
        <v>4.2300000000000004</v>
      </c>
      <c r="S460" s="404">
        <f>SUM(P460:R460)</f>
        <v>12.690000000000001</v>
      </c>
      <c r="T460" s="400">
        <v>4.2300000000000004</v>
      </c>
      <c r="U460" s="400">
        <v>4.2300000000000004</v>
      </c>
      <c r="V460" s="400">
        <v>4.2300000000000004</v>
      </c>
      <c r="W460" s="404">
        <f>SUM(T460:V460)</f>
        <v>12.690000000000001</v>
      </c>
      <c r="X460" s="400">
        <v>4.2300000000000004</v>
      </c>
      <c r="Y460" s="400">
        <v>4.2300000000000004</v>
      </c>
      <c r="Z460" s="400">
        <v>4.2300000000000004</v>
      </c>
      <c r="AA460" s="404">
        <f>SUM(X460:Z460)</f>
        <v>12.690000000000001</v>
      </c>
      <c r="AB460" s="400">
        <v>4.2300000000000004</v>
      </c>
      <c r="AC460" s="400">
        <v>4.2300000000000004</v>
      </c>
      <c r="AD460" s="400">
        <v>4.2300000000000004</v>
      </c>
      <c r="AE460" s="404">
        <f>SUM(AB460:AD460)</f>
        <v>12.690000000000001</v>
      </c>
      <c r="AF460" s="401">
        <f>SUBTOTAL(9,S460,W460,AA460,AE460)</f>
        <v>50.760000000000005</v>
      </c>
    </row>
    <row r="461" spans="1:32" x14ac:dyDescent="0.3">
      <c r="A461" s="70"/>
      <c r="B461" s="70" t="s">
        <v>3631</v>
      </c>
      <c r="C461" s="318" t="s">
        <v>2594</v>
      </c>
      <c r="D461" s="318" t="s">
        <v>3109</v>
      </c>
      <c r="E461" s="317" t="s">
        <v>926</v>
      </c>
      <c r="F461" s="318" t="s">
        <v>1464</v>
      </c>
      <c r="G461" s="318" t="s">
        <v>1272</v>
      </c>
      <c r="H461" s="317" t="s">
        <v>912</v>
      </c>
      <c r="I461" s="317">
        <v>53100</v>
      </c>
      <c r="J461" s="318" t="s">
        <v>1001</v>
      </c>
      <c r="K461" s="316">
        <v>40924</v>
      </c>
      <c r="L461" s="317" t="s">
        <v>2608</v>
      </c>
      <c r="M461" s="315" t="s">
        <v>983</v>
      </c>
      <c r="N461" s="318" t="s">
        <v>991</v>
      </c>
      <c r="O461" s="347">
        <v>50.76</v>
      </c>
      <c r="P461" s="400">
        <v>4.2300000000000004</v>
      </c>
      <c r="Q461" s="400">
        <v>4.2300000000000004</v>
      </c>
      <c r="R461" s="400">
        <v>4.2300000000000004</v>
      </c>
      <c r="S461" s="404">
        <f>SUM(P461:R461)</f>
        <v>12.690000000000001</v>
      </c>
      <c r="T461" s="400">
        <v>4.2300000000000004</v>
      </c>
      <c r="U461" s="400">
        <v>4.2300000000000004</v>
      </c>
      <c r="V461" s="400">
        <v>4.2300000000000004</v>
      </c>
      <c r="W461" s="404">
        <f>SUM(T461:V461)</f>
        <v>12.690000000000001</v>
      </c>
      <c r="X461" s="400">
        <v>4.2300000000000004</v>
      </c>
      <c r="Y461" s="400">
        <v>4.2300000000000004</v>
      </c>
      <c r="Z461" s="400">
        <v>4.2300000000000004</v>
      </c>
      <c r="AA461" s="404">
        <f>SUM(X461:Z461)</f>
        <v>12.690000000000001</v>
      </c>
      <c r="AB461" s="400">
        <v>4.2300000000000004</v>
      </c>
      <c r="AC461" s="400">
        <v>4.2300000000000004</v>
      </c>
      <c r="AD461" s="400">
        <v>4.2300000000000004</v>
      </c>
      <c r="AE461" s="404">
        <f>SUM(AB461:AD461)</f>
        <v>12.690000000000001</v>
      </c>
      <c r="AF461" s="401">
        <f>SUBTOTAL(9,S461,W461,AA461,AE461)</f>
        <v>50.760000000000005</v>
      </c>
    </row>
    <row r="462" spans="1:32" x14ac:dyDescent="0.3">
      <c r="A462" s="70"/>
      <c r="B462" s="70" t="s">
        <v>3631</v>
      </c>
      <c r="C462" s="318" t="s">
        <v>2938</v>
      </c>
      <c r="D462" s="318" t="s">
        <v>3110</v>
      </c>
      <c r="E462" s="317" t="s">
        <v>889</v>
      </c>
      <c r="F462" s="318" t="s">
        <v>1465</v>
      </c>
      <c r="G462" s="318" t="s">
        <v>1272</v>
      </c>
      <c r="H462" s="317" t="s">
        <v>912</v>
      </c>
      <c r="I462" s="317">
        <v>53100</v>
      </c>
      <c r="J462" s="318" t="s">
        <v>1002</v>
      </c>
      <c r="K462" s="316">
        <v>41061</v>
      </c>
      <c r="L462" s="317" t="s">
        <v>2608</v>
      </c>
      <c r="M462" s="315" t="s">
        <v>984</v>
      </c>
      <c r="N462" s="318" t="s">
        <v>991</v>
      </c>
      <c r="O462" s="347">
        <v>46.08</v>
      </c>
      <c r="P462" s="400">
        <v>3.84</v>
      </c>
      <c r="Q462" s="400">
        <v>3.84</v>
      </c>
      <c r="R462" s="400">
        <v>3.84</v>
      </c>
      <c r="S462" s="404">
        <f>SUM(P462:R462)</f>
        <v>11.52</v>
      </c>
      <c r="T462" s="400">
        <v>3.84</v>
      </c>
      <c r="U462" s="400">
        <v>3.84</v>
      </c>
      <c r="V462" s="400">
        <v>3.84</v>
      </c>
      <c r="W462" s="404">
        <f>SUM(T462:V462)</f>
        <v>11.52</v>
      </c>
      <c r="X462" s="400">
        <v>3.84</v>
      </c>
      <c r="Y462" s="400">
        <v>3.84</v>
      </c>
      <c r="Z462" s="400">
        <v>3.84</v>
      </c>
      <c r="AA462" s="404">
        <f>SUM(X462:Z462)</f>
        <v>11.52</v>
      </c>
      <c r="AB462" s="400">
        <v>3.84</v>
      </c>
      <c r="AC462" s="400">
        <v>3.84</v>
      </c>
      <c r="AD462" s="400">
        <v>3.84</v>
      </c>
      <c r="AE462" s="404">
        <f>SUM(AB462:AD462)</f>
        <v>11.52</v>
      </c>
      <c r="AF462" s="401">
        <f>SUBTOTAL(9,S462,W462,AA462,AE462)</f>
        <v>46.08</v>
      </c>
    </row>
    <row r="463" spans="1:32" x14ac:dyDescent="0.3">
      <c r="A463" s="70"/>
      <c r="B463" s="70" t="s">
        <v>3631</v>
      </c>
      <c r="C463" s="318" t="s">
        <v>2938</v>
      </c>
      <c r="D463" s="318" t="s">
        <v>3111</v>
      </c>
      <c r="E463" s="317" t="s">
        <v>889</v>
      </c>
      <c r="F463" s="318" t="s">
        <v>1466</v>
      </c>
      <c r="G463" s="318" t="s">
        <v>1272</v>
      </c>
      <c r="H463" s="317" t="s">
        <v>912</v>
      </c>
      <c r="I463" s="317">
        <v>53100</v>
      </c>
      <c r="J463" s="318" t="s">
        <v>1002</v>
      </c>
      <c r="K463" s="316">
        <v>41061</v>
      </c>
      <c r="L463" s="317" t="s">
        <v>2608</v>
      </c>
      <c r="M463" s="315" t="s">
        <v>984</v>
      </c>
      <c r="N463" s="318" t="s">
        <v>991</v>
      </c>
      <c r="O463" s="347">
        <v>46.08</v>
      </c>
      <c r="P463" s="400">
        <v>3.84</v>
      </c>
      <c r="Q463" s="400">
        <v>3.84</v>
      </c>
      <c r="R463" s="400">
        <v>3.84</v>
      </c>
      <c r="S463" s="404">
        <f>SUM(P463:R463)</f>
        <v>11.52</v>
      </c>
      <c r="T463" s="400">
        <v>3.84</v>
      </c>
      <c r="U463" s="400">
        <v>3.84</v>
      </c>
      <c r="V463" s="400">
        <v>3.84</v>
      </c>
      <c r="W463" s="404">
        <f>SUM(T463:V463)</f>
        <v>11.52</v>
      </c>
      <c r="X463" s="400">
        <v>3.84</v>
      </c>
      <c r="Y463" s="400">
        <v>3.84</v>
      </c>
      <c r="Z463" s="400">
        <v>3.84</v>
      </c>
      <c r="AA463" s="404">
        <f>SUM(X463:Z463)</f>
        <v>11.52</v>
      </c>
      <c r="AB463" s="400">
        <v>3.84</v>
      </c>
      <c r="AC463" s="400">
        <v>3.84</v>
      </c>
      <c r="AD463" s="400">
        <v>3.84</v>
      </c>
      <c r="AE463" s="404">
        <f>SUM(AB463:AD463)</f>
        <v>11.52</v>
      </c>
      <c r="AF463" s="401">
        <f>SUBTOTAL(9,S463,W463,AA463,AE463)</f>
        <v>46.08</v>
      </c>
    </row>
    <row r="464" spans="1:32" x14ac:dyDescent="0.3">
      <c r="A464" s="70"/>
      <c r="B464" s="70" t="s">
        <v>3631</v>
      </c>
      <c r="C464" s="318" t="s">
        <v>2594</v>
      </c>
      <c r="D464" s="318" t="s">
        <v>3112</v>
      </c>
      <c r="E464" s="317" t="s">
        <v>943</v>
      </c>
      <c r="F464" s="318" t="s">
        <v>1467</v>
      </c>
      <c r="G464" s="318" t="s">
        <v>1272</v>
      </c>
      <c r="H464" s="317" t="s">
        <v>912</v>
      </c>
      <c r="I464" s="317">
        <v>53100</v>
      </c>
      <c r="J464" s="318" t="s">
        <v>1001</v>
      </c>
      <c r="K464" s="316">
        <v>41119</v>
      </c>
      <c r="L464" s="317" t="s">
        <v>2608</v>
      </c>
      <c r="M464" s="315" t="s">
        <v>983</v>
      </c>
      <c r="N464" s="318" t="s">
        <v>991</v>
      </c>
      <c r="O464" s="347">
        <v>50.76</v>
      </c>
      <c r="P464" s="400">
        <v>4.2300000000000004</v>
      </c>
      <c r="Q464" s="400">
        <v>4.2300000000000004</v>
      </c>
      <c r="R464" s="400">
        <v>4.2300000000000004</v>
      </c>
      <c r="S464" s="404">
        <f>SUM(P464:R464)</f>
        <v>12.690000000000001</v>
      </c>
      <c r="T464" s="400">
        <v>4.2300000000000004</v>
      </c>
      <c r="U464" s="400">
        <v>4.2300000000000004</v>
      </c>
      <c r="V464" s="400">
        <v>4.2300000000000004</v>
      </c>
      <c r="W464" s="404">
        <f>SUM(T464:V464)</f>
        <v>12.690000000000001</v>
      </c>
      <c r="X464" s="400">
        <v>4.2300000000000004</v>
      </c>
      <c r="Y464" s="400">
        <v>4.2300000000000004</v>
      </c>
      <c r="Z464" s="400">
        <v>4.2300000000000004</v>
      </c>
      <c r="AA464" s="404">
        <f>SUM(X464:Z464)</f>
        <v>12.690000000000001</v>
      </c>
      <c r="AB464" s="400">
        <v>4.2300000000000004</v>
      </c>
      <c r="AC464" s="400">
        <v>4.2300000000000004</v>
      </c>
      <c r="AD464" s="400">
        <v>4.2300000000000004</v>
      </c>
      <c r="AE464" s="404">
        <f>SUM(AB464:AD464)</f>
        <v>12.690000000000001</v>
      </c>
      <c r="AF464" s="401">
        <f>SUBTOTAL(9,S464,W464,AA464,AE464)</f>
        <v>50.760000000000005</v>
      </c>
    </row>
    <row r="465" spans="1:32" x14ac:dyDescent="0.3">
      <c r="A465" s="70"/>
      <c r="B465" s="70" t="s">
        <v>3631</v>
      </c>
      <c r="C465" s="318" t="s">
        <v>2594</v>
      </c>
      <c r="D465" s="318" t="s">
        <v>3113</v>
      </c>
      <c r="E465" s="317" t="s">
        <v>926</v>
      </c>
      <c r="F465" s="318" t="s">
        <v>1468</v>
      </c>
      <c r="G465" s="318" t="s">
        <v>1272</v>
      </c>
      <c r="H465" s="317" t="s">
        <v>912</v>
      </c>
      <c r="I465" s="317">
        <v>53100</v>
      </c>
      <c r="J465" s="318" t="s">
        <v>1001</v>
      </c>
      <c r="K465" s="316">
        <v>41119</v>
      </c>
      <c r="L465" s="317" t="s">
        <v>2608</v>
      </c>
      <c r="M465" s="315" t="s">
        <v>983</v>
      </c>
      <c r="N465" s="318" t="s">
        <v>991</v>
      </c>
      <c r="O465" s="347">
        <v>50.76</v>
      </c>
      <c r="P465" s="400">
        <v>4.2300000000000004</v>
      </c>
      <c r="Q465" s="400">
        <v>4.2300000000000004</v>
      </c>
      <c r="R465" s="400">
        <v>4.2300000000000004</v>
      </c>
      <c r="S465" s="404">
        <f>SUM(P465:R465)</f>
        <v>12.690000000000001</v>
      </c>
      <c r="T465" s="400">
        <v>4.2300000000000004</v>
      </c>
      <c r="U465" s="400">
        <v>4.2300000000000004</v>
      </c>
      <c r="V465" s="400">
        <v>4.2300000000000004</v>
      </c>
      <c r="W465" s="404">
        <f>SUM(T465:V465)</f>
        <v>12.690000000000001</v>
      </c>
      <c r="X465" s="400">
        <v>4.2300000000000004</v>
      </c>
      <c r="Y465" s="400">
        <v>4.2300000000000004</v>
      </c>
      <c r="Z465" s="400">
        <v>4.2300000000000004</v>
      </c>
      <c r="AA465" s="404">
        <f>SUM(X465:Z465)</f>
        <v>12.690000000000001</v>
      </c>
      <c r="AB465" s="400">
        <v>4.2300000000000004</v>
      </c>
      <c r="AC465" s="400">
        <v>4.2300000000000004</v>
      </c>
      <c r="AD465" s="400">
        <v>4.2300000000000004</v>
      </c>
      <c r="AE465" s="404">
        <f>SUM(AB465:AD465)</f>
        <v>12.690000000000001</v>
      </c>
      <c r="AF465" s="401">
        <f>SUBTOTAL(9,S465,W465,AA465,AE465)</f>
        <v>50.760000000000005</v>
      </c>
    </row>
    <row r="466" spans="1:32" x14ac:dyDescent="0.3">
      <c r="A466" s="70"/>
      <c r="B466" s="70" t="s">
        <v>3631</v>
      </c>
      <c r="C466" s="318" t="s">
        <v>2594</v>
      </c>
      <c r="D466" s="318" t="s">
        <v>3114</v>
      </c>
      <c r="E466" s="317" t="s">
        <v>926</v>
      </c>
      <c r="F466" s="318" t="s">
        <v>1469</v>
      </c>
      <c r="G466" s="318" t="s">
        <v>1272</v>
      </c>
      <c r="H466" s="317" t="s">
        <v>912</v>
      </c>
      <c r="I466" s="317">
        <v>53100</v>
      </c>
      <c r="J466" s="318" t="s">
        <v>1001</v>
      </c>
      <c r="K466" s="316">
        <v>41119</v>
      </c>
      <c r="L466" s="317" t="s">
        <v>2608</v>
      </c>
      <c r="M466" s="315" t="s">
        <v>983</v>
      </c>
      <c r="N466" s="318" t="s">
        <v>991</v>
      </c>
      <c r="O466" s="347">
        <v>50.76</v>
      </c>
      <c r="P466" s="400">
        <v>4.2300000000000004</v>
      </c>
      <c r="Q466" s="400">
        <v>4.2300000000000004</v>
      </c>
      <c r="R466" s="400">
        <v>4.2300000000000004</v>
      </c>
      <c r="S466" s="404">
        <f>SUM(P466:R466)</f>
        <v>12.690000000000001</v>
      </c>
      <c r="T466" s="400">
        <v>4.2300000000000004</v>
      </c>
      <c r="U466" s="400">
        <v>4.2300000000000004</v>
      </c>
      <c r="V466" s="400">
        <v>4.2300000000000004</v>
      </c>
      <c r="W466" s="404">
        <f>SUM(T466:V466)</f>
        <v>12.690000000000001</v>
      </c>
      <c r="X466" s="400">
        <v>4.2300000000000004</v>
      </c>
      <c r="Y466" s="400">
        <v>4.2300000000000004</v>
      </c>
      <c r="Z466" s="400">
        <v>4.2300000000000004</v>
      </c>
      <c r="AA466" s="404">
        <f>SUM(X466:Z466)</f>
        <v>12.690000000000001</v>
      </c>
      <c r="AB466" s="400">
        <v>4.2300000000000004</v>
      </c>
      <c r="AC466" s="400">
        <v>4.2300000000000004</v>
      </c>
      <c r="AD466" s="400">
        <v>4.2300000000000004</v>
      </c>
      <c r="AE466" s="404">
        <f>SUM(AB466:AD466)</f>
        <v>12.690000000000001</v>
      </c>
      <c r="AF466" s="401">
        <f>SUBTOTAL(9,S466,W466,AA466,AE466)</f>
        <v>50.760000000000005</v>
      </c>
    </row>
    <row r="467" spans="1:32" x14ac:dyDescent="0.3">
      <c r="A467" s="70"/>
      <c r="B467" s="70" t="s">
        <v>3631</v>
      </c>
      <c r="C467" s="318" t="s">
        <v>2594</v>
      </c>
      <c r="D467" s="318" t="s">
        <v>3115</v>
      </c>
      <c r="E467" s="317" t="s">
        <v>926</v>
      </c>
      <c r="F467" s="318" t="s">
        <v>1470</v>
      </c>
      <c r="G467" s="318" t="s">
        <v>1272</v>
      </c>
      <c r="H467" s="317" t="s">
        <v>912</v>
      </c>
      <c r="I467" s="317">
        <v>53100</v>
      </c>
      <c r="J467" s="318" t="s">
        <v>1001</v>
      </c>
      <c r="K467" s="316">
        <v>41119</v>
      </c>
      <c r="L467" s="317" t="s">
        <v>2608</v>
      </c>
      <c r="M467" s="315" t="s">
        <v>983</v>
      </c>
      <c r="N467" s="318" t="s">
        <v>991</v>
      </c>
      <c r="O467" s="347">
        <v>50.76</v>
      </c>
      <c r="P467" s="400">
        <v>4.2300000000000004</v>
      </c>
      <c r="Q467" s="400">
        <v>4.2300000000000004</v>
      </c>
      <c r="R467" s="400">
        <v>4.2300000000000004</v>
      </c>
      <c r="S467" s="404">
        <f>SUM(P467:R467)</f>
        <v>12.690000000000001</v>
      </c>
      <c r="T467" s="400">
        <v>4.2300000000000004</v>
      </c>
      <c r="U467" s="400">
        <v>4.2300000000000004</v>
      </c>
      <c r="V467" s="400">
        <v>4.2300000000000004</v>
      </c>
      <c r="W467" s="404">
        <f>SUM(T467:V467)</f>
        <v>12.690000000000001</v>
      </c>
      <c r="X467" s="400">
        <v>4.2300000000000004</v>
      </c>
      <c r="Y467" s="400">
        <v>4.2300000000000004</v>
      </c>
      <c r="Z467" s="400">
        <v>4.2300000000000004</v>
      </c>
      <c r="AA467" s="404">
        <f>SUM(X467:Z467)</f>
        <v>12.690000000000001</v>
      </c>
      <c r="AB467" s="400">
        <v>4.2300000000000004</v>
      </c>
      <c r="AC467" s="400">
        <v>4.2300000000000004</v>
      </c>
      <c r="AD467" s="400">
        <v>4.2300000000000004</v>
      </c>
      <c r="AE467" s="404">
        <f>SUM(AB467:AD467)</f>
        <v>12.690000000000001</v>
      </c>
      <c r="AF467" s="401">
        <f>SUBTOTAL(9,S467,W467,AA467,AE467)</f>
        <v>50.760000000000005</v>
      </c>
    </row>
    <row r="468" spans="1:32" x14ac:dyDescent="0.3">
      <c r="A468" s="70"/>
      <c r="B468" s="70" t="s">
        <v>3631</v>
      </c>
      <c r="C468" s="318" t="s">
        <v>3116</v>
      </c>
      <c r="D468" s="318" t="s">
        <v>3117</v>
      </c>
      <c r="E468" s="317" t="s">
        <v>943</v>
      </c>
      <c r="F468" s="318" t="s">
        <v>1471</v>
      </c>
      <c r="G468" s="318" t="s">
        <v>1273</v>
      </c>
      <c r="H468" s="317" t="s">
        <v>913</v>
      </c>
      <c r="I468" s="317">
        <v>53000</v>
      </c>
      <c r="J468" s="318" t="s">
        <v>1001</v>
      </c>
      <c r="K468" s="316">
        <v>41134</v>
      </c>
      <c r="L468" s="317" t="s">
        <v>2608</v>
      </c>
      <c r="M468" s="315" t="s">
        <v>983</v>
      </c>
      <c r="N468" s="318" t="s">
        <v>991</v>
      </c>
      <c r="O468" s="347">
        <v>50.76</v>
      </c>
      <c r="P468" s="400">
        <v>4.2300000000000004</v>
      </c>
      <c r="Q468" s="400">
        <v>4.2300000000000004</v>
      </c>
      <c r="R468" s="400">
        <v>4.2300000000000004</v>
      </c>
      <c r="S468" s="404">
        <f>SUM(P468:R468)</f>
        <v>12.690000000000001</v>
      </c>
      <c r="T468" s="400">
        <v>4.2300000000000004</v>
      </c>
      <c r="U468" s="400">
        <v>4.2300000000000004</v>
      </c>
      <c r="V468" s="400">
        <v>4.2300000000000004</v>
      </c>
      <c r="W468" s="404">
        <f>SUM(T468:V468)</f>
        <v>12.690000000000001</v>
      </c>
      <c r="X468" s="400">
        <v>4.2300000000000004</v>
      </c>
      <c r="Y468" s="400">
        <v>4.2300000000000004</v>
      </c>
      <c r="Z468" s="400">
        <v>4.2300000000000004</v>
      </c>
      <c r="AA468" s="404">
        <f>SUM(X468:Z468)</f>
        <v>12.690000000000001</v>
      </c>
      <c r="AB468" s="400">
        <v>4.2300000000000004</v>
      </c>
      <c r="AC468" s="400">
        <v>4.2300000000000004</v>
      </c>
      <c r="AD468" s="400">
        <v>4.2300000000000004</v>
      </c>
      <c r="AE468" s="404">
        <f>SUM(AB468:AD468)</f>
        <v>12.690000000000001</v>
      </c>
      <c r="AF468" s="401">
        <f>SUBTOTAL(9,S468,W468,AA468,AE468)</f>
        <v>50.760000000000005</v>
      </c>
    </row>
    <row r="469" spans="1:32" x14ac:dyDescent="0.3">
      <c r="A469" s="70"/>
      <c r="B469" s="70" t="s">
        <v>3631</v>
      </c>
      <c r="C469" s="318" t="s">
        <v>2663</v>
      </c>
      <c r="D469" s="318" t="s">
        <v>3118</v>
      </c>
      <c r="E469" s="317" t="s">
        <v>943</v>
      </c>
      <c r="F469" s="318" t="s">
        <v>1472</v>
      </c>
      <c r="G469" s="318" t="s">
        <v>1274</v>
      </c>
      <c r="H469" s="317" t="s">
        <v>929</v>
      </c>
      <c r="I469" s="317">
        <v>35510</v>
      </c>
      <c r="J469" s="318" t="s">
        <v>1001</v>
      </c>
      <c r="K469" s="316">
        <v>41134</v>
      </c>
      <c r="L469" s="317" t="s">
        <v>2608</v>
      </c>
      <c r="M469" s="315" t="s">
        <v>983</v>
      </c>
      <c r="N469" s="318" t="s">
        <v>991</v>
      </c>
      <c r="O469" s="347">
        <v>50.76</v>
      </c>
      <c r="P469" s="400">
        <v>4.2300000000000004</v>
      </c>
      <c r="Q469" s="400">
        <v>4.2300000000000004</v>
      </c>
      <c r="R469" s="400">
        <v>4.2300000000000004</v>
      </c>
      <c r="S469" s="404">
        <f>SUM(P469:R469)</f>
        <v>12.690000000000001</v>
      </c>
      <c r="T469" s="400">
        <v>4.2300000000000004</v>
      </c>
      <c r="U469" s="400">
        <v>4.2300000000000004</v>
      </c>
      <c r="V469" s="400">
        <v>4.2300000000000004</v>
      </c>
      <c r="W469" s="404">
        <f>SUM(T469:V469)</f>
        <v>12.690000000000001</v>
      </c>
      <c r="X469" s="400">
        <v>4.2300000000000004</v>
      </c>
      <c r="Y469" s="400">
        <v>4.2300000000000004</v>
      </c>
      <c r="Z469" s="400">
        <v>4.2300000000000004</v>
      </c>
      <c r="AA469" s="404">
        <f>SUM(X469:Z469)</f>
        <v>12.690000000000001</v>
      </c>
      <c r="AB469" s="400">
        <v>4.2300000000000004</v>
      </c>
      <c r="AC469" s="400">
        <v>4.2300000000000004</v>
      </c>
      <c r="AD469" s="400">
        <v>4.2300000000000004</v>
      </c>
      <c r="AE469" s="404">
        <f>SUM(AB469:AD469)</f>
        <v>12.690000000000001</v>
      </c>
      <c r="AF469" s="401">
        <f>SUBTOTAL(9,S469,W469,AA469,AE469)</f>
        <v>50.760000000000005</v>
      </c>
    </row>
    <row r="470" spans="1:32" x14ac:dyDescent="0.3">
      <c r="A470" s="70"/>
      <c r="B470" s="70" t="s">
        <v>3631</v>
      </c>
      <c r="C470" s="318" t="s">
        <v>2594</v>
      </c>
      <c r="D470" s="318" t="s">
        <v>3120</v>
      </c>
      <c r="E470" s="317" t="s">
        <v>926</v>
      </c>
      <c r="F470" s="318" t="s">
        <v>1474</v>
      </c>
      <c r="G470" s="318" t="s">
        <v>1272</v>
      </c>
      <c r="H470" s="317" t="s">
        <v>912</v>
      </c>
      <c r="I470" s="317">
        <v>53100</v>
      </c>
      <c r="J470" s="318" t="s">
        <v>1001</v>
      </c>
      <c r="K470" s="316">
        <v>41022</v>
      </c>
      <c r="L470" s="317" t="s">
        <v>2608</v>
      </c>
      <c r="M470" s="315" t="s">
        <v>983</v>
      </c>
      <c r="N470" s="318" t="s">
        <v>991</v>
      </c>
      <c r="O470" s="347">
        <v>50.76</v>
      </c>
      <c r="P470" s="400">
        <v>4.2300000000000004</v>
      </c>
      <c r="Q470" s="400">
        <v>4.2300000000000004</v>
      </c>
      <c r="R470" s="400">
        <v>4.2300000000000004</v>
      </c>
      <c r="S470" s="404">
        <f>SUM(P470:R470)</f>
        <v>12.690000000000001</v>
      </c>
      <c r="T470" s="400">
        <v>4.2300000000000004</v>
      </c>
      <c r="U470" s="400">
        <v>4.2300000000000004</v>
      </c>
      <c r="V470" s="400">
        <v>4.2300000000000004</v>
      </c>
      <c r="W470" s="404">
        <f>SUM(T470:V470)</f>
        <v>12.690000000000001</v>
      </c>
      <c r="X470" s="400">
        <v>4.2300000000000004</v>
      </c>
      <c r="Y470" s="400">
        <v>4.2300000000000004</v>
      </c>
      <c r="Z470" s="400">
        <v>4.2300000000000004</v>
      </c>
      <c r="AA470" s="404">
        <f>SUM(X470:Z470)</f>
        <v>12.690000000000001</v>
      </c>
      <c r="AB470" s="400">
        <v>4.2300000000000004</v>
      </c>
      <c r="AC470" s="400">
        <v>4.2300000000000004</v>
      </c>
      <c r="AD470" s="400">
        <v>4.2300000000000004</v>
      </c>
      <c r="AE470" s="404">
        <f>SUM(AB470:AD470)</f>
        <v>12.690000000000001</v>
      </c>
      <c r="AF470" s="401">
        <f>SUBTOTAL(9,S470,W470,AA470,AE470)</f>
        <v>50.760000000000005</v>
      </c>
    </row>
    <row r="471" spans="1:32" x14ac:dyDescent="0.3">
      <c r="A471" s="70"/>
      <c r="B471" s="70" t="s">
        <v>3631</v>
      </c>
      <c r="C471" s="318" t="s">
        <v>2594</v>
      </c>
      <c r="D471" s="318" t="s">
        <v>3121</v>
      </c>
      <c r="E471" s="317" t="s">
        <v>926</v>
      </c>
      <c r="F471" s="318" t="s">
        <v>1475</v>
      </c>
      <c r="G471" s="318" t="s">
        <v>1272</v>
      </c>
      <c r="H471" s="317" t="s">
        <v>912</v>
      </c>
      <c r="I471" s="317">
        <v>53100</v>
      </c>
      <c r="J471" s="318" t="s">
        <v>1001</v>
      </c>
      <c r="K471" s="316">
        <v>41022</v>
      </c>
      <c r="L471" s="317" t="s">
        <v>2608</v>
      </c>
      <c r="M471" s="315" t="s">
        <v>983</v>
      </c>
      <c r="N471" s="318" t="s">
        <v>991</v>
      </c>
      <c r="O471" s="347">
        <v>50.76</v>
      </c>
      <c r="P471" s="400">
        <v>4.2300000000000004</v>
      </c>
      <c r="Q471" s="400">
        <v>4.2300000000000004</v>
      </c>
      <c r="R471" s="400">
        <v>4.2300000000000004</v>
      </c>
      <c r="S471" s="404">
        <f>SUM(P471:R471)</f>
        <v>12.690000000000001</v>
      </c>
      <c r="T471" s="400">
        <v>4.2300000000000004</v>
      </c>
      <c r="U471" s="400">
        <v>4.2300000000000004</v>
      </c>
      <c r="V471" s="400">
        <v>4.2300000000000004</v>
      </c>
      <c r="W471" s="404">
        <f>SUM(T471:V471)</f>
        <v>12.690000000000001</v>
      </c>
      <c r="X471" s="400">
        <v>4.2300000000000004</v>
      </c>
      <c r="Y471" s="400">
        <v>4.2300000000000004</v>
      </c>
      <c r="Z471" s="400">
        <v>4.2300000000000004</v>
      </c>
      <c r="AA471" s="404">
        <f>SUM(X471:Z471)</f>
        <v>12.690000000000001</v>
      </c>
      <c r="AB471" s="400">
        <v>4.2300000000000004</v>
      </c>
      <c r="AC471" s="400">
        <v>4.2300000000000004</v>
      </c>
      <c r="AD471" s="400">
        <v>4.2300000000000004</v>
      </c>
      <c r="AE471" s="404">
        <f>SUM(AB471:AD471)</f>
        <v>12.690000000000001</v>
      </c>
      <c r="AF471" s="401">
        <f>SUBTOTAL(9,S471,W471,AA471,AE471)</f>
        <v>50.760000000000005</v>
      </c>
    </row>
    <row r="472" spans="1:32" x14ac:dyDescent="0.3">
      <c r="A472" s="70"/>
      <c r="B472" s="70" t="s">
        <v>3631</v>
      </c>
      <c r="C472" s="318" t="s">
        <v>2594</v>
      </c>
      <c r="D472" s="318" t="s">
        <v>3122</v>
      </c>
      <c r="E472" s="317" t="s">
        <v>926</v>
      </c>
      <c r="F472" s="318" t="s">
        <v>1476</v>
      </c>
      <c r="G472" s="318" t="s">
        <v>1272</v>
      </c>
      <c r="H472" s="317" t="s">
        <v>912</v>
      </c>
      <c r="I472" s="317">
        <v>53100</v>
      </c>
      <c r="J472" s="318" t="s">
        <v>1001</v>
      </c>
      <c r="K472" s="316">
        <v>41022</v>
      </c>
      <c r="L472" s="317" t="s">
        <v>2608</v>
      </c>
      <c r="M472" s="315" t="s">
        <v>983</v>
      </c>
      <c r="N472" s="318" t="s">
        <v>991</v>
      </c>
      <c r="O472" s="347">
        <v>50.76</v>
      </c>
      <c r="P472" s="400">
        <v>4.2300000000000004</v>
      </c>
      <c r="Q472" s="400">
        <v>4.2300000000000004</v>
      </c>
      <c r="R472" s="400">
        <v>4.2300000000000004</v>
      </c>
      <c r="S472" s="404">
        <f>SUM(P472:R472)</f>
        <v>12.690000000000001</v>
      </c>
      <c r="T472" s="400">
        <v>4.2300000000000004</v>
      </c>
      <c r="U472" s="400">
        <v>4.2300000000000004</v>
      </c>
      <c r="V472" s="400">
        <v>4.2300000000000004</v>
      </c>
      <c r="W472" s="404">
        <f>SUM(T472:V472)</f>
        <v>12.690000000000001</v>
      </c>
      <c r="X472" s="400">
        <v>4.2300000000000004</v>
      </c>
      <c r="Y472" s="400">
        <v>4.2300000000000004</v>
      </c>
      <c r="Z472" s="400">
        <v>4.2300000000000004</v>
      </c>
      <c r="AA472" s="404">
        <f>SUM(X472:Z472)</f>
        <v>12.690000000000001</v>
      </c>
      <c r="AB472" s="400">
        <v>4.2300000000000004</v>
      </c>
      <c r="AC472" s="400">
        <v>4.2300000000000004</v>
      </c>
      <c r="AD472" s="400">
        <v>4.2300000000000004</v>
      </c>
      <c r="AE472" s="404">
        <f>SUM(AB472:AD472)</f>
        <v>12.690000000000001</v>
      </c>
      <c r="AF472" s="401">
        <f>SUBTOTAL(9,S472,W472,AA472,AE472)</f>
        <v>50.760000000000005</v>
      </c>
    </row>
    <row r="473" spans="1:32" x14ac:dyDescent="0.3">
      <c r="A473" s="70"/>
      <c r="B473" s="70" t="s">
        <v>3631</v>
      </c>
      <c r="C473" s="318" t="s">
        <v>2594</v>
      </c>
      <c r="D473" s="318" t="s">
        <v>3123</v>
      </c>
      <c r="E473" s="317" t="s">
        <v>943</v>
      </c>
      <c r="F473" s="318" t="s">
        <v>1477</v>
      </c>
      <c r="G473" s="318" t="s">
        <v>1272</v>
      </c>
      <c r="H473" s="317" t="s">
        <v>912</v>
      </c>
      <c r="I473" s="317">
        <v>53100</v>
      </c>
      <c r="J473" s="318" t="s">
        <v>1001</v>
      </c>
      <c r="K473" s="316">
        <v>41169</v>
      </c>
      <c r="L473" s="317" t="s">
        <v>2608</v>
      </c>
      <c r="M473" s="315" t="s">
        <v>983</v>
      </c>
      <c r="N473" s="318" t="s">
        <v>991</v>
      </c>
      <c r="O473" s="347">
        <v>50.76</v>
      </c>
      <c r="P473" s="400">
        <v>4.2300000000000004</v>
      </c>
      <c r="Q473" s="400">
        <v>4.2300000000000004</v>
      </c>
      <c r="R473" s="400">
        <v>4.2300000000000004</v>
      </c>
      <c r="S473" s="404">
        <f>SUM(P473:R473)</f>
        <v>12.690000000000001</v>
      </c>
      <c r="T473" s="400">
        <v>4.2300000000000004</v>
      </c>
      <c r="U473" s="400">
        <v>4.2300000000000004</v>
      </c>
      <c r="V473" s="400">
        <v>4.2300000000000004</v>
      </c>
      <c r="W473" s="404">
        <f>SUM(T473:V473)</f>
        <v>12.690000000000001</v>
      </c>
      <c r="X473" s="400">
        <v>4.2300000000000004</v>
      </c>
      <c r="Y473" s="400">
        <v>4.2300000000000004</v>
      </c>
      <c r="Z473" s="400">
        <v>4.2300000000000004</v>
      </c>
      <c r="AA473" s="404">
        <f>SUM(X473:Z473)</f>
        <v>12.690000000000001</v>
      </c>
      <c r="AB473" s="400">
        <v>4.2300000000000004</v>
      </c>
      <c r="AC473" s="400">
        <v>4.2300000000000004</v>
      </c>
      <c r="AD473" s="400">
        <v>4.2300000000000004</v>
      </c>
      <c r="AE473" s="404">
        <f>SUM(AB473:AD473)</f>
        <v>12.690000000000001</v>
      </c>
      <c r="AF473" s="401">
        <f>SUBTOTAL(9,S473,W473,AA473,AE473)</f>
        <v>50.760000000000005</v>
      </c>
    </row>
    <row r="474" spans="1:32" x14ac:dyDescent="0.3">
      <c r="A474" s="70"/>
      <c r="B474" s="70" t="s">
        <v>3631</v>
      </c>
      <c r="C474" s="318" t="s">
        <v>2594</v>
      </c>
      <c r="D474" s="318" t="s">
        <v>3124</v>
      </c>
      <c r="E474" s="317" t="s">
        <v>943</v>
      </c>
      <c r="F474" s="318" t="s">
        <v>1478</v>
      </c>
      <c r="G474" s="318" t="s">
        <v>1272</v>
      </c>
      <c r="H474" s="317" t="s">
        <v>912</v>
      </c>
      <c r="I474" s="317">
        <v>53100</v>
      </c>
      <c r="J474" s="318" t="s">
        <v>1001</v>
      </c>
      <c r="K474" s="316">
        <v>41169</v>
      </c>
      <c r="L474" s="317" t="s">
        <v>2608</v>
      </c>
      <c r="M474" s="315" t="s">
        <v>983</v>
      </c>
      <c r="N474" s="318" t="s">
        <v>991</v>
      </c>
      <c r="O474" s="347">
        <v>50.76</v>
      </c>
      <c r="P474" s="400">
        <v>4.2300000000000004</v>
      </c>
      <c r="Q474" s="400">
        <v>4.2300000000000004</v>
      </c>
      <c r="R474" s="400">
        <v>4.2300000000000004</v>
      </c>
      <c r="S474" s="404">
        <f>SUM(P474:R474)</f>
        <v>12.690000000000001</v>
      </c>
      <c r="T474" s="400">
        <v>4.2300000000000004</v>
      </c>
      <c r="U474" s="400">
        <v>4.2300000000000004</v>
      </c>
      <c r="V474" s="400">
        <v>4.2300000000000004</v>
      </c>
      <c r="W474" s="404">
        <f>SUM(T474:V474)</f>
        <v>12.690000000000001</v>
      </c>
      <c r="X474" s="400">
        <v>4.2300000000000004</v>
      </c>
      <c r="Y474" s="400">
        <v>4.2300000000000004</v>
      </c>
      <c r="Z474" s="400">
        <v>4.2300000000000004</v>
      </c>
      <c r="AA474" s="404">
        <f>SUM(X474:Z474)</f>
        <v>12.690000000000001</v>
      </c>
      <c r="AB474" s="400">
        <v>4.2300000000000004</v>
      </c>
      <c r="AC474" s="400">
        <v>4.2300000000000004</v>
      </c>
      <c r="AD474" s="400">
        <v>4.2300000000000004</v>
      </c>
      <c r="AE474" s="404">
        <f>SUM(AB474:AD474)</f>
        <v>12.690000000000001</v>
      </c>
      <c r="AF474" s="401">
        <f>SUBTOTAL(9,S474,W474,AA474,AE474)</f>
        <v>50.760000000000005</v>
      </c>
    </row>
    <row r="475" spans="1:32" x14ac:dyDescent="0.3">
      <c r="A475" s="70"/>
      <c r="B475" s="70" t="s">
        <v>3631</v>
      </c>
      <c r="C475" s="318" t="s">
        <v>2594</v>
      </c>
      <c r="D475" s="318" t="s">
        <v>3125</v>
      </c>
      <c r="E475" s="317" t="s">
        <v>943</v>
      </c>
      <c r="F475" s="318" t="s">
        <v>1479</v>
      </c>
      <c r="G475" s="318" t="s">
        <v>1272</v>
      </c>
      <c r="H475" s="317" t="s">
        <v>912</v>
      </c>
      <c r="I475" s="317">
        <v>53100</v>
      </c>
      <c r="J475" s="318" t="s">
        <v>1001</v>
      </c>
      <c r="K475" s="316">
        <v>41169</v>
      </c>
      <c r="L475" s="317" t="s">
        <v>2608</v>
      </c>
      <c r="M475" s="315" t="s">
        <v>983</v>
      </c>
      <c r="N475" s="318" t="s">
        <v>991</v>
      </c>
      <c r="O475" s="347">
        <v>50.76</v>
      </c>
      <c r="P475" s="400">
        <v>4.2300000000000004</v>
      </c>
      <c r="Q475" s="400">
        <v>4.2300000000000004</v>
      </c>
      <c r="R475" s="400">
        <v>4.2300000000000004</v>
      </c>
      <c r="S475" s="404">
        <f>SUM(P475:R475)</f>
        <v>12.690000000000001</v>
      </c>
      <c r="T475" s="400">
        <v>4.2300000000000004</v>
      </c>
      <c r="U475" s="400">
        <v>4.2300000000000004</v>
      </c>
      <c r="V475" s="400">
        <v>4.2300000000000004</v>
      </c>
      <c r="W475" s="404">
        <f>SUM(T475:V475)</f>
        <v>12.690000000000001</v>
      </c>
      <c r="X475" s="400">
        <v>4.2300000000000004</v>
      </c>
      <c r="Y475" s="400">
        <v>4.2300000000000004</v>
      </c>
      <c r="Z475" s="400">
        <v>4.2300000000000004</v>
      </c>
      <c r="AA475" s="404">
        <f>SUM(X475:Z475)</f>
        <v>12.690000000000001</v>
      </c>
      <c r="AB475" s="400">
        <v>4.2300000000000004</v>
      </c>
      <c r="AC475" s="400">
        <v>4.2300000000000004</v>
      </c>
      <c r="AD475" s="400">
        <v>4.2300000000000004</v>
      </c>
      <c r="AE475" s="404">
        <f>SUM(AB475:AD475)</f>
        <v>12.690000000000001</v>
      </c>
      <c r="AF475" s="401">
        <f>SUBTOTAL(9,S475,W475,AA475,AE475)</f>
        <v>50.760000000000005</v>
      </c>
    </row>
    <row r="476" spans="1:32" x14ac:dyDescent="0.3">
      <c r="A476" s="70"/>
      <c r="B476" s="70" t="s">
        <v>3631</v>
      </c>
      <c r="C476" s="318" t="s">
        <v>2700</v>
      </c>
      <c r="D476" s="318" t="s">
        <v>3126</v>
      </c>
      <c r="E476" s="317" t="s">
        <v>943</v>
      </c>
      <c r="F476" s="318" t="s">
        <v>1480</v>
      </c>
      <c r="G476" s="318" t="s">
        <v>1273</v>
      </c>
      <c r="H476" s="317" t="s">
        <v>913</v>
      </c>
      <c r="I476" s="317">
        <v>53000</v>
      </c>
      <c r="J476" s="318" t="s">
        <v>1001</v>
      </c>
      <c r="K476" s="316">
        <v>41158</v>
      </c>
      <c r="L476" s="317" t="s">
        <v>2608</v>
      </c>
      <c r="M476" s="315" t="s">
        <v>983</v>
      </c>
      <c r="N476" s="318" t="s">
        <v>991</v>
      </c>
      <c r="O476" s="347">
        <v>50.76</v>
      </c>
      <c r="P476" s="400">
        <v>4.2300000000000004</v>
      </c>
      <c r="Q476" s="400">
        <v>4.2300000000000004</v>
      </c>
      <c r="R476" s="400">
        <v>4.2300000000000004</v>
      </c>
      <c r="S476" s="404">
        <f>SUM(P476:R476)</f>
        <v>12.690000000000001</v>
      </c>
      <c r="T476" s="400">
        <v>4.2300000000000004</v>
      </c>
      <c r="U476" s="400">
        <v>4.2300000000000004</v>
      </c>
      <c r="V476" s="400">
        <v>4.2300000000000004</v>
      </c>
      <c r="W476" s="404">
        <f>SUM(T476:V476)</f>
        <v>12.690000000000001</v>
      </c>
      <c r="X476" s="400">
        <v>4.2300000000000004</v>
      </c>
      <c r="Y476" s="400">
        <v>4.2300000000000004</v>
      </c>
      <c r="Z476" s="400">
        <v>4.2300000000000004</v>
      </c>
      <c r="AA476" s="404">
        <f>SUM(X476:Z476)</f>
        <v>12.690000000000001</v>
      </c>
      <c r="AB476" s="400">
        <v>4.2300000000000004</v>
      </c>
      <c r="AC476" s="400">
        <v>4.2300000000000004</v>
      </c>
      <c r="AD476" s="400">
        <v>4.2300000000000004</v>
      </c>
      <c r="AE476" s="404">
        <f>SUM(AB476:AD476)</f>
        <v>12.690000000000001</v>
      </c>
      <c r="AF476" s="401">
        <f>SUBTOTAL(9,S476,W476,AA476,AE476)</f>
        <v>50.760000000000005</v>
      </c>
    </row>
    <row r="477" spans="1:32" x14ac:dyDescent="0.3">
      <c r="A477" s="70"/>
      <c r="B477" s="70" t="s">
        <v>3631</v>
      </c>
      <c r="C477" s="318" t="s">
        <v>2594</v>
      </c>
      <c r="D477" s="318" t="s">
        <v>3127</v>
      </c>
      <c r="E477" s="317" t="s">
        <v>926</v>
      </c>
      <c r="F477" s="318" t="s">
        <v>1481</v>
      </c>
      <c r="G477" s="318" t="s">
        <v>1272</v>
      </c>
      <c r="H477" s="317" t="s">
        <v>912</v>
      </c>
      <c r="I477" s="317">
        <v>53100</v>
      </c>
      <c r="J477" s="318" t="s">
        <v>1001</v>
      </c>
      <c r="K477" s="316">
        <v>40169</v>
      </c>
      <c r="L477" s="317" t="s">
        <v>2608</v>
      </c>
      <c r="M477" s="315" t="s">
        <v>983</v>
      </c>
      <c r="N477" s="318" t="s">
        <v>991</v>
      </c>
      <c r="O477" s="347">
        <v>50.76</v>
      </c>
      <c r="P477" s="400">
        <v>4.2300000000000004</v>
      </c>
      <c r="Q477" s="400">
        <v>4.2300000000000004</v>
      </c>
      <c r="R477" s="400">
        <v>4.2300000000000004</v>
      </c>
      <c r="S477" s="404">
        <f>SUM(P477:R477)</f>
        <v>12.690000000000001</v>
      </c>
      <c r="T477" s="400">
        <v>4.2300000000000004</v>
      </c>
      <c r="U477" s="400">
        <v>4.2300000000000004</v>
      </c>
      <c r="V477" s="400">
        <v>4.2300000000000004</v>
      </c>
      <c r="W477" s="404">
        <f>SUM(T477:V477)</f>
        <v>12.690000000000001</v>
      </c>
      <c r="X477" s="400">
        <v>4.2300000000000004</v>
      </c>
      <c r="Y477" s="400">
        <v>4.2300000000000004</v>
      </c>
      <c r="Z477" s="400">
        <v>4.2300000000000004</v>
      </c>
      <c r="AA477" s="404">
        <f>SUM(X477:Z477)</f>
        <v>12.690000000000001</v>
      </c>
      <c r="AB477" s="400">
        <v>4.2300000000000004</v>
      </c>
      <c r="AC477" s="400">
        <v>4.2300000000000004</v>
      </c>
      <c r="AD477" s="400">
        <v>4.2300000000000004</v>
      </c>
      <c r="AE477" s="404">
        <f>SUM(AB477:AD477)</f>
        <v>12.690000000000001</v>
      </c>
      <c r="AF477" s="401">
        <f>SUBTOTAL(9,S477,W477,AA477,AE477)</f>
        <v>50.760000000000005</v>
      </c>
    </row>
    <row r="478" spans="1:32" x14ac:dyDescent="0.3">
      <c r="A478" s="335"/>
      <c r="B478" s="70" t="s">
        <v>3631</v>
      </c>
      <c r="C478" s="318" t="s">
        <v>2594</v>
      </c>
      <c r="D478" s="318" t="s">
        <v>3128</v>
      </c>
      <c r="E478" s="317" t="s">
        <v>926</v>
      </c>
      <c r="F478" s="318" t="s">
        <v>1482</v>
      </c>
      <c r="G478" s="318" t="s">
        <v>1272</v>
      </c>
      <c r="H478" s="317" t="s">
        <v>912</v>
      </c>
      <c r="I478" s="317">
        <v>53100</v>
      </c>
      <c r="J478" s="318" t="s">
        <v>1001</v>
      </c>
      <c r="K478" s="316">
        <v>40575</v>
      </c>
      <c r="L478" s="317" t="s">
        <v>2608</v>
      </c>
      <c r="M478" s="315" t="s">
        <v>983</v>
      </c>
      <c r="N478" s="318" t="s">
        <v>991</v>
      </c>
      <c r="O478" s="347">
        <v>50.76</v>
      </c>
      <c r="P478" s="400">
        <v>4.2300000000000004</v>
      </c>
      <c r="Q478" s="400">
        <v>4.2300000000000004</v>
      </c>
      <c r="R478" s="400">
        <v>4.2300000000000004</v>
      </c>
      <c r="S478" s="404">
        <f>SUM(P478:R478)</f>
        <v>12.690000000000001</v>
      </c>
      <c r="T478" s="400">
        <v>4.2300000000000004</v>
      </c>
      <c r="U478" s="400">
        <v>4.2300000000000004</v>
      </c>
      <c r="V478" s="400">
        <v>4.2300000000000004</v>
      </c>
      <c r="W478" s="404">
        <f>SUM(T478:V478)</f>
        <v>12.690000000000001</v>
      </c>
      <c r="X478" s="400">
        <v>4.2300000000000004</v>
      </c>
      <c r="Y478" s="400">
        <v>4.2300000000000004</v>
      </c>
      <c r="Z478" s="400">
        <v>4.2300000000000004</v>
      </c>
      <c r="AA478" s="404">
        <f>SUM(X478:Z478)</f>
        <v>12.690000000000001</v>
      </c>
      <c r="AB478" s="400">
        <v>4.2300000000000004</v>
      </c>
      <c r="AC478" s="400">
        <v>4.2300000000000004</v>
      </c>
      <c r="AD478" s="400">
        <v>4.2300000000000004</v>
      </c>
      <c r="AE478" s="404">
        <f>SUM(AB478:AD478)</f>
        <v>12.690000000000001</v>
      </c>
      <c r="AF478" s="401">
        <f>SUBTOTAL(9,S478,W478,AA478,AE478)</f>
        <v>50.760000000000005</v>
      </c>
    </row>
    <row r="479" spans="1:32" x14ac:dyDescent="0.3">
      <c r="A479" s="335"/>
      <c r="B479" s="70" t="s">
        <v>3631</v>
      </c>
      <c r="C479" s="318" t="s">
        <v>2594</v>
      </c>
      <c r="D479" s="318" t="s">
        <v>3129</v>
      </c>
      <c r="E479" s="317" t="s">
        <v>926</v>
      </c>
      <c r="F479" s="318" t="s">
        <v>1483</v>
      </c>
      <c r="G479" s="318" t="s">
        <v>1272</v>
      </c>
      <c r="H479" s="317" t="s">
        <v>912</v>
      </c>
      <c r="I479" s="317">
        <v>53100</v>
      </c>
      <c r="J479" s="318" t="s">
        <v>1001</v>
      </c>
      <c r="K479" s="316">
        <v>40575</v>
      </c>
      <c r="L479" s="317" t="s">
        <v>2608</v>
      </c>
      <c r="M479" s="315" t="s">
        <v>983</v>
      </c>
      <c r="N479" s="318" t="s">
        <v>991</v>
      </c>
      <c r="O479" s="347">
        <v>50.76</v>
      </c>
      <c r="P479" s="400">
        <v>4.2300000000000004</v>
      </c>
      <c r="Q479" s="400">
        <v>4.2300000000000004</v>
      </c>
      <c r="R479" s="400">
        <v>4.2300000000000004</v>
      </c>
      <c r="S479" s="404">
        <f>SUM(P479:R479)</f>
        <v>12.690000000000001</v>
      </c>
      <c r="T479" s="400">
        <v>4.2300000000000004</v>
      </c>
      <c r="U479" s="400">
        <v>4.2300000000000004</v>
      </c>
      <c r="V479" s="400">
        <v>4.2300000000000004</v>
      </c>
      <c r="W479" s="404">
        <f>SUM(T479:V479)</f>
        <v>12.690000000000001</v>
      </c>
      <c r="X479" s="400">
        <v>4.2300000000000004</v>
      </c>
      <c r="Y479" s="400">
        <v>4.2300000000000004</v>
      </c>
      <c r="Z479" s="400">
        <v>4.2300000000000004</v>
      </c>
      <c r="AA479" s="404">
        <f>SUM(X479:Z479)</f>
        <v>12.690000000000001</v>
      </c>
      <c r="AB479" s="400">
        <v>4.2300000000000004</v>
      </c>
      <c r="AC479" s="400">
        <v>4.2300000000000004</v>
      </c>
      <c r="AD479" s="400">
        <v>4.2300000000000004</v>
      </c>
      <c r="AE479" s="404">
        <f>SUM(AB479:AD479)</f>
        <v>12.690000000000001</v>
      </c>
      <c r="AF479" s="401">
        <f>SUBTOTAL(9,S479,W479,AA479,AE479)</f>
        <v>50.760000000000005</v>
      </c>
    </row>
    <row r="480" spans="1:32" x14ac:dyDescent="0.3">
      <c r="A480" s="335"/>
      <c r="B480" s="70" t="s">
        <v>3631</v>
      </c>
      <c r="C480" s="318" t="s">
        <v>2911</v>
      </c>
      <c r="D480" s="318" t="s">
        <v>3130</v>
      </c>
      <c r="E480" s="317" t="s">
        <v>945</v>
      </c>
      <c r="F480" s="318" t="s">
        <v>1484</v>
      </c>
      <c r="G480" s="318" t="s">
        <v>1272</v>
      </c>
      <c r="H480" s="317" t="s">
        <v>912</v>
      </c>
      <c r="I480" s="317">
        <v>53100</v>
      </c>
      <c r="J480" s="318" t="s">
        <v>1001</v>
      </c>
      <c r="K480" s="316">
        <v>40109</v>
      </c>
      <c r="L480" s="317" t="s">
        <v>2608</v>
      </c>
      <c r="M480" s="315" t="s">
        <v>983</v>
      </c>
      <c r="N480" s="318" t="s">
        <v>991</v>
      </c>
      <c r="O480" s="347">
        <v>50.76</v>
      </c>
      <c r="P480" s="400">
        <v>4.2300000000000004</v>
      </c>
      <c r="Q480" s="400">
        <v>4.2300000000000004</v>
      </c>
      <c r="R480" s="400">
        <v>4.2300000000000004</v>
      </c>
      <c r="S480" s="404">
        <f>SUM(P480:R480)</f>
        <v>12.690000000000001</v>
      </c>
      <c r="T480" s="400">
        <v>4.2300000000000004</v>
      </c>
      <c r="U480" s="400">
        <v>4.2300000000000004</v>
      </c>
      <c r="V480" s="400">
        <v>4.2300000000000004</v>
      </c>
      <c r="W480" s="404">
        <f>SUM(T480:V480)</f>
        <v>12.690000000000001</v>
      </c>
      <c r="X480" s="400">
        <v>4.2300000000000004</v>
      </c>
      <c r="Y480" s="400">
        <v>4.2300000000000004</v>
      </c>
      <c r="Z480" s="400">
        <v>4.2300000000000004</v>
      </c>
      <c r="AA480" s="404">
        <f>SUM(X480:Z480)</f>
        <v>12.690000000000001</v>
      </c>
      <c r="AB480" s="400">
        <v>4.2300000000000004</v>
      </c>
      <c r="AC480" s="400">
        <v>4.2300000000000004</v>
      </c>
      <c r="AD480" s="400">
        <v>4.2300000000000004</v>
      </c>
      <c r="AE480" s="404">
        <f>SUM(AB480:AD480)</f>
        <v>12.690000000000001</v>
      </c>
      <c r="AF480" s="401">
        <f>SUBTOTAL(9,S480,W480,AA480,AE480)</f>
        <v>50.760000000000005</v>
      </c>
    </row>
    <row r="481" spans="1:32" x14ac:dyDescent="0.3">
      <c r="A481" s="70"/>
      <c r="B481" s="70" t="s">
        <v>3631</v>
      </c>
      <c r="C481" s="318" t="s">
        <v>2729</v>
      </c>
      <c r="D481" s="318" t="s">
        <v>3132</v>
      </c>
      <c r="E481" s="317" t="s">
        <v>945</v>
      </c>
      <c r="F481" s="318" t="s">
        <v>1487</v>
      </c>
      <c r="G481" s="318" t="s">
        <v>1272</v>
      </c>
      <c r="H481" s="317" t="s">
        <v>912</v>
      </c>
      <c r="I481" s="317">
        <v>53100</v>
      </c>
      <c r="J481" s="318" t="s">
        <v>1001</v>
      </c>
      <c r="K481" s="316">
        <v>39711</v>
      </c>
      <c r="L481" s="317" t="s">
        <v>2608</v>
      </c>
      <c r="M481" s="315" t="s">
        <v>983</v>
      </c>
      <c r="N481" s="318" t="s">
        <v>991</v>
      </c>
      <c r="O481" s="347">
        <v>50.76</v>
      </c>
      <c r="P481" s="400">
        <v>4.2300000000000004</v>
      </c>
      <c r="Q481" s="400">
        <v>4.2300000000000004</v>
      </c>
      <c r="R481" s="400">
        <v>4.2300000000000004</v>
      </c>
      <c r="S481" s="404">
        <f>SUM(P481:R481)</f>
        <v>12.690000000000001</v>
      </c>
      <c r="T481" s="400">
        <v>4.2300000000000004</v>
      </c>
      <c r="U481" s="400">
        <v>4.2300000000000004</v>
      </c>
      <c r="V481" s="400">
        <v>4.2300000000000004</v>
      </c>
      <c r="W481" s="404">
        <f>SUM(T481:V481)</f>
        <v>12.690000000000001</v>
      </c>
      <c r="X481" s="400">
        <v>4.2300000000000004</v>
      </c>
      <c r="Y481" s="400">
        <v>4.2300000000000004</v>
      </c>
      <c r="Z481" s="400">
        <v>4.2300000000000004</v>
      </c>
      <c r="AA481" s="404">
        <f>SUM(X481:Z481)</f>
        <v>12.690000000000001</v>
      </c>
      <c r="AB481" s="400">
        <v>4.2300000000000004</v>
      </c>
      <c r="AC481" s="400">
        <v>4.2300000000000004</v>
      </c>
      <c r="AD481" s="400">
        <v>4.2300000000000004</v>
      </c>
      <c r="AE481" s="404">
        <f>SUM(AB481:AD481)</f>
        <v>12.690000000000001</v>
      </c>
      <c r="AF481" s="401">
        <f>SUBTOTAL(9,S481,W481,AA481,AE481)</f>
        <v>50.760000000000005</v>
      </c>
    </row>
    <row r="482" spans="1:32" x14ac:dyDescent="0.3">
      <c r="A482" s="70"/>
      <c r="B482" s="508" t="s">
        <v>3632</v>
      </c>
      <c r="C482" s="504" t="s">
        <v>2729</v>
      </c>
      <c r="D482" s="504" t="s">
        <v>3133</v>
      </c>
      <c r="E482" s="503" t="s">
        <v>915</v>
      </c>
      <c r="F482" s="504" t="s">
        <v>1488</v>
      </c>
      <c r="G482" s="504" t="s">
        <v>1272</v>
      </c>
      <c r="H482" s="503" t="s">
        <v>912</v>
      </c>
      <c r="I482" s="503">
        <v>53100</v>
      </c>
      <c r="J482" s="504" t="s">
        <v>1005</v>
      </c>
      <c r="K482" s="316">
        <v>39313</v>
      </c>
      <c r="L482" s="503" t="s">
        <v>2608</v>
      </c>
      <c r="M482" s="315" t="s">
        <v>983</v>
      </c>
      <c r="N482" s="504" t="s">
        <v>993</v>
      </c>
      <c r="O482" s="525">
        <v>109.56</v>
      </c>
      <c r="P482" s="400">
        <v>9.1300000000000008</v>
      </c>
      <c r="Q482" s="400">
        <v>9.1300000000000008</v>
      </c>
      <c r="R482" s="400"/>
      <c r="S482" s="404">
        <f>SUM(P482:R482)</f>
        <v>18.260000000000002</v>
      </c>
      <c r="T482" s="400"/>
      <c r="U482" s="400"/>
      <c r="V482" s="400"/>
      <c r="W482" s="404">
        <f>SUM(T482:V482)</f>
        <v>0</v>
      </c>
      <c r="X482" s="400"/>
      <c r="Y482" s="400"/>
      <c r="Z482" s="400"/>
      <c r="AA482" s="404">
        <f>SUM(X482:Z482)</f>
        <v>0</v>
      </c>
      <c r="AB482" s="400"/>
      <c r="AC482" s="400"/>
      <c r="AD482" s="400"/>
      <c r="AE482" s="404">
        <f>SUM(AB482:AD482)</f>
        <v>0</v>
      </c>
      <c r="AF482" s="401">
        <f>SUBTOTAL(9,S482,W482,AA482,AE482)</f>
        <v>18.260000000000002</v>
      </c>
    </row>
    <row r="483" spans="1:32" x14ac:dyDescent="0.3">
      <c r="A483" s="70"/>
      <c r="B483" s="70" t="s">
        <v>3631</v>
      </c>
      <c r="C483" s="318" t="s">
        <v>2665</v>
      </c>
      <c r="D483" s="318" t="s">
        <v>3134</v>
      </c>
      <c r="E483" s="317" t="s">
        <v>945</v>
      </c>
      <c r="F483" s="318" t="s">
        <v>1489</v>
      </c>
      <c r="G483" s="318" t="s">
        <v>1272</v>
      </c>
      <c r="H483" s="317" t="s">
        <v>912</v>
      </c>
      <c r="I483" s="317">
        <v>53100</v>
      </c>
      <c r="J483" s="318" t="s">
        <v>1001</v>
      </c>
      <c r="K483" s="316">
        <v>40043</v>
      </c>
      <c r="L483" s="317" t="s">
        <v>2608</v>
      </c>
      <c r="M483" s="315" t="s">
        <v>983</v>
      </c>
      <c r="N483" s="318" t="s">
        <v>991</v>
      </c>
      <c r="O483" s="347">
        <v>50.76</v>
      </c>
      <c r="P483" s="400">
        <v>4.2300000000000004</v>
      </c>
      <c r="Q483" s="400">
        <v>4.2300000000000004</v>
      </c>
      <c r="R483" s="400">
        <v>4.2300000000000004</v>
      </c>
      <c r="S483" s="404">
        <f>SUM(P483:R483)</f>
        <v>12.690000000000001</v>
      </c>
      <c r="T483" s="400">
        <v>4.2300000000000004</v>
      </c>
      <c r="U483" s="400">
        <v>4.2300000000000004</v>
      </c>
      <c r="V483" s="400">
        <v>4.2300000000000004</v>
      </c>
      <c r="W483" s="404">
        <f>SUM(T483:V483)</f>
        <v>12.690000000000001</v>
      </c>
      <c r="X483" s="400">
        <v>4.2300000000000004</v>
      </c>
      <c r="Y483" s="400">
        <v>4.2300000000000004</v>
      </c>
      <c r="Z483" s="400">
        <v>4.2300000000000004</v>
      </c>
      <c r="AA483" s="404">
        <f>SUM(X483:Z483)</f>
        <v>12.690000000000001</v>
      </c>
      <c r="AB483" s="400">
        <v>4.2300000000000004</v>
      </c>
      <c r="AC483" s="400">
        <v>4.2300000000000004</v>
      </c>
      <c r="AD483" s="400">
        <v>4.2300000000000004</v>
      </c>
      <c r="AE483" s="404">
        <f>SUM(AB483:AD483)</f>
        <v>12.690000000000001</v>
      </c>
      <c r="AF483" s="401">
        <f>SUBTOTAL(9,S483,W483,AA483,AE483)</f>
        <v>50.760000000000005</v>
      </c>
    </row>
    <row r="484" spans="1:32" x14ac:dyDescent="0.3">
      <c r="A484" s="70"/>
      <c r="B484" s="70" t="s">
        <v>3631</v>
      </c>
      <c r="C484" s="318" t="s">
        <v>2594</v>
      </c>
      <c r="D484" s="318" t="s">
        <v>3135</v>
      </c>
      <c r="E484" s="317" t="s">
        <v>926</v>
      </c>
      <c r="F484" s="318" t="s">
        <v>1490</v>
      </c>
      <c r="G484" s="318" t="s">
        <v>1272</v>
      </c>
      <c r="H484" s="317" t="s">
        <v>912</v>
      </c>
      <c r="I484" s="317">
        <v>53100</v>
      </c>
      <c r="J484" s="318" t="s">
        <v>1001</v>
      </c>
      <c r="K484" s="316">
        <v>40924</v>
      </c>
      <c r="L484" s="317" t="s">
        <v>2608</v>
      </c>
      <c r="M484" s="315" t="s">
        <v>983</v>
      </c>
      <c r="N484" s="318" t="s">
        <v>991</v>
      </c>
      <c r="O484" s="347">
        <v>50.76</v>
      </c>
      <c r="P484" s="400">
        <v>4.2300000000000004</v>
      </c>
      <c r="Q484" s="400">
        <v>4.2300000000000004</v>
      </c>
      <c r="R484" s="400">
        <v>4.2300000000000004</v>
      </c>
      <c r="S484" s="404">
        <f>SUM(P484:R484)</f>
        <v>12.690000000000001</v>
      </c>
      <c r="T484" s="400">
        <v>4.2300000000000004</v>
      </c>
      <c r="U484" s="400">
        <v>4.2300000000000004</v>
      </c>
      <c r="V484" s="400">
        <v>4.2300000000000004</v>
      </c>
      <c r="W484" s="404">
        <f>SUM(T484:V484)</f>
        <v>12.690000000000001</v>
      </c>
      <c r="X484" s="400">
        <v>4.2300000000000004</v>
      </c>
      <c r="Y484" s="400">
        <v>4.2300000000000004</v>
      </c>
      <c r="Z484" s="400">
        <v>4.2300000000000004</v>
      </c>
      <c r="AA484" s="404">
        <f>SUM(X484:Z484)</f>
        <v>12.690000000000001</v>
      </c>
      <c r="AB484" s="400">
        <v>4.2300000000000004</v>
      </c>
      <c r="AC484" s="400">
        <v>4.2300000000000004</v>
      </c>
      <c r="AD484" s="400">
        <v>4.2300000000000004</v>
      </c>
      <c r="AE484" s="404">
        <f>SUM(AB484:AD484)</f>
        <v>12.690000000000001</v>
      </c>
      <c r="AF484" s="401">
        <f>SUBTOTAL(9,S484,W484,AA484,AE484)</f>
        <v>50.760000000000005</v>
      </c>
    </row>
    <row r="485" spans="1:32" x14ac:dyDescent="0.3">
      <c r="A485" s="70"/>
      <c r="B485" s="70" t="s">
        <v>3631</v>
      </c>
      <c r="C485" s="318" t="s">
        <v>2700</v>
      </c>
      <c r="D485" s="318" t="s">
        <v>3136</v>
      </c>
      <c r="E485" s="317" t="s">
        <v>943</v>
      </c>
      <c r="F485" s="318" t="s">
        <v>1491</v>
      </c>
      <c r="G485" s="318" t="s">
        <v>1273</v>
      </c>
      <c r="H485" s="317" t="s">
        <v>913</v>
      </c>
      <c r="I485" s="317">
        <v>53000</v>
      </c>
      <c r="J485" s="318" t="s">
        <v>1001</v>
      </c>
      <c r="K485" s="316">
        <v>41136</v>
      </c>
      <c r="L485" s="317" t="s">
        <v>2608</v>
      </c>
      <c r="M485" s="315" t="s">
        <v>983</v>
      </c>
      <c r="N485" s="318" t="s">
        <v>991</v>
      </c>
      <c r="O485" s="347">
        <v>50.76</v>
      </c>
      <c r="P485" s="400">
        <v>4.2300000000000004</v>
      </c>
      <c r="Q485" s="400">
        <v>4.2300000000000004</v>
      </c>
      <c r="R485" s="400">
        <v>4.2300000000000004</v>
      </c>
      <c r="S485" s="404">
        <f>SUM(P485:R485)</f>
        <v>12.690000000000001</v>
      </c>
      <c r="T485" s="400">
        <v>4.2300000000000004</v>
      </c>
      <c r="U485" s="400">
        <v>4.2300000000000004</v>
      </c>
      <c r="V485" s="400">
        <v>4.2300000000000004</v>
      </c>
      <c r="W485" s="404">
        <f>SUM(T485:V485)</f>
        <v>12.690000000000001</v>
      </c>
      <c r="X485" s="400">
        <v>4.2300000000000004</v>
      </c>
      <c r="Y485" s="400">
        <v>4.2300000000000004</v>
      </c>
      <c r="Z485" s="400">
        <v>4.2300000000000004</v>
      </c>
      <c r="AA485" s="404">
        <f>SUM(X485:Z485)</f>
        <v>12.690000000000001</v>
      </c>
      <c r="AB485" s="400">
        <v>4.2300000000000004</v>
      </c>
      <c r="AC485" s="400">
        <v>4.2300000000000004</v>
      </c>
      <c r="AD485" s="400">
        <v>4.2300000000000004</v>
      </c>
      <c r="AE485" s="404">
        <f>SUM(AB485:AD485)</f>
        <v>12.690000000000001</v>
      </c>
      <c r="AF485" s="401">
        <f>SUBTOTAL(9,S485,W485,AA485,AE485)</f>
        <v>50.760000000000005</v>
      </c>
    </row>
    <row r="486" spans="1:32" x14ac:dyDescent="0.3">
      <c r="A486" s="70"/>
      <c r="B486" s="70" t="s">
        <v>3631</v>
      </c>
      <c r="C486" s="318" t="s">
        <v>2594</v>
      </c>
      <c r="D486" s="318" t="s">
        <v>3137</v>
      </c>
      <c r="E486" s="317" t="s">
        <v>943</v>
      </c>
      <c r="F486" s="318" t="s">
        <v>1492</v>
      </c>
      <c r="G486" s="318" t="s">
        <v>1272</v>
      </c>
      <c r="H486" s="317" t="s">
        <v>912</v>
      </c>
      <c r="I486" s="317">
        <v>53100</v>
      </c>
      <c r="J486" s="318" t="s">
        <v>1001</v>
      </c>
      <c r="K486" s="316">
        <v>41158</v>
      </c>
      <c r="L486" s="317" t="s">
        <v>2608</v>
      </c>
      <c r="M486" s="315" t="s">
        <v>983</v>
      </c>
      <c r="N486" s="318" t="s">
        <v>991</v>
      </c>
      <c r="O486" s="347">
        <v>50.76</v>
      </c>
      <c r="P486" s="400">
        <v>4.2300000000000004</v>
      </c>
      <c r="Q486" s="400">
        <v>4.2300000000000004</v>
      </c>
      <c r="R486" s="400">
        <v>4.2300000000000004</v>
      </c>
      <c r="S486" s="404">
        <f>SUM(P486:R486)</f>
        <v>12.690000000000001</v>
      </c>
      <c r="T486" s="400">
        <v>4.2300000000000004</v>
      </c>
      <c r="U486" s="400">
        <v>4.2300000000000004</v>
      </c>
      <c r="V486" s="400">
        <v>4.2300000000000004</v>
      </c>
      <c r="W486" s="404">
        <f>SUM(T486:V486)</f>
        <v>12.690000000000001</v>
      </c>
      <c r="X486" s="400">
        <v>4.2300000000000004</v>
      </c>
      <c r="Y486" s="400">
        <v>4.2300000000000004</v>
      </c>
      <c r="Z486" s="400">
        <v>4.2300000000000004</v>
      </c>
      <c r="AA486" s="404">
        <f>SUM(X486:Z486)</f>
        <v>12.690000000000001</v>
      </c>
      <c r="AB486" s="400">
        <v>4.2300000000000004</v>
      </c>
      <c r="AC486" s="400">
        <v>4.2300000000000004</v>
      </c>
      <c r="AD486" s="400">
        <v>4.2300000000000004</v>
      </c>
      <c r="AE486" s="404">
        <f>SUM(AB486:AD486)</f>
        <v>12.690000000000001</v>
      </c>
      <c r="AF486" s="401">
        <f>SUBTOTAL(9,S486,W486,AA486,AE486)</f>
        <v>50.760000000000005</v>
      </c>
    </row>
    <row r="487" spans="1:32" x14ac:dyDescent="0.3">
      <c r="A487" s="335"/>
      <c r="B487" s="70" t="s">
        <v>3631</v>
      </c>
      <c r="C487" s="318" t="s">
        <v>2594</v>
      </c>
      <c r="D487" s="318" t="s">
        <v>3473</v>
      </c>
      <c r="E487" s="317" t="s">
        <v>943</v>
      </c>
      <c r="F487" s="318" t="s">
        <v>1493</v>
      </c>
      <c r="G487" s="318" t="s">
        <v>1272</v>
      </c>
      <c r="H487" s="317" t="s">
        <v>912</v>
      </c>
      <c r="I487" s="317">
        <v>53100</v>
      </c>
      <c r="J487" s="318" t="s">
        <v>1001</v>
      </c>
      <c r="K487" s="316">
        <v>41158</v>
      </c>
      <c r="L487" s="317" t="s">
        <v>2608</v>
      </c>
      <c r="M487" s="315" t="s">
        <v>983</v>
      </c>
      <c r="N487" s="318" t="s">
        <v>991</v>
      </c>
      <c r="O487" s="347">
        <v>50.76</v>
      </c>
      <c r="P487" s="400">
        <v>4.2300000000000004</v>
      </c>
      <c r="Q487" s="400">
        <v>4.2300000000000004</v>
      </c>
      <c r="R487" s="400">
        <v>4.2300000000000004</v>
      </c>
      <c r="S487" s="404">
        <f>SUM(P487:R487)</f>
        <v>12.690000000000001</v>
      </c>
      <c r="T487" s="400">
        <v>4.2300000000000004</v>
      </c>
      <c r="U487" s="400">
        <v>4.2300000000000004</v>
      </c>
      <c r="V487" s="400">
        <v>4.2300000000000004</v>
      </c>
      <c r="W487" s="404">
        <f>SUM(T487:V487)</f>
        <v>12.690000000000001</v>
      </c>
      <c r="X487" s="400">
        <v>4.2300000000000004</v>
      </c>
      <c r="Y487" s="400">
        <v>4.2300000000000004</v>
      </c>
      <c r="Z487" s="400">
        <v>4.2300000000000004</v>
      </c>
      <c r="AA487" s="404">
        <f>SUM(X487:Z487)</f>
        <v>12.690000000000001</v>
      </c>
      <c r="AB487" s="400">
        <v>4.2300000000000004</v>
      </c>
      <c r="AC487" s="400">
        <v>4.2300000000000004</v>
      </c>
      <c r="AD487" s="400">
        <v>4.2300000000000004</v>
      </c>
      <c r="AE487" s="404">
        <f>SUM(AB487:AD487)</f>
        <v>12.690000000000001</v>
      </c>
      <c r="AF487" s="401">
        <f>SUBTOTAL(9,S487,W487,AA487,AE487)</f>
        <v>50.760000000000005</v>
      </c>
    </row>
    <row r="488" spans="1:32" x14ac:dyDescent="0.3">
      <c r="A488" s="335"/>
      <c r="B488" s="70" t="s">
        <v>3631</v>
      </c>
      <c r="C488" s="318" t="s">
        <v>2594</v>
      </c>
      <c r="D488" s="318" t="s">
        <v>3475</v>
      </c>
      <c r="E488" s="317" t="s">
        <v>943</v>
      </c>
      <c r="F488" s="318" t="s">
        <v>1494</v>
      </c>
      <c r="G488" s="318" t="s">
        <v>1272</v>
      </c>
      <c r="H488" s="317" t="s">
        <v>912</v>
      </c>
      <c r="I488" s="317">
        <v>53100</v>
      </c>
      <c r="J488" s="318" t="s">
        <v>1001</v>
      </c>
      <c r="K488" s="316">
        <v>41136</v>
      </c>
      <c r="L488" s="317" t="s">
        <v>2608</v>
      </c>
      <c r="M488" s="315" t="s">
        <v>983</v>
      </c>
      <c r="N488" s="318" t="s">
        <v>991</v>
      </c>
      <c r="O488" s="347">
        <v>50.76</v>
      </c>
      <c r="P488" s="400">
        <v>4.2300000000000004</v>
      </c>
      <c r="Q488" s="400">
        <v>4.2300000000000004</v>
      </c>
      <c r="R488" s="400">
        <v>4.2300000000000004</v>
      </c>
      <c r="S488" s="404">
        <f>SUM(P488:R488)</f>
        <v>12.690000000000001</v>
      </c>
      <c r="T488" s="400">
        <v>4.2300000000000004</v>
      </c>
      <c r="U488" s="400">
        <v>4.2300000000000004</v>
      </c>
      <c r="V488" s="400">
        <v>4.2300000000000004</v>
      </c>
      <c r="W488" s="404">
        <f>SUM(T488:V488)</f>
        <v>12.690000000000001</v>
      </c>
      <c r="X488" s="400">
        <v>4.2300000000000004</v>
      </c>
      <c r="Y488" s="400">
        <v>4.2300000000000004</v>
      </c>
      <c r="Z488" s="400">
        <v>4.2300000000000004</v>
      </c>
      <c r="AA488" s="404">
        <f>SUM(X488:Z488)</f>
        <v>12.690000000000001</v>
      </c>
      <c r="AB488" s="400">
        <v>4.2300000000000004</v>
      </c>
      <c r="AC488" s="400">
        <v>4.2300000000000004</v>
      </c>
      <c r="AD488" s="400">
        <v>4.2300000000000004</v>
      </c>
      <c r="AE488" s="404">
        <f>SUM(AB488:AD488)</f>
        <v>12.690000000000001</v>
      </c>
      <c r="AF488" s="401">
        <f>SUBTOTAL(9,S488,W488,AA488,AE488)</f>
        <v>50.760000000000005</v>
      </c>
    </row>
    <row r="489" spans="1:32" x14ac:dyDescent="0.3">
      <c r="A489" s="70"/>
      <c r="B489" s="70" t="s">
        <v>3631</v>
      </c>
      <c r="C489" s="318" t="s">
        <v>2594</v>
      </c>
      <c r="D489" s="318" t="s">
        <v>3138</v>
      </c>
      <c r="E489" s="317" t="s">
        <v>943</v>
      </c>
      <c r="F489" s="318" t="s">
        <v>1495</v>
      </c>
      <c r="G489" s="318" t="s">
        <v>1272</v>
      </c>
      <c r="H489" s="317" t="s">
        <v>912</v>
      </c>
      <c r="I489" s="317">
        <v>53100</v>
      </c>
      <c r="J489" s="318" t="s">
        <v>1001</v>
      </c>
      <c r="K489" s="316">
        <v>41124</v>
      </c>
      <c r="L489" s="317" t="s">
        <v>2608</v>
      </c>
      <c r="M489" s="315" t="s">
        <v>983</v>
      </c>
      <c r="N489" s="318" t="s">
        <v>991</v>
      </c>
      <c r="O489" s="347">
        <v>50.76</v>
      </c>
      <c r="P489" s="400">
        <v>4.2300000000000004</v>
      </c>
      <c r="Q489" s="400">
        <v>4.2300000000000004</v>
      </c>
      <c r="R489" s="400">
        <v>4.2300000000000004</v>
      </c>
      <c r="S489" s="404">
        <f>SUM(P489:R489)</f>
        <v>12.690000000000001</v>
      </c>
      <c r="T489" s="400">
        <v>4.2300000000000004</v>
      </c>
      <c r="U489" s="400">
        <v>4.2300000000000004</v>
      </c>
      <c r="V489" s="400">
        <v>4.2300000000000004</v>
      </c>
      <c r="W489" s="404">
        <f>SUM(T489:V489)</f>
        <v>12.690000000000001</v>
      </c>
      <c r="X489" s="400">
        <v>4.2300000000000004</v>
      </c>
      <c r="Y489" s="400">
        <v>4.2300000000000004</v>
      </c>
      <c r="Z489" s="400">
        <v>4.2300000000000004</v>
      </c>
      <c r="AA489" s="404">
        <f>SUM(X489:Z489)</f>
        <v>12.690000000000001</v>
      </c>
      <c r="AB489" s="400">
        <v>4.2300000000000004</v>
      </c>
      <c r="AC489" s="400">
        <v>4.2300000000000004</v>
      </c>
      <c r="AD489" s="400">
        <v>4.2300000000000004</v>
      </c>
      <c r="AE489" s="404">
        <f>SUM(AB489:AD489)</f>
        <v>12.690000000000001</v>
      </c>
      <c r="AF489" s="401">
        <f>SUBTOTAL(9,S489,W489,AA489,AE489)</f>
        <v>50.760000000000005</v>
      </c>
    </row>
    <row r="490" spans="1:32" x14ac:dyDescent="0.3">
      <c r="A490" s="70"/>
      <c r="B490" s="70" t="s">
        <v>3631</v>
      </c>
      <c r="C490" s="318" t="s">
        <v>2700</v>
      </c>
      <c r="D490" s="318" t="s">
        <v>3139</v>
      </c>
      <c r="E490" s="317" t="s">
        <v>943</v>
      </c>
      <c r="F490" s="318" t="s">
        <v>1496</v>
      </c>
      <c r="G490" s="318" t="s">
        <v>1273</v>
      </c>
      <c r="H490" s="317" t="s">
        <v>913</v>
      </c>
      <c r="I490" s="317">
        <v>53000</v>
      </c>
      <c r="J490" s="318" t="s">
        <v>1001</v>
      </c>
      <c r="K490" s="316">
        <v>41109</v>
      </c>
      <c r="L490" s="317" t="s">
        <v>2608</v>
      </c>
      <c r="M490" s="315" t="s">
        <v>983</v>
      </c>
      <c r="N490" s="318" t="s">
        <v>991</v>
      </c>
      <c r="O490" s="347">
        <v>50.76</v>
      </c>
      <c r="P490" s="400">
        <v>4.2300000000000004</v>
      </c>
      <c r="Q490" s="400">
        <v>4.2300000000000004</v>
      </c>
      <c r="R490" s="400">
        <v>4.2300000000000004</v>
      </c>
      <c r="S490" s="404">
        <f>SUM(P490:R490)</f>
        <v>12.690000000000001</v>
      </c>
      <c r="T490" s="400">
        <v>4.2300000000000004</v>
      </c>
      <c r="U490" s="400">
        <v>4.2300000000000004</v>
      </c>
      <c r="V490" s="400">
        <v>4.2300000000000004</v>
      </c>
      <c r="W490" s="404">
        <f>SUM(T490:V490)</f>
        <v>12.690000000000001</v>
      </c>
      <c r="X490" s="400">
        <v>4.2300000000000004</v>
      </c>
      <c r="Y490" s="400">
        <v>4.2300000000000004</v>
      </c>
      <c r="Z490" s="400">
        <v>4.2300000000000004</v>
      </c>
      <c r="AA490" s="404">
        <f>SUM(X490:Z490)</f>
        <v>12.690000000000001</v>
      </c>
      <c r="AB490" s="400">
        <v>4.2300000000000004</v>
      </c>
      <c r="AC490" s="400">
        <v>4.2300000000000004</v>
      </c>
      <c r="AD490" s="400">
        <v>4.2300000000000004</v>
      </c>
      <c r="AE490" s="404">
        <f>SUM(AB490:AD490)</f>
        <v>12.690000000000001</v>
      </c>
      <c r="AF490" s="401">
        <f>SUBTOTAL(9,S490,W490,AA490,AE490)</f>
        <v>50.760000000000005</v>
      </c>
    </row>
    <row r="491" spans="1:32" x14ac:dyDescent="0.3">
      <c r="A491" s="70"/>
      <c r="B491" s="70" t="s">
        <v>3631</v>
      </c>
      <c r="C491" s="318" t="s">
        <v>2594</v>
      </c>
      <c r="D491" s="318" t="s">
        <v>3140</v>
      </c>
      <c r="E491" s="317" t="s">
        <v>943</v>
      </c>
      <c r="F491" s="318" t="s">
        <v>1497</v>
      </c>
      <c r="G491" s="318" t="s">
        <v>1272</v>
      </c>
      <c r="H491" s="317" t="s">
        <v>912</v>
      </c>
      <c r="I491" s="317">
        <v>53100</v>
      </c>
      <c r="J491" s="318" t="s">
        <v>1001</v>
      </c>
      <c r="K491" s="316">
        <v>41109</v>
      </c>
      <c r="L491" s="317" t="s">
        <v>2608</v>
      </c>
      <c r="M491" s="315" t="s">
        <v>983</v>
      </c>
      <c r="N491" s="318" t="s">
        <v>991</v>
      </c>
      <c r="O491" s="347">
        <v>50.76</v>
      </c>
      <c r="P491" s="400">
        <v>4.2300000000000004</v>
      </c>
      <c r="Q491" s="400">
        <v>4.2300000000000004</v>
      </c>
      <c r="R491" s="400">
        <v>4.2300000000000004</v>
      </c>
      <c r="S491" s="404">
        <f>SUM(P491:R491)</f>
        <v>12.690000000000001</v>
      </c>
      <c r="T491" s="400">
        <v>4.2300000000000004</v>
      </c>
      <c r="U491" s="400">
        <v>4.2300000000000004</v>
      </c>
      <c r="V491" s="400">
        <v>4.2300000000000004</v>
      </c>
      <c r="W491" s="404">
        <f>SUM(T491:V491)</f>
        <v>12.690000000000001</v>
      </c>
      <c r="X491" s="400">
        <v>4.2300000000000004</v>
      </c>
      <c r="Y491" s="400">
        <v>4.2300000000000004</v>
      </c>
      <c r="Z491" s="400">
        <v>4.2300000000000004</v>
      </c>
      <c r="AA491" s="404">
        <f>SUM(X491:Z491)</f>
        <v>12.690000000000001</v>
      </c>
      <c r="AB491" s="400">
        <v>4.2300000000000004</v>
      </c>
      <c r="AC491" s="400">
        <v>4.2300000000000004</v>
      </c>
      <c r="AD491" s="400">
        <v>4.2300000000000004</v>
      </c>
      <c r="AE491" s="404">
        <f>SUM(AB491:AD491)</f>
        <v>12.690000000000001</v>
      </c>
      <c r="AF491" s="401">
        <f>SUBTOTAL(9,S491,W491,AA491,AE491)</f>
        <v>50.760000000000005</v>
      </c>
    </row>
    <row r="492" spans="1:32" x14ac:dyDescent="0.3">
      <c r="A492" s="70"/>
      <c r="B492" s="70" t="s">
        <v>3631</v>
      </c>
      <c r="C492" s="318" t="s">
        <v>2594</v>
      </c>
      <c r="D492" s="318" t="s">
        <v>3141</v>
      </c>
      <c r="E492" s="317" t="s">
        <v>943</v>
      </c>
      <c r="F492" s="318" t="s">
        <v>1498</v>
      </c>
      <c r="G492" s="318" t="s">
        <v>1272</v>
      </c>
      <c r="H492" s="317" t="s">
        <v>912</v>
      </c>
      <c r="I492" s="317">
        <v>53100</v>
      </c>
      <c r="J492" s="318" t="s">
        <v>1001</v>
      </c>
      <c r="K492" s="316">
        <v>41109</v>
      </c>
      <c r="L492" s="317" t="s">
        <v>2608</v>
      </c>
      <c r="M492" s="315" t="s">
        <v>983</v>
      </c>
      <c r="N492" s="318" t="s">
        <v>991</v>
      </c>
      <c r="O492" s="347">
        <v>50.76</v>
      </c>
      <c r="P492" s="400">
        <v>4.2300000000000004</v>
      </c>
      <c r="Q492" s="400">
        <v>4.2300000000000004</v>
      </c>
      <c r="R492" s="400">
        <v>4.2300000000000004</v>
      </c>
      <c r="S492" s="404">
        <f>SUM(P492:R492)</f>
        <v>12.690000000000001</v>
      </c>
      <c r="T492" s="400">
        <v>4.2300000000000004</v>
      </c>
      <c r="U492" s="400">
        <v>4.2300000000000004</v>
      </c>
      <c r="V492" s="400">
        <v>4.2300000000000004</v>
      </c>
      <c r="W492" s="404">
        <f>SUM(T492:V492)</f>
        <v>12.690000000000001</v>
      </c>
      <c r="X492" s="400">
        <v>4.2300000000000004</v>
      </c>
      <c r="Y492" s="400">
        <v>4.2300000000000004</v>
      </c>
      <c r="Z492" s="400">
        <v>4.2300000000000004</v>
      </c>
      <c r="AA492" s="404">
        <f>SUM(X492:Z492)</f>
        <v>12.690000000000001</v>
      </c>
      <c r="AB492" s="400">
        <v>4.2300000000000004</v>
      </c>
      <c r="AC492" s="400">
        <v>4.2300000000000004</v>
      </c>
      <c r="AD492" s="400">
        <v>4.2300000000000004</v>
      </c>
      <c r="AE492" s="404">
        <f>SUM(AB492:AD492)</f>
        <v>12.690000000000001</v>
      </c>
      <c r="AF492" s="401">
        <f>SUBTOTAL(9,S492,W492,AA492,AE492)</f>
        <v>50.760000000000005</v>
      </c>
    </row>
    <row r="493" spans="1:32" x14ac:dyDescent="0.3">
      <c r="A493" s="70"/>
      <c r="B493" s="70" t="s">
        <v>3631</v>
      </c>
      <c r="C493" s="318" t="s">
        <v>2594</v>
      </c>
      <c r="D493" s="318" t="s">
        <v>3142</v>
      </c>
      <c r="E493" s="317" t="s">
        <v>943</v>
      </c>
      <c r="F493" s="318" t="s">
        <v>1499</v>
      </c>
      <c r="G493" s="318" t="s">
        <v>1272</v>
      </c>
      <c r="H493" s="317" t="s">
        <v>912</v>
      </c>
      <c r="I493" s="317">
        <v>53100</v>
      </c>
      <c r="J493" s="318" t="s">
        <v>1001</v>
      </c>
      <c r="K493" s="316">
        <v>41109</v>
      </c>
      <c r="L493" s="317" t="s">
        <v>2608</v>
      </c>
      <c r="M493" s="315" t="s">
        <v>983</v>
      </c>
      <c r="N493" s="318" t="s">
        <v>991</v>
      </c>
      <c r="O493" s="347">
        <v>50.76</v>
      </c>
      <c r="P493" s="400">
        <v>4.2300000000000004</v>
      </c>
      <c r="Q493" s="400">
        <v>4.2300000000000004</v>
      </c>
      <c r="R493" s="400">
        <v>4.2300000000000004</v>
      </c>
      <c r="S493" s="404">
        <f>SUM(P493:R493)</f>
        <v>12.690000000000001</v>
      </c>
      <c r="T493" s="400">
        <v>4.2300000000000004</v>
      </c>
      <c r="U493" s="400">
        <v>4.2300000000000004</v>
      </c>
      <c r="V493" s="400">
        <v>4.2300000000000004</v>
      </c>
      <c r="W493" s="404">
        <f>SUM(T493:V493)</f>
        <v>12.690000000000001</v>
      </c>
      <c r="X493" s="400">
        <v>4.2300000000000004</v>
      </c>
      <c r="Y493" s="400">
        <v>4.2300000000000004</v>
      </c>
      <c r="Z493" s="400">
        <v>4.2300000000000004</v>
      </c>
      <c r="AA493" s="404">
        <f>SUM(X493:Z493)</f>
        <v>12.690000000000001</v>
      </c>
      <c r="AB493" s="400">
        <v>4.2300000000000004</v>
      </c>
      <c r="AC493" s="400">
        <v>4.2300000000000004</v>
      </c>
      <c r="AD493" s="400">
        <v>4.2300000000000004</v>
      </c>
      <c r="AE493" s="404">
        <f>SUM(AB493:AD493)</f>
        <v>12.690000000000001</v>
      </c>
      <c r="AF493" s="401">
        <f>SUBTOTAL(9,S493,W493,AA493,AE493)</f>
        <v>50.760000000000005</v>
      </c>
    </row>
    <row r="494" spans="1:32" x14ac:dyDescent="0.3">
      <c r="A494" s="70"/>
      <c r="B494" s="70" t="s">
        <v>3631</v>
      </c>
      <c r="C494" s="318" t="s">
        <v>2594</v>
      </c>
      <c r="D494" s="318" t="s">
        <v>3143</v>
      </c>
      <c r="E494" s="317" t="s">
        <v>944</v>
      </c>
      <c r="F494" s="318" t="s">
        <v>1500</v>
      </c>
      <c r="G494" s="318" t="s">
        <v>1272</v>
      </c>
      <c r="H494" s="317" t="s">
        <v>912</v>
      </c>
      <c r="I494" s="317">
        <v>53100</v>
      </c>
      <c r="J494" s="318" t="s">
        <v>1001</v>
      </c>
      <c r="K494" s="316">
        <v>40353</v>
      </c>
      <c r="L494" s="317" t="s">
        <v>2608</v>
      </c>
      <c r="M494" s="315" t="s">
        <v>983</v>
      </c>
      <c r="N494" s="318" t="s">
        <v>991</v>
      </c>
      <c r="O494" s="347">
        <v>50.76</v>
      </c>
      <c r="P494" s="400">
        <v>4.2300000000000004</v>
      </c>
      <c r="Q494" s="400">
        <v>4.2300000000000004</v>
      </c>
      <c r="R494" s="400">
        <v>4.2300000000000004</v>
      </c>
      <c r="S494" s="404">
        <f>SUM(P494:R494)</f>
        <v>12.690000000000001</v>
      </c>
      <c r="T494" s="400">
        <v>4.2300000000000004</v>
      </c>
      <c r="U494" s="400">
        <v>4.2300000000000004</v>
      </c>
      <c r="V494" s="400">
        <v>4.2300000000000004</v>
      </c>
      <c r="W494" s="404">
        <f>SUM(T494:V494)</f>
        <v>12.690000000000001</v>
      </c>
      <c r="X494" s="400">
        <v>4.2300000000000004</v>
      </c>
      <c r="Y494" s="400">
        <v>4.2300000000000004</v>
      </c>
      <c r="Z494" s="400">
        <v>4.2300000000000004</v>
      </c>
      <c r="AA494" s="404">
        <f>SUM(X494:Z494)</f>
        <v>12.690000000000001</v>
      </c>
      <c r="AB494" s="400">
        <v>4.2300000000000004</v>
      </c>
      <c r="AC494" s="400">
        <v>4.2300000000000004</v>
      </c>
      <c r="AD494" s="400">
        <v>4.2300000000000004</v>
      </c>
      <c r="AE494" s="404">
        <f>SUM(AB494:AD494)</f>
        <v>12.690000000000001</v>
      </c>
      <c r="AF494" s="401">
        <f>SUBTOTAL(9,S494,W494,AA494,AE494)</f>
        <v>50.760000000000005</v>
      </c>
    </row>
    <row r="495" spans="1:32" x14ac:dyDescent="0.3">
      <c r="A495" s="70"/>
      <c r="B495" s="70" t="s">
        <v>3631</v>
      </c>
      <c r="C495" s="318" t="s">
        <v>2700</v>
      </c>
      <c r="D495" s="318" t="s">
        <v>3144</v>
      </c>
      <c r="E495" s="317" t="s">
        <v>944</v>
      </c>
      <c r="F495" s="318" t="s">
        <v>1501</v>
      </c>
      <c r="G495" s="318" t="s">
        <v>1273</v>
      </c>
      <c r="H495" s="317" t="s">
        <v>913</v>
      </c>
      <c r="I495" s="317">
        <v>53000</v>
      </c>
      <c r="J495" s="318" t="s">
        <v>1001</v>
      </c>
      <c r="K495" s="316">
        <v>40353</v>
      </c>
      <c r="L495" s="317" t="s">
        <v>2608</v>
      </c>
      <c r="M495" s="315" t="s">
        <v>983</v>
      </c>
      <c r="N495" s="318" t="s">
        <v>991</v>
      </c>
      <c r="O495" s="347">
        <v>50.76</v>
      </c>
      <c r="P495" s="400">
        <v>4.2300000000000004</v>
      </c>
      <c r="Q495" s="400">
        <v>4.2300000000000004</v>
      </c>
      <c r="R495" s="400">
        <v>4.2300000000000004</v>
      </c>
      <c r="S495" s="404">
        <f>SUM(P495:R495)</f>
        <v>12.690000000000001</v>
      </c>
      <c r="T495" s="400">
        <v>4.2300000000000004</v>
      </c>
      <c r="U495" s="400">
        <v>4.2300000000000004</v>
      </c>
      <c r="V495" s="400">
        <v>4.2300000000000004</v>
      </c>
      <c r="W495" s="404">
        <f>SUM(T495:V495)</f>
        <v>12.690000000000001</v>
      </c>
      <c r="X495" s="400">
        <v>4.2300000000000004</v>
      </c>
      <c r="Y495" s="400">
        <v>4.2300000000000004</v>
      </c>
      <c r="Z495" s="400">
        <v>4.2300000000000004</v>
      </c>
      <c r="AA495" s="404">
        <f>SUM(X495:Z495)</f>
        <v>12.690000000000001</v>
      </c>
      <c r="AB495" s="400">
        <v>4.2300000000000004</v>
      </c>
      <c r="AC495" s="400">
        <v>4.2300000000000004</v>
      </c>
      <c r="AD495" s="400">
        <v>4.2300000000000004</v>
      </c>
      <c r="AE495" s="404">
        <f>SUM(AB495:AD495)</f>
        <v>12.690000000000001</v>
      </c>
      <c r="AF495" s="401">
        <f>SUBTOTAL(9,S495,W495,AA495,AE495)</f>
        <v>50.760000000000005</v>
      </c>
    </row>
    <row r="496" spans="1:32" x14ac:dyDescent="0.3">
      <c r="A496" s="70"/>
      <c r="B496" s="70" t="s">
        <v>3631</v>
      </c>
      <c r="C496" s="318" t="s">
        <v>2594</v>
      </c>
      <c r="D496" s="318" t="s">
        <v>3145</v>
      </c>
      <c r="E496" s="317" t="s">
        <v>944</v>
      </c>
      <c r="F496" s="318" t="s">
        <v>1502</v>
      </c>
      <c r="G496" s="318" t="s">
        <v>1272</v>
      </c>
      <c r="H496" s="317" t="s">
        <v>912</v>
      </c>
      <c r="I496" s="317">
        <v>53100</v>
      </c>
      <c r="J496" s="318" t="s">
        <v>1001</v>
      </c>
      <c r="K496" s="316">
        <v>40353</v>
      </c>
      <c r="L496" s="317" t="s">
        <v>2608</v>
      </c>
      <c r="M496" s="315" t="s">
        <v>983</v>
      </c>
      <c r="N496" s="318" t="s">
        <v>991</v>
      </c>
      <c r="O496" s="347">
        <v>50.76</v>
      </c>
      <c r="P496" s="400">
        <v>4.2300000000000004</v>
      </c>
      <c r="Q496" s="400">
        <v>4.2300000000000004</v>
      </c>
      <c r="R496" s="400">
        <v>4.2300000000000004</v>
      </c>
      <c r="S496" s="404">
        <f>SUM(P496:R496)</f>
        <v>12.690000000000001</v>
      </c>
      <c r="T496" s="400">
        <v>4.2300000000000004</v>
      </c>
      <c r="U496" s="400">
        <v>4.2300000000000004</v>
      </c>
      <c r="V496" s="400">
        <v>4.2300000000000004</v>
      </c>
      <c r="W496" s="404">
        <f>SUM(T496:V496)</f>
        <v>12.690000000000001</v>
      </c>
      <c r="X496" s="400">
        <v>4.2300000000000004</v>
      </c>
      <c r="Y496" s="400">
        <v>4.2300000000000004</v>
      </c>
      <c r="Z496" s="400">
        <v>4.2300000000000004</v>
      </c>
      <c r="AA496" s="404">
        <f>SUM(X496:Z496)</f>
        <v>12.690000000000001</v>
      </c>
      <c r="AB496" s="400">
        <v>4.2300000000000004</v>
      </c>
      <c r="AC496" s="400">
        <v>4.2300000000000004</v>
      </c>
      <c r="AD496" s="400">
        <v>4.2300000000000004</v>
      </c>
      <c r="AE496" s="404">
        <f>SUM(AB496:AD496)</f>
        <v>12.690000000000001</v>
      </c>
      <c r="AF496" s="401">
        <f>SUBTOTAL(9,S496,W496,AA496,AE496)</f>
        <v>50.760000000000005</v>
      </c>
    </row>
    <row r="497" spans="1:32" x14ac:dyDescent="0.3">
      <c r="A497" s="70"/>
      <c r="B497" s="70" t="s">
        <v>3631</v>
      </c>
      <c r="C497" s="318" t="s">
        <v>2594</v>
      </c>
      <c r="D497" s="318" t="s">
        <v>3146</v>
      </c>
      <c r="E497" s="317" t="s">
        <v>943</v>
      </c>
      <c r="F497" s="318" t="s">
        <v>1503</v>
      </c>
      <c r="G497" s="318" t="s">
        <v>1272</v>
      </c>
      <c r="H497" s="317" t="s">
        <v>912</v>
      </c>
      <c r="I497" s="317">
        <v>53100</v>
      </c>
      <c r="J497" s="318" t="s">
        <v>1001</v>
      </c>
      <c r="K497" s="316">
        <v>41136</v>
      </c>
      <c r="L497" s="317" t="s">
        <v>2608</v>
      </c>
      <c r="M497" s="315" t="s">
        <v>983</v>
      </c>
      <c r="N497" s="318" t="s">
        <v>991</v>
      </c>
      <c r="O497" s="347">
        <v>50.76</v>
      </c>
      <c r="P497" s="400">
        <v>4.2300000000000004</v>
      </c>
      <c r="Q497" s="400">
        <v>4.2300000000000004</v>
      </c>
      <c r="R497" s="400">
        <v>4.2300000000000004</v>
      </c>
      <c r="S497" s="404">
        <f>SUM(P497:R497)</f>
        <v>12.690000000000001</v>
      </c>
      <c r="T497" s="400">
        <v>4.2300000000000004</v>
      </c>
      <c r="U497" s="400">
        <v>4.2300000000000004</v>
      </c>
      <c r="V497" s="400">
        <v>4.2300000000000004</v>
      </c>
      <c r="W497" s="404">
        <f>SUM(T497:V497)</f>
        <v>12.690000000000001</v>
      </c>
      <c r="X497" s="400">
        <v>4.2300000000000004</v>
      </c>
      <c r="Y497" s="400">
        <v>4.2300000000000004</v>
      </c>
      <c r="Z497" s="400">
        <v>4.2300000000000004</v>
      </c>
      <c r="AA497" s="404">
        <f>SUM(X497:Z497)</f>
        <v>12.690000000000001</v>
      </c>
      <c r="AB497" s="400">
        <v>4.2300000000000004</v>
      </c>
      <c r="AC497" s="400">
        <v>4.2300000000000004</v>
      </c>
      <c r="AD497" s="400">
        <v>4.2300000000000004</v>
      </c>
      <c r="AE497" s="404">
        <f>SUM(AB497:AD497)</f>
        <v>12.690000000000001</v>
      </c>
      <c r="AF497" s="401">
        <f>SUBTOTAL(9,S497,W497,AA497,AE497)</f>
        <v>50.760000000000005</v>
      </c>
    </row>
    <row r="498" spans="1:32" x14ac:dyDescent="0.3">
      <c r="A498" s="70"/>
      <c r="B498" s="70" t="s">
        <v>3631</v>
      </c>
      <c r="C498" s="318" t="s">
        <v>2594</v>
      </c>
      <c r="D498" s="318" t="s">
        <v>3147</v>
      </c>
      <c r="E498" s="317" t="s">
        <v>943</v>
      </c>
      <c r="F498" s="318" t="s">
        <v>1504</v>
      </c>
      <c r="G498" s="318" t="s">
        <v>1273</v>
      </c>
      <c r="H498" s="317" t="s">
        <v>913</v>
      </c>
      <c r="I498" s="317">
        <v>53100</v>
      </c>
      <c r="J498" s="318" t="s">
        <v>1001</v>
      </c>
      <c r="K498" s="316">
        <v>41136</v>
      </c>
      <c r="L498" s="317" t="s">
        <v>2608</v>
      </c>
      <c r="M498" s="315" t="s">
        <v>983</v>
      </c>
      <c r="N498" s="318" t="s">
        <v>991</v>
      </c>
      <c r="O498" s="347">
        <v>50.76</v>
      </c>
      <c r="P498" s="400">
        <v>4.2300000000000004</v>
      </c>
      <c r="Q498" s="400">
        <v>4.2300000000000004</v>
      </c>
      <c r="R498" s="400">
        <v>4.2300000000000004</v>
      </c>
      <c r="S498" s="404">
        <f>SUM(P498:R498)</f>
        <v>12.690000000000001</v>
      </c>
      <c r="T498" s="400">
        <v>4.2300000000000004</v>
      </c>
      <c r="U498" s="400">
        <v>4.2300000000000004</v>
      </c>
      <c r="V498" s="400">
        <v>4.2300000000000004</v>
      </c>
      <c r="W498" s="404">
        <f>SUM(T498:V498)</f>
        <v>12.690000000000001</v>
      </c>
      <c r="X498" s="400">
        <v>4.2300000000000004</v>
      </c>
      <c r="Y498" s="400">
        <v>4.2300000000000004</v>
      </c>
      <c r="Z498" s="400">
        <v>4.2300000000000004</v>
      </c>
      <c r="AA498" s="404">
        <f>SUM(X498:Z498)</f>
        <v>12.690000000000001</v>
      </c>
      <c r="AB498" s="400">
        <v>4.2300000000000004</v>
      </c>
      <c r="AC498" s="400">
        <v>4.2300000000000004</v>
      </c>
      <c r="AD498" s="400">
        <v>4.2300000000000004</v>
      </c>
      <c r="AE498" s="404">
        <f>SUM(AB498:AD498)</f>
        <v>12.690000000000001</v>
      </c>
      <c r="AF498" s="401">
        <f>SUBTOTAL(9,S498,W498,AA498,AE498)</f>
        <v>50.760000000000005</v>
      </c>
    </row>
    <row r="499" spans="1:32" x14ac:dyDescent="0.3">
      <c r="A499" s="70"/>
      <c r="B499" s="70" t="s">
        <v>3631</v>
      </c>
      <c r="C499" s="318" t="s">
        <v>2594</v>
      </c>
      <c r="D499" s="318" t="s">
        <v>3148</v>
      </c>
      <c r="E499" s="317" t="s">
        <v>943</v>
      </c>
      <c r="F499" s="318" t="s">
        <v>1505</v>
      </c>
      <c r="G499" s="318" t="s">
        <v>1273</v>
      </c>
      <c r="H499" s="317" t="s">
        <v>913</v>
      </c>
      <c r="I499" s="317">
        <v>53100</v>
      </c>
      <c r="J499" s="318" t="s">
        <v>1001</v>
      </c>
      <c r="K499" s="316">
        <v>41136</v>
      </c>
      <c r="L499" s="317" t="s">
        <v>2608</v>
      </c>
      <c r="M499" s="315" t="s">
        <v>983</v>
      </c>
      <c r="N499" s="318" t="s">
        <v>991</v>
      </c>
      <c r="O499" s="347">
        <v>50.76</v>
      </c>
      <c r="P499" s="400">
        <v>4.2300000000000004</v>
      </c>
      <c r="Q499" s="400">
        <v>4.2300000000000004</v>
      </c>
      <c r="R499" s="400">
        <v>4.2300000000000004</v>
      </c>
      <c r="S499" s="404">
        <f>SUM(P499:R499)</f>
        <v>12.690000000000001</v>
      </c>
      <c r="T499" s="400">
        <v>4.2300000000000004</v>
      </c>
      <c r="U499" s="400">
        <v>4.2300000000000004</v>
      </c>
      <c r="V499" s="400">
        <v>4.2300000000000004</v>
      </c>
      <c r="W499" s="404">
        <f>SUM(T499:V499)</f>
        <v>12.690000000000001</v>
      </c>
      <c r="X499" s="400">
        <v>4.2300000000000004</v>
      </c>
      <c r="Y499" s="400">
        <v>4.2300000000000004</v>
      </c>
      <c r="Z499" s="400">
        <v>4.2300000000000004</v>
      </c>
      <c r="AA499" s="404">
        <f>SUM(X499:Z499)</f>
        <v>12.690000000000001</v>
      </c>
      <c r="AB499" s="400">
        <v>4.2300000000000004</v>
      </c>
      <c r="AC499" s="400">
        <v>4.2300000000000004</v>
      </c>
      <c r="AD499" s="400">
        <v>4.2300000000000004</v>
      </c>
      <c r="AE499" s="404">
        <f>SUM(AB499:AD499)</f>
        <v>12.690000000000001</v>
      </c>
      <c r="AF499" s="401">
        <f>SUBTOTAL(9,S499,W499,AA499,AE499)</f>
        <v>50.760000000000005</v>
      </c>
    </row>
    <row r="500" spans="1:32" x14ac:dyDescent="0.3">
      <c r="A500" s="70"/>
      <c r="B500" s="70" t="s">
        <v>3631</v>
      </c>
      <c r="C500" s="318" t="s">
        <v>2594</v>
      </c>
      <c r="D500" s="318" t="s">
        <v>3149</v>
      </c>
      <c r="E500" s="317" t="s">
        <v>943</v>
      </c>
      <c r="F500" s="318" t="s">
        <v>1506</v>
      </c>
      <c r="G500" s="318" t="s">
        <v>1272</v>
      </c>
      <c r="H500" s="317" t="s">
        <v>912</v>
      </c>
      <c r="I500" s="317">
        <v>53100</v>
      </c>
      <c r="J500" s="318" t="s">
        <v>1001</v>
      </c>
      <c r="K500" s="316">
        <v>41136</v>
      </c>
      <c r="L500" s="317" t="s">
        <v>2608</v>
      </c>
      <c r="M500" s="315" t="s">
        <v>983</v>
      </c>
      <c r="N500" s="318" t="s">
        <v>991</v>
      </c>
      <c r="O500" s="347">
        <v>50.76</v>
      </c>
      <c r="P500" s="400">
        <v>4.2300000000000004</v>
      </c>
      <c r="Q500" s="400">
        <v>4.2300000000000004</v>
      </c>
      <c r="R500" s="400">
        <v>4.2300000000000004</v>
      </c>
      <c r="S500" s="404">
        <f>SUM(P500:R500)</f>
        <v>12.690000000000001</v>
      </c>
      <c r="T500" s="400">
        <v>4.2300000000000004</v>
      </c>
      <c r="U500" s="400">
        <v>4.2300000000000004</v>
      </c>
      <c r="V500" s="400">
        <v>4.2300000000000004</v>
      </c>
      <c r="W500" s="404">
        <f>SUM(T500:V500)</f>
        <v>12.690000000000001</v>
      </c>
      <c r="X500" s="400">
        <v>4.2300000000000004</v>
      </c>
      <c r="Y500" s="400">
        <v>4.2300000000000004</v>
      </c>
      <c r="Z500" s="400">
        <v>4.2300000000000004</v>
      </c>
      <c r="AA500" s="404">
        <f>SUM(X500:Z500)</f>
        <v>12.690000000000001</v>
      </c>
      <c r="AB500" s="400">
        <v>4.2300000000000004</v>
      </c>
      <c r="AC500" s="400">
        <v>4.2300000000000004</v>
      </c>
      <c r="AD500" s="400">
        <v>4.2300000000000004</v>
      </c>
      <c r="AE500" s="404">
        <f>SUM(AB500:AD500)</f>
        <v>12.690000000000001</v>
      </c>
      <c r="AF500" s="401">
        <f>SUBTOTAL(9,S500,W500,AA500,AE500)</f>
        <v>50.760000000000005</v>
      </c>
    </row>
    <row r="501" spans="1:32" x14ac:dyDescent="0.3">
      <c r="A501" s="70"/>
      <c r="B501" s="70" t="s">
        <v>3631</v>
      </c>
      <c r="C501" s="318" t="s">
        <v>2594</v>
      </c>
      <c r="D501" s="318" t="s">
        <v>3150</v>
      </c>
      <c r="E501" s="317" t="s">
        <v>943</v>
      </c>
      <c r="F501" s="318" t="s">
        <v>1507</v>
      </c>
      <c r="G501" s="318" t="s">
        <v>1272</v>
      </c>
      <c r="H501" s="317" t="s">
        <v>912</v>
      </c>
      <c r="I501" s="317">
        <v>53100</v>
      </c>
      <c r="J501" s="318" t="s">
        <v>1001</v>
      </c>
      <c r="K501" s="316">
        <v>41226</v>
      </c>
      <c r="L501" s="317" t="s">
        <v>2608</v>
      </c>
      <c r="M501" s="315" t="s">
        <v>983</v>
      </c>
      <c r="N501" s="318" t="s">
        <v>991</v>
      </c>
      <c r="O501" s="347">
        <v>50.76</v>
      </c>
      <c r="P501" s="400">
        <v>4.2300000000000004</v>
      </c>
      <c r="Q501" s="400">
        <v>4.2300000000000004</v>
      </c>
      <c r="R501" s="400">
        <v>4.2300000000000004</v>
      </c>
      <c r="S501" s="404">
        <f>SUM(P501:R501)</f>
        <v>12.690000000000001</v>
      </c>
      <c r="T501" s="400">
        <v>4.2300000000000004</v>
      </c>
      <c r="U501" s="400">
        <v>4.2300000000000004</v>
      </c>
      <c r="V501" s="400">
        <v>4.2300000000000004</v>
      </c>
      <c r="W501" s="404">
        <f>SUM(T501:V501)</f>
        <v>12.690000000000001</v>
      </c>
      <c r="X501" s="400">
        <v>4.2300000000000004</v>
      </c>
      <c r="Y501" s="400">
        <v>4.2300000000000004</v>
      </c>
      <c r="Z501" s="400">
        <v>4.2300000000000004</v>
      </c>
      <c r="AA501" s="404">
        <f>SUM(X501:Z501)</f>
        <v>12.690000000000001</v>
      </c>
      <c r="AB501" s="400">
        <v>4.2300000000000004</v>
      </c>
      <c r="AC501" s="400">
        <v>4.2300000000000004</v>
      </c>
      <c r="AD501" s="400">
        <v>4.2300000000000004</v>
      </c>
      <c r="AE501" s="404">
        <f>SUM(AB501:AD501)</f>
        <v>12.690000000000001</v>
      </c>
      <c r="AF501" s="401">
        <f>SUBTOTAL(9,S501,W501,AA501,AE501)</f>
        <v>50.760000000000005</v>
      </c>
    </row>
    <row r="502" spans="1:32" x14ac:dyDescent="0.3">
      <c r="A502" s="70"/>
      <c r="B502" s="70" t="s">
        <v>3631</v>
      </c>
      <c r="C502" s="318" t="s">
        <v>2594</v>
      </c>
      <c r="D502" s="318" t="s">
        <v>3151</v>
      </c>
      <c r="E502" s="317" t="s">
        <v>943</v>
      </c>
      <c r="F502" s="318" t="s">
        <v>1508</v>
      </c>
      <c r="G502" s="318" t="s">
        <v>1272</v>
      </c>
      <c r="H502" s="317" t="s">
        <v>912</v>
      </c>
      <c r="I502" s="317">
        <v>53100</v>
      </c>
      <c r="J502" s="318" t="s">
        <v>1001</v>
      </c>
      <c r="K502" s="316">
        <v>41226</v>
      </c>
      <c r="L502" s="317" t="s">
        <v>2608</v>
      </c>
      <c r="M502" s="315" t="s">
        <v>983</v>
      </c>
      <c r="N502" s="318" t="s">
        <v>991</v>
      </c>
      <c r="O502" s="347">
        <v>50.76</v>
      </c>
      <c r="P502" s="400">
        <v>4.2300000000000004</v>
      </c>
      <c r="Q502" s="400">
        <v>4.2300000000000004</v>
      </c>
      <c r="R502" s="400">
        <v>4.2300000000000004</v>
      </c>
      <c r="S502" s="404">
        <f>SUM(P502:R502)</f>
        <v>12.690000000000001</v>
      </c>
      <c r="T502" s="400">
        <v>4.2300000000000004</v>
      </c>
      <c r="U502" s="400">
        <v>4.2300000000000004</v>
      </c>
      <c r="V502" s="400">
        <v>4.2300000000000004</v>
      </c>
      <c r="W502" s="404">
        <f>SUM(T502:V502)</f>
        <v>12.690000000000001</v>
      </c>
      <c r="X502" s="400">
        <v>4.2300000000000004</v>
      </c>
      <c r="Y502" s="400">
        <v>4.2300000000000004</v>
      </c>
      <c r="Z502" s="400">
        <v>4.2300000000000004</v>
      </c>
      <c r="AA502" s="404">
        <f>SUM(X502:Z502)</f>
        <v>12.690000000000001</v>
      </c>
      <c r="AB502" s="400">
        <v>4.2300000000000004</v>
      </c>
      <c r="AC502" s="400">
        <v>4.2300000000000004</v>
      </c>
      <c r="AD502" s="400">
        <v>4.2300000000000004</v>
      </c>
      <c r="AE502" s="404">
        <f>SUM(AB502:AD502)</f>
        <v>12.690000000000001</v>
      </c>
      <c r="AF502" s="401">
        <f>SUBTOTAL(9,S502,W502,AA502,AE502)</f>
        <v>50.760000000000005</v>
      </c>
    </row>
    <row r="503" spans="1:32" x14ac:dyDescent="0.3">
      <c r="A503" s="70"/>
      <c r="B503" s="70" t="s">
        <v>3631</v>
      </c>
      <c r="C503" s="318" t="s">
        <v>2594</v>
      </c>
      <c r="D503" s="318" t="s">
        <v>3152</v>
      </c>
      <c r="E503" s="317" t="s">
        <v>943</v>
      </c>
      <c r="F503" s="318" t="s">
        <v>1509</v>
      </c>
      <c r="G503" s="318" t="s">
        <v>1272</v>
      </c>
      <c r="H503" s="317" t="s">
        <v>912</v>
      </c>
      <c r="I503" s="317">
        <v>53100</v>
      </c>
      <c r="J503" s="318" t="s">
        <v>1001</v>
      </c>
      <c r="K503" s="316">
        <v>41134</v>
      </c>
      <c r="L503" s="317" t="s">
        <v>2608</v>
      </c>
      <c r="M503" s="315" t="s">
        <v>983</v>
      </c>
      <c r="N503" s="318" t="s">
        <v>991</v>
      </c>
      <c r="O503" s="347">
        <v>50.76</v>
      </c>
      <c r="P503" s="400">
        <v>4.2300000000000004</v>
      </c>
      <c r="Q503" s="400">
        <v>4.2300000000000004</v>
      </c>
      <c r="R503" s="400">
        <v>4.2300000000000004</v>
      </c>
      <c r="S503" s="404">
        <f>SUM(P503:R503)</f>
        <v>12.690000000000001</v>
      </c>
      <c r="T503" s="400">
        <v>4.2300000000000004</v>
      </c>
      <c r="U503" s="400">
        <v>4.2300000000000004</v>
      </c>
      <c r="V503" s="400">
        <v>4.2300000000000004</v>
      </c>
      <c r="W503" s="404">
        <f>SUM(T503:V503)</f>
        <v>12.690000000000001</v>
      </c>
      <c r="X503" s="400">
        <v>4.2300000000000004</v>
      </c>
      <c r="Y503" s="400">
        <v>4.2300000000000004</v>
      </c>
      <c r="Z503" s="400">
        <v>4.2300000000000004</v>
      </c>
      <c r="AA503" s="404">
        <f>SUM(X503:Z503)</f>
        <v>12.690000000000001</v>
      </c>
      <c r="AB503" s="400">
        <v>4.2300000000000004</v>
      </c>
      <c r="AC503" s="400">
        <v>4.2300000000000004</v>
      </c>
      <c r="AD503" s="400">
        <v>4.2300000000000004</v>
      </c>
      <c r="AE503" s="404">
        <f>SUM(AB503:AD503)</f>
        <v>12.690000000000001</v>
      </c>
      <c r="AF503" s="401">
        <f>SUBTOTAL(9,S503,W503,AA503,AE503)</f>
        <v>50.760000000000005</v>
      </c>
    </row>
    <row r="504" spans="1:32" x14ac:dyDescent="0.3">
      <c r="A504" s="70"/>
      <c r="B504" s="70" t="s">
        <v>3631</v>
      </c>
      <c r="C504" s="318" t="s">
        <v>2594</v>
      </c>
      <c r="D504" s="318" t="s">
        <v>3153</v>
      </c>
      <c r="E504" s="317" t="s">
        <v>943</v>
      </c>
      <c r="F504" s="318" t="s">
        <v>1510</v>
      </c>
      <c r="G504" s="318" t="s">
        <v>1272</v>
      </c>
      <c r="H504" s="317" t="s">
        <v>912</v>
      </c>
      <c r="I504" s="317">
        <v>53100</v>
      </c>
      <c r="J504" s="318" t="s">
        <v>1001</v>
      </c>
      <c r="K504" s="316">
        <v>41226</v>
      </c>
      <c r="L504" s="317" t="s">
        <v>2608</v>
      </c>
      <c r="M504" s="315" t="s">
        <v>983</v>
      </c>
      <c r="N504" s="318" t="s">
        <v>991</v>
      </c>
      <c r="O504" s="347">
        <v>50.76</v>
      </c>
      <c r="P504" s="400">
        <v>4.2300000000000004</v>
      </c>
      <c r="Q504" s="400">
        <v>4.2300000000000004</v>
      </c>
      <c r="R504" s="400">
        <v>4.2300000000000004</v>
      </c>
      <c r="S504" s="404">
        <f>SUM(P504:R504)</f>
        <v>12.690000000000001</v>
      </c>
      <c r="T504" s="400">
        <v>4.2300000000000004</v>
      </c>
      <c r="U504" s="400">
        <v>4.2300000000000004</v>
      </c>
      <c r="V504" s="400">
        <v>4.2300000000000004</v>
      </c>
      <c r="W504" s="404">
        <f>SUM(T504:V504)</f>
        <v>12.690000000000001</v>
      </c>
      <c r="X504" s="400">
        <v>4.2300000000000004</v>
      </c>
      <c r="Y504" s="400">
        <v>4.2300000000000004</v>
      </c>
      <c r="Z504" s="400">
        <v>4.2300000000000004</v>
      </c>
      <c r="AA504" s="404">
        <f>SUM(X504:Z504)</f>
        <v>12.690000000000001</v>
      </c>
      <c r="AB504" s="400">
        <v>4.2300000000000004</v>
      </c>
      <c r="AC504" s="400">
        <v>4.2300000000000004</v>
      </c>
      <c r="AD504" s="400">
        <v>4.2300000000000004</v>
      </c>
      <c r="AE504" s="404">
        <f>SUM(AB504:AD504)</f>
        <v>12.690000000000001</v>
      </c>
      <c r="AF504" s="401">
        <f>SUBTOTAL(9,S504,W504,AA504,AE504)</f>
        <v>50.760000000000005</v>
      </c>
    </row>
    <row r="505" spans="1:32" x14ac:dyDescent="0.3">
      <c r="A505" s="70"/>
      <c r="B505" s="70" t="s">
        <v>3631</v>
      </c>
      <c r="C505" s="318" t="s">
        <v>2700</v>
      </c>
      <c r="D505" s="318" t="s">
        <v>3154</v>
      </c>
      <c r="E505" s="317" t="s">
        <v>944</v>
      </c>
      <c r="F505" s="318" t="s">
        <v>1511</v>
      </c>
      <c r="G505" s="318" t="s">
        <v>1273</v>
      </c>
      <c r="H505" s="317" t="s">
        <v>913</v>
      </c>
      <c r="I505" s="317">
        <v>53000</v>
      </c>
      <c r="J505" s="318" t="s">
        <v>1001</v>
      </c>
      <c r="K505" s="316">
        <v>40503</v>
      </c>
      <c r="L505" s="317" t="s">
        <v>2608</v>
      </c>
      <c r="M505" s="315" t="s">
        <v>983</v>
      </c>
      <c r="N505" s="318" t="s">
        <v>991</v>
      </c>
      <c r="O505" s="347">
        <v>50.76</v>
      </c>
      <c r="P505" s="400">
        <v>4.2300000000000004</v>
      </c>
      <c r="Q505" s="400">
        <v>4.2300000000000004</v>
      </c>
      <c r="R505" s="400">
        <v>4.2300000000000004</v>
      </c>
      <c r="S505" s="404">
        <f>SUM(P505:R505)</f>
        <v>12.690000000000001</v>
      </c>
      <c r="T505" s="400">
        <v>4.2300000000000004</v>
      </c>
      <c r="U505" s="400">
        <v>4.2300000000000004</v>
      </c>
      <c r="V505" s="400">
        <v>4.2300000000000004</v>
      </c>
      <c r="W505" s="404">
        <f>SUM(T505:V505)</f>
        <v>12.690000000000001</v>
      </c>
      <c r="X505" s="400">
        <v>4.2300000000000004</v>
      </c>
      <c r="Y505" s="400">
        <v>4.2300000000000004</v>
      </c>
      <c r="Z505" s="400">
        <v>4.2300000000000004</v>
      </c>
      <c r="AA505" s="404">
        <f>SUM(X505:Z505)</f>
        <v>12.690000000000001</v>
      </c>
      <c r="AB505" s="400">
        <v>4.2300000000000004</v>
      </c>
      <c r="AC505" s="400">
        <v>4.2300000000000004</v>
      </c>
      <c r="AD505" s="400">
        <v>4.2300000000000004</v>
      </c>
      <c r="AE505" s="404">
        <f>SUM(AB505:AD505)</f>
        <v>12.690000000000001</v>
      </c>
      <c r="AF505" s="401">
        <f>SUBTOTAL(9,S505,W505,AA505,AE505)</f>
        <v>50.760000000000005</v>
      </c>
    </row>
    <row r="506" spans="1:32" x14ac:dyDescent="0.3">
      <c r="A506" s="70"/>
      <c r="B506" s="70" t="s">
        <v>3631</v>
      </c>
      <c r="C506" s="318" t="s">
        <v>2594</v>
      </c>
      <c r="D506" s="318" t="s">
        <v>3155</v>
      </c>
      <c r="E506" s="317" t="s">
        <v>943</v>
      </c>
      <c r="F506" s="318" t="s">
        <v>1512</v>
      </c>
      <c r="G506" s="318" t="s">
        <v>1272</v>
      </c>
      <c r="H506" s="317" t="s">
        <v>912</v>
      </c>
      <c r="I506" s="317">
        <v>53100</v>
      </c>
      <c r="J506" s="318" t="s">
        <v>1001</v>
      </c>
      <c r="K506" s="316">
        <v>41228</v>
      </c>
      <c r="L506" s="317" t="s">
        <v>2608</v>
      </c>
      <c r="M506" s="315" t="s">
        <v>983</v>
      </c>
      <c r="N506" s="318" t="s">
        <v>991</v>
      </c>
      <c r="O506" s="347">
        <v>50.76</v>
      </c>
      <c r="P506" s="400">
        <v>4.2300000000000004</v>
      </c>
      <c r="Q506" s="400">
        <v>4.2300000000000004</v>
      </c>
      <c r="R506" s="400">
        <v>4.2300000000000004</v>
      </c>
      <c r="S506" s="404">
        <f>SUM(P506:R506)</f>
        <v>12.690000000000001</v>
      </c>
      <c r="T506" s="400">
        <v>4.2300000000000004</v>
      </c>
      <c r="U506" s="400">
        <v>4.2300000000000004</v>
      </c>
      <c r="V506" s="400">
        <v>4.2300000000000004</v>
      </c>
      <c r="W506" s="404">
        <f>SUM(T506:V506)</f>
        <v>12.690000000000001</v>
      </c>
      <c r="X506" s="400">
        <v>4.2300000000000004</v>
      </c>
      <c r="Y506" s="400">
        <v>4.2300000000000004</v>
      </c>
      <c r="Z506" s="400">
        <v>4.2300000000000004</v>
      </c>
      <c r="AA506" s="404">
        <f>SUM(X506:Z506)</f>
        <v>12.690000000000001</v>
      </c>
      <c r="AB506" s="400">
        <v>4.2300000000000004</v>
      </c>
      <c r="AC506" s="400">
        <v>4.2300000000000004</v>
      </c>
      <c r="AD506" s="400">
        <v>4.2300000000000004</v>
      </c>
      <c r="AE506" s="404">
        <f>SUM(AB506:AD506)</f>
        <v>12.690000000000001</v>
      </c>
      <c r="AF506" s="401">
        <f>SUBTOTAL(9,S506,W506,AA506,AE506)</f>
        <v>50.760000000000005</v>
      </c>
    </row>
    <row r="507" spans="1:32" x14ac:dyDescent="0.3">
      <c r="A507" s="70"/>
      <c r="B507" s="70" t="s">
        <v>3631</v>
      </c>
      <c r="C507" s="318" t="s">
        <v>2700</v>
      </c>
      <c r="D507" s="318" t="s">
        <v>3156</v>
      </c>
      <c r="E507" s="317" t="s">
        <v>943</v>
      </c>
      <c r="F507" s="318" t="s">
        <v>1513</v>
      </c>
      <c r="G507" s="318" t="s">
        <v>1273</v>
      </c>
      <c r="H507" s="317" t="s">
        <v>913</v>
      </c>
      <c r="I507" s="317">
        <v>53000</v>
      </c>
      <c r="J507" s="318" t="s">
        <v>1001</v>
      </c>
      <c r="K507" s="316">
        <v>41235</v>
      </c>
      <c r="L507" s="317" t="s">
        <v>2608</v>
      </c>
      <c r="M507" s="315" t="s">
        <v>983</v>
      </c>
      <c r="N507" s="318" t="s">
        <v>991</v>
      </c>
      <c r="O507" s="347">
        <v>50.76</v>
      </c>
      <c r="P507" s="400">
        <v>4.2300000000000004</v>
      </c>
      <c r="Q507" s="400">
        <v>4.2300000000000004</v>
      </c>
      <c r="R507" s="400">
        <v>4.2300000000000004</v>
      </c>
      <c r="S507" s="404">
        <f>SUM(P507:R507)</f>
        <v>12.690000000000001</v>
      </c>
      <c r="T507" s="400">
        <v>4.2300000000000004</v>
      </c>
      <c r="U507" s="400">
        <v>4.2300000000000004</v>
      </c>
      <c r="V507" s="400">
        <v>4.2300000000000004</v>
      </c>
      <c r="W507" s="404">
        <f>SUM(T507:V507)</f>
        <v>12.690000000000001</v>
      </c>
      <c r="X507" s="400">
        <v>4.2300000000000004</v>
      </c>
      <c r="Y507" s="400">
        <v>4.2300000000000004</v>
      </c>
      <c r="Z507" s="400">
        <v>4.2300000000000004</v>
      </c>
      <c r="AA507" s="404">
        <f>SUM(X507:Z507)</f>
        <v>12.690000000000001</v>
      </c>
      <c r="AB507" s="400">
        <v>4.2300000000000004</v>
      </c>
      <c r="AC507" s="400">
        <v>4.2300000000000004</v>
      </c>
      <c r="AD507" s="400">
        <v>4.2300000000000004</v>
      </c>
      <c r="AE507" s="404">
        <f>SUM(AB507:AD507)</f>
        <v>12.690000000000001</v>
      </c>
      <c r="AF507" s="401">
        <f>SUBTOTAL(9,S507,W507,AA507,AE507)</f>
        <v>50.760000000000005</v>
      </c>
    </row>
    <row r="508" spans="1:32" x14ac:dyDescent="0.3">
      <c r="A508" s="70"/>
      <c r="B508" s="70" t="s">
        <v>3631</v>
      </c>
      <c r="C508" s="318" t="s">
        <v>2594</v>
      </c>
      <c r="D508" s="318" t="s">
        <v>3157</v>
      </c>
      <c r="E508" s="317" t="s">
        <v>943</v>
      </c>
      <c r="F508" s="318" t="s">
        <v>1514</v>
      </c>
      <c r="G508" s="318" t="s">
        <v>1272</v>
      </c>
      <c r="H508" s="317" t="s">
        <v>912</v>
      </c>
      <c r="I508" s="317">
        <v>53100</v>
      </c>
      <c r="J508" s="318" t="s">
        <v>1001</v>
      </c>
      <c r="K508" s="316">
        <v>41228</v>
      </c>
      <c r="L508" s="317" t="s">
        <v>2608</v>
      </c>
      <c r="M508" s="315" t="s">
        <v>983</v>
      </c>
      <c r="N508" s="318" t="s">
        <v>991</v>
      </c>
      <c r="O508" s="347">
        <v>50.76</v>
      </c>
      <c r="P508" s="400">
        <v>4.2300000000000004</v>
      </c>
      <c r="Q508" s="400">
        <v>4.2300000000000004</v>
      </c>
      <c r="R508" s="400">
        <v>4.2300000000000004</v>
      </c>
      <c r="S508" s="404">
        <f>SUM(P508:R508)</f>
        <v>12.690000000000001</v>
      </c>
      <c r="T508" s="400">
        <v>4.2300000000000004</v>
      </c>
      <c r="U508" s="400">
        <v>4.2300000000000004</v>
      </c>
      <c r="V508" s="400">
        <v>4.2300000000000004</v>
      </c>
      <c r="W508" s="404">
        <f>SUM(T508:V508)</f>
        <v>12.690000000000001</v>
      </c>
      <c r="X508" s="400">
        <v>4.2300000000000004</v>
      </c>
      <c r="Y508" s="400">
        <v>4.2300000000000004</v>
      </c>
      <c r="Z508" s="400">
        <v>4.2300000000000004</v>
      </c>
      <c r="AA508" s="404">
        <f>SUM(X508:Z508)</f>
        <v>12.690000000000001</v>
      </c>
      <c r="AB508" s="400">
        <v>4.2300000000000004</v>
      </c>
      <c r="AC508" s="400">
        <v>4.2300000000000004</v>
      </c>
      <c r="AD508" s="400">
        <v>4.2300000000000004</v>
      </c>
      <c r="AE508" s="404">
        <f>SUM(AB508:AD508)</f>
        <v>12.690000000000001</v>
      </c>
      <c r="AF508" s="401">
        <f>SUBTOTAL(9,S508,W508,AA508,AE508)</f>
        <v>50.760000000000005</v>
      </c>
    </row>
    <row r="509" spans="1:32" x14ac:dyDescent="0.3">
      <c r="A509" s="70"/>
      <c r="B509" s="70" t="s">
        <v>3631</v>
      </c>
      <c r="C509" s="318" t="s">
        <v>2594</v>
      </c>
      <c r="D509" s="318" t="s">
        <v>3158</v>
      </c>
      <c r="E509" s="317" t="s">
        <v>943</v>
      </c>
      <c r="F509" s="318" t="s">
        <v>1515</v>
      </c>
      <c r="G509" s="318" t="s">
        <v>1272</v>
      </c>
      <c r="H509" s="317" t="s">
        <v>912</v>
      </c>
      <c r="I509" s="317">
        <v>53100</v>
      </c>
      <c r="J509" s="318" t="s">
        <v>1001</v>
      </c>
      <c r="K509" s="316">
        <v>41228</v>
      </c>
      <c r="L509" s="317" t="s">
        <v>2608</v>
      </c>
      <c r="M509" s="315" t="s">
        <v>983</v>
      </c>
      <c r="N509" s="318" t="s">
        <v>991</v>
      </c>
      <c r="O509" s="347">
        <v>50.76</v>
      </c>
      <c r="P509" s="400">
        <v>4.2300000000000004</v>
      </c>
      <c r="Q509" s="400">
        <v>4.2300000000000004</v>
      </c>
      <c r="R509" s="400">
        <v>4.2300000000000004</v>
      </c>
      <c r="S509" s="404">
        <f>SUM(P509:R509)</f>
        <v>12.690000000000001</v>
      </c>
      <c r="T509" s="400">
        <v>4.2300000000000004</v>
      </c>
      <c r="U509" s="400">
        <v>4.2300000000000004</v>
      </c>
      <c r="V509" s="400">
        <v>4.2300000000000004</v>
      </c>
      <c r="W509" s="404">
        <f>SUM(T509:V509)</f>
        <v>12.690000000000001</v>
      </c>
      <c r="X509" s="400">
        <v>4.2300000000000004</v>
      </c>
      <c r="Y509" s="400">
        <v>4.2300000000000004</v>
      </c>
      <c r="Z509" s="400">
        <v>4.2300000000000004</v>
      </c>
      <c r="AA509" s="404">
        <f>SUM(X509:Z509)</f>
        <v>12.690000000000001</v>
      </c>
      <c r="AB509" s="400">
        <v>4.2300000000000004</v>
      </c>
      <c r="AC509" s="400">
        <v>4.2300000000000004</v>
      </c>
      <c r="AD509" s="400">
        <v>4.2300000000000004</v>
      </c>
      <c r="AE509" s="404">
        <f>SUM(AB509:AD509)</f>
        <v>12.690000000000001</v>
      </c>
      <c r="AF509" s="401">
        <f>SUBTOTAL(9,S509,W509,AA509,AE509)</f>
        <v>50.760000000000005</v>
      </c>
    </row>
    <row r="510" spans="1:32" x14ac:dyDescent="0.3">
      <c r="A510" s="70"/>
      <c r="B510" s="70" t="s">
        <v>3631</v>
      </c>
      <c r="C510" s="318" t="s">
        <v>2700</v>
      </c>
      <c r="D510" s="318" t="s">
        <v>3159</v>
      </c>
      <c r="E510" s="317" t="s">
        <v>943</v>
      </c>
      <c r="F510" s="318" t="s">
        <v>1516</v>
      </c>
      <c r="G510" s="318" t="s">
        <v>1273</v>
      </c>
      <c r="H510" s="317" t="s">
        <v>913</v>
      </c>
      <c r="I510" s="317">
        <v>53000</v>
      </c>
      <c r="J510" s="318" t="s">
        <v>1001</v>
      </c>
      <c r="K510" s="316">
        <v>41235</v>
      </c>
      <c r="L510" s="317" t="s">
        <v>2608</v>
      </c>
      <c r="M510" s="315" t="s">
        <v>983</v>
      </c>
      <c r="N510" s="318" t="s">
        <v>991</v>
      </c>
      <c r="O510" s="347">
        <v>50.76</v>
      </c>
      <c r="P510" s="400">
        <v>4.2300000000000004</v>
      </c>
      <c r="Q510" s="400">
        <v>4.2300000000000004</v>
      </c>
      <c r="R510" s="400">
        <v>4.2300000000000004</v>
      </c>
      <c r="S510" s="404">
        <f>SUM(P510:R510)</f>
        <v>12.690000000000001</v>
      </c>
      <c r="T510" s="400">
        <v>4.2300000000000004</v>
      </c>
      <c r="U510" s="400">
        <v>4.2300000000000004</v>
      </c>
      <c r="V510" s="400">
        <v>4.2300000000000004</v>
      </c>
      <c r="W510" s="404">
        <f>SUM(T510:V510)</f>
        <v>12.690000000000001</v>
      </c>
      <c r="X510" s="400">
        <v>4.2300000000000004</v>
      </c>
      <c r="Y510" s="400">
        <v>4.2300000000000004</v>
      </c>
      <c r="Z510" s="400">
        <v>4.2300000000000004</v>
      </c>
      <c r="AA510" s="404">
        <f>SUM(X510:Z510)</f>
        <v>12.690000000000001</v>
      </c>
      <c r="AB510" s="400">
        <v>4.2300000000000004</v>
      </c>
      <c r="AC510" s="400">
        <v>4.2300000000000004</v>
      </c>
      <c r="AD510" s="400">
        <v>4.2300000000000004</v>
      </c>
      <c r="AE510" s="404">
        <f>SUM(AB510:AD510)</f>
        <v>12.690000000000001</v>
      </c>
      <c r="AF510" s="401">
        <f>SUBTOTAL(9,S510,W510,AA510,AE510)</f>
        <v>50.760000000000005</v>
      </c>
    </row>
    <row r="511" spans="1:32" x14ac:dyDescent="0.3">
      <c r="A511" s="70"/>
      <c r="B511" s="70" t="s">
        <v>3631</v>
      </c>
      <c r="C511" s="318" t="s">
        <v>2700</v>
      </c>
      <c r="D511" s="318" t="s">
        <v>3160</v>
      </c>
      <c r="E511" s="317" t="s">
        <v>943</v>
      </c>
      <c r="F511" s="318" t="s">
        <v>1517</v>
      </c>
      <c r="G511" s="318" t="s">
        <v>1273</v>
      </c>
      <c r="H511" s="317" t="s">
        <v>913</v>
      </c>
      <c r="I511" s="317">
        <v>53000</v>
      </c>
      <c r="J511" s="318" t="s">
        <v>1001</v>
      </c>
      <c r="K511" s="316">
        <v>41235</v>
      </c>
      <c r="L511" s="317" t="s">
        <v>2608</v>
      </c>
      <c r="M511" s="315" t="s">
        <v>983</v>
      </c>
      <c r="N511" s="318" t="s">
        <v>991</v>
      </c>
      <c r="O511" s="347">
        <v>50.76</v>
      </c>
      <c r="P511" s="400">
        <v>4.2300000000000004</v>
      </c>
      <c r="Q511" s="400">
        <v>4.2300000000000004</v>
      </c>
      <c r="R511" s="400">
        <v>4.2300000000000004</v>
      </c>
      <c r="S511" s="404">
        <f>SUM(P511:R511)</f>
        <v>12.690000000000001</v>
      </c>
      <c r="T511" s="400">
        <v>4.2300000000000004</v>
      </c>
      <c r="U511" s="400">
        <v>4.2300000000000004</v>
      </c>
      <c r="V511" s="400">
        <v>4.2300000000000004</v>
      </c>
      <c r="W511" s="404">
        <f>SUM(T511:V511)</f>
        <v>12.690000000000001</v>
      </c>
      <c r="X511" s="400">
        <v>4.2300000000000004</v>
      </c>
      <c r="Y511" s="400">
        <v>4.2300000000000004</v>
      </c>
      <c r="Z511" s="400">
        <v>4.2300000000000004</v>
      </c>
      <c r="AA511" s="404">
        <f>SUM(X511:Z511)</f>
        <v>12.690000000000001</v>
      </c>
      <c r="AB511" s="400">
        <v>4.2300000000000004</v>
      </c>
      <c r="AC511" s="400">
        <v>4.2300000000000004</v>
      </c>
      <c r="AD511" s="400">
        <v>4.2300000000000004</v>
      </c>
      <c r="AE511" s="404">
        <f>SUM(AB511:AD511)</f>
        <v>12.690000000000001</v>
      </c>
      <c r="AF511" s="401">
        <f>SUBTOTAL(9,S511,W511,AA511,AE511)</f>
        <v>50.760000000000005</v>
      </c>
    </row>
    <row r="512" spans="1:32" x14ac:dyDescent="0.3">
      <c r="A512" s="70"/>
      <c r="B512" s="70" t="s">
        <v>3631</v>
      </c>
      <c r="C512" s="318" t="s">
        <v>2594</v>
      </c>
      <c r="D512" s="318" t="s">
        <v>3161</v>
      </c>
      <c r="E512" s="317" t="s">
        <v>943</v>
      </c>
      <c r="F512" s="318" t="s">
        <v>1518</v>
      </c>
      <c r="G512" s="318" t="s">
        <v>1272</v>
      </c>
      <c r="H512" s="317" t="s">
        <v>912</v>
      </c>
      <c r="I512" s="317">
        <v>53100</v>
      </c>
      <c r="J512" s="318" t="s">
        <v>1001</v>
      </c>
      <c r="K512" s="316">
        <v>41235</v>
      </c>
      <c r="L512" s="317" t="s">
        <v>2608</v>
      </c>
      <c r="M512" s="315" t="s">
        <v>983</v>
      </c>
      <c r="N512" s="318" t="s">
        <v>991</v>
      </c>
      <c r="O512" s="347">
        <v>50.76</v>
      </c>
      <c r="P512" s="400">
        <v>4.2300000000000004</v>
      </c>
      <c r="Q512" s="400">
        <v>4.2300000000000004</v>
      </c>
      <c r="R512" s="400">
        <v>4.2300000000000004</v>
      </c>
      <c r="S512" s="404">
        <f>SUM(P512:R512)</f>
        <v>12.690000000000001</v>
      </c>
      <c r="T512" s="400">
        <v>4.2300000000000004</v>
      </c>
      <c r="U512" s="400">
        <v>4.2300000000000004</v>
      </c>
      <c r="V512" s="400">
        <v>4.2300000000000004</v>
      </c>
      <c r="W512" s="404">
        <f>SUM(T512:V512)</f>
        <v>12.690000000000001</v>
      </c>
      <c r="X512" s="400">
        <v>4.2300000000000004</v>
      </c>
      <c r="Y512" s="400">
        <v>4.2300000000000004</v>
      </c>
      <c r="Z512" s="400">
        <v>4.2300000000000004</v>
      </c>
      <c r="AA512" s="404">
        <f>SUM(X512:Z512)</f>
        <v>12.690000000000001</v>
      </c>
      <c r="AB512" s="400">
        <v>4.2300000000000004</v>
      </c>
      <c r="AC512" s="400">
        <v>4.2300000000000004</v>
      </c>
      <c r="AD512" s="400">
        <v>4.2300000000000004</v>
      </c>
      <c r="AE512" s="404">
        <f>SUM(AB512:AD512)</f>
        <v>12.690000000000001</v>
      </c>
      <c r="AF512" s="401">
        <f>SUBTOTAL(9,S512,W512,AA512,AE512)</f>
        <v>50.760000000000005</v>
      </c>
    </row>
    <row r="513" spans="1:32" x14ac:dyDescent="0.3">
      <c r="A513" s="70"/>
      <c r="B513" s="70" t="s">
        <v>3631</v>
      </c>
      <c r="C513" s="318" t="s">
        <v>2594</v>
      </c>
      <c r="D513" s="318" t="s">
        <v>3162</v>
      </c>
      <c r="E513" s="317" t="s">
        <v>943</v>
      </c>
      <c r="F513" s="318" t="s">
        <v>1519</v>
      </c>
      <c r="G513" s="318" t="s">
        <v>1272</v>
      </c>
      <c r="H513" s="317" t="s">
        <v>912</v>
      </c>
      <c r="I513" s="317">
        <v>53100</v>
      </c>
      <c r="J513" s="318" t="s">
        <v>1001</v>
      </c>
      <c r="K513" s="316">
        <v>41228</v>
      </c>
      <c r="L513" s="317" t="s">
        <v>2608</v>
      </c>
      <c r="M513" s="315" t="s">
        <v>983</v>
      </c>
      <c r="N513" s="318" t="s">
        <v>991</v>
      </c>
      <c r="O513" s="347">
        <v>50.76</v>
      </c>
      <c r="P513" s="400">
        <v>4.2300000000000004</v>
      </c>
      <c r="Q513" s="400">
        <v>4.2300000000000004</v>
      </c>
      <c r="R513" s="400">
        <v>4.2300000000000004</v>
      </c>
      <c r="S513" s="404">
        <f>SUM(P513:R513)</f>
        <v>12.690000000000001</v>
      </c>
      <c r="T513" s="400">
        <v>4.2300000000000004</v>
      </c>
      <c r="U513" s="400">
        <v>4.2300000000000004</v>
      </c>
      <c r="V513" s="400">
        <v>4.2300000000000004</v>
      </c>
      <c r="W513" s="404">
        <f>SUM(T513:V513)</f>
        <v>12.690000000000001</v>
      </c>
      <c r="X513" s="400">
        <v>4.2300000000000004</v>
      </c>
      <c r="Y513" s="400">
        <v>4.2300000000000004</v>
      </c>
      <c r="Z513" s="400">
        <v>4.2300000000000004</v>
      </c>
      <c r="AA513" s="404">
        <f>SUM(X513:Z513)</f>
        <v>12.690000000000001</v>
      </c>
      <c r="AB513" s="400">
        <v>4.2300000000000004</v>
      </c>
      <c r="AC513" s="400">
        <v>4.2300000000000004</v>
      </c>
      <c r="AD513" s="400">
        <v>4.2300000000000004</v>
      </c>
      <c r="AE513" s="404">
        <f>SUM(AB513:AD513)</f>
        <v>12.690000000000001</v>
      </c>
      <c r="AF513" s="401">
        <f>SUBTOTAL(9,S513,W513,AA513,AE513)</f>
        <v>50.760000000000005</v>
      </c>
    </row>
    <row r="514" spans="1:32" x14ac:dyDescent="0.3">
      <c r="A514" s="70"/>
      <c r="B514" s="70" t="s">
        <v>3631</v>
      </c>
      <c r="C514" s="318" t="s">
        <v>2594</v>
      </c>
      <c r="D514" s="318" t="s">
        <v>3163</v>
      </c>
      <c r="E514" s="317" t="s">
        <v>944</v>
      </c>
      <c r="F514" s="318" t="s">
        <v>1520</v>
      </c>
      <c r="G514" s="318" t="s">
        <v>1272</v>
      </c>
      <c r="H514" s="317" t="s">
        <v>912</v>
      </c>
      <c r="I514" s="317">
        <v>53100</v>
      </c>
      <c r="J514" s="318" t="s">
        <v>1001</v>
      </c>
      <c r="K514" s="316">
        <v>41208</v>
      </c>
      <c r="L514" s="317" t="s">
        <v>2608</v>
      </c>
      <c r="M514" s="315" t="s">
        <v>983</v>
      </c>
      <c r="N514" s="318" t="s">
        <v>991</v>
      </c>
      <c r="O514" s="347">
        <v>50.76</v>
      </c>
      <c r="P514" s="400">
        <v>4.2300000000000004</v>
      </c>
      <c r="Q514" s="400">
        <v>4.2300000000000004</v>
      </c>
      <c r="R514" s="400">
        <v>4.2300000000000004</v>
      </c>
      <c r="S514" s="404">
        <f>SUM(P514:R514)</f>
        <v>12.690000000000001</v>
      </c>
      <c r="T514" s="400">
        <v>4.2300000000000004</v>
      </c>
      <c r="U514" s="400">
        <v>4.2300000000000004</v>
      </c>
      <c r="V514" s="400">
        <v>4.2300000000000004</v>
      </c>
      <c r="W514" s="404">
        <f>SUM(T514:V514)</f>
        <v>12.690000000000001</v>
      </c>
      <c r="X514" s="400">
        <v>4.2300000000000004</v>
      </c>
      <c r="Y514" s="400">
        <v>4.2300000000000004</v>
      </c>
      <c r="Z514" s="400">
        <v>4.2300000000000004</v>
      </c>
      <c r="AA514" s="404">
        <f>SUM(X514:Z514)</f>
        <v>12.690000000000001</v>
      </c>
      <c r="AB514" s="400">
        <v>4.2300000000000004</v>
      </c>
      <c r="AC514" s="400">
        <v>4.2300000000000004</v>
      </c>
      <c r="AD514" s="400">
        <v>4.2300000000000004</v>
      </c>
      <c r="AE514" s="404">
        <f>SUM(AB514:AD514)</f>
        <v>12.690000000000001</v>
      </c>
      <c r="AF514" s="401">
        <f>SUBTOTAL(9,S514,W514,AA514,AE514)</f>
        <v>50.760000000000005</v>
      </c>
    </row>
    <row r="515" spans="1:32" x14ac:dyDescent="0.3">
      <c r="A515" s="70"/>
      <c r="B515" s="70" t="s">
        <v>3631</v>
      </c>
      <c r="C515" s="318" t="s">
        <v>2594</v>
      </c>
      <c r="D515" s="318" t="s">
        <v>3164</v>
      </c>
      <c r="E515" s="317" t="s">
        <v>944</v>
      </c>
      <c r="F515" s="318" t="s">
        <v>1521</v>
      </c>
      <c r="G515" s="318" t="s">
        <v>1272</v>
      </c>
      <c r="H515" s="317" t="s">
        <v>912</v>
      </c>
      <c r="I515" s="317">
        <v>53100</v>
      </c>
      <c r="J515" s="318" t="s">
        <v>1001</v>
      </c>
      <c r="K515" s="316">
        <v>41234</v>
      </c>
      <c r="L515" s="317" t="s">
        <v>2608</v>
      </c>
      <c r="M515" s="315" t="s">
        <v>983</v>
      </c>
      <c r="N515" s="318" t="s">
        <v>991</v>
      </c>
      <c r="O515" s="347">
        <v>50.76</v>
      </c>
      <c r="P515" s="400">
        <v>4.2300000000000004</v>
      </c>
      <c r="Q515" s="400">
        <v>4.2300000000000004</v>
      </c>
      <c r="R515" s="400">
        <v>4.2300000000000004</v>
      </c>
      <c r="S515" s="404">
        <f>SUM(P515:R515)</f>
        <v>12.690000000000001</v>
      </c>
      <c r="T515" s="400">
        <v>4.2300000000000004</v>
      </c>
      <c r="U515" s="400">
        <v>4.2300000000000004</v>
      </c>
      <c r="V515" s="400">
        <v>4.2300000000000004</v>
      </c>
      <c r="W515" s="404">
        <f>SUM(T515:V515)</f>
        <v>12.690000000000001</v>
      </c>
      <c r="X515" s="400">
        <v>4.2300000000000004</v>
      </c>
      <c r="Y515" s="400">
        <v>4.2300000000000004</v>
      </c>
      <c r="Z515" s="400">
        <v>4.2300000000000004</v>
      </c>
      <c r="AA515" s="404">
        <f>SUM(X515:Z515)</f>
        <v>12.690000000000001</v>
      </c>
      <c r="AB515" s="400">
        <v>4.2300000000000004</v>
      </c>
      <c r="AC515" s="400">
        <v>4.2300000000000004</v>
      </c>
      <c r="AD515" s="400">
        <v>4.2300000000000004</v>
      </c>
      <c r="AE515" s="404">
        <f>SUM(AB515:AD515)</f>
        <v>12.690000000000001</v>
      </c>
      <c r="AF515" s="401">
        <f>SUBTOTAL(9,S515,W515,AA515,AE515)</f>
        <v>50.760000000000005</v>
      </c>
    </row>
    <row r="516" spans="1:32" x14ac:dyDescent="0.3">
      <c r="A516" s="70"/>
      <c r="B516" s="70" t="s">
        <v>3631</v>
      </c>
      <c r="C516" s="318" t="s">
        <v>2700</v>
      </c>
      <c r="D516" s="318" t="s">
        <v>3165</v>
      </c>
      <c r="E516" s="317" t="s">
        <v>943</v>
      </c>
      <c r="F516" s="318" t="s">
        <v>1522</v>
      </c>
      <c r="G516" s="318" t="s">
        <v>1273</v>
      </c>
      <c r="H516" s="317" t="s">
        <v>913</v>
      </c>
      <c r="I516" s="317">
        <v>53000</v>
      </c>
      <c r="J516" s="318" t="s">
        <v>1001</v>
      </c>
      <c r="K516" s="316">
        <v>41318</v>
      </c>
      <c r="L516" s="317" t="s">
        <v>2608</v>
      </c>
      <c r="M516" s="315" t="s">
        <v>983</v>
      </c>
      <c r="N516" s="318" t="s">
        <v>991</v>
      </c>
      <c r="O516" s="347">
        <v>50.76</v>
      </c>
      <c r="P516" s="400">
        <v>4.2300000000000004</v>
      </c>
      <c r="Q516" s="400">
        <v>4.2300000000000004</v>
      </c>
      <c r="R516" s="400">
        <v>4.2300000000000004</v>
      </c>
      <c r="S516" s="404">
        <f>SUM(P516:R516)</f>
        <v>12.690000000000001</v>
      </c>
      <c r="T516" s="400">
        <v>4.2300000000000004</v>
      </c>
      <c r="U516" s="400">
        <v>4.2300000000000004</v>
      </c>
      <c r="V516" s="400">
        <v>4.2300000000000004</v>
      </c>
      <c r="W516" s="404">
        <f>SUM(T516:V516)</f>
        <v>12.690000000000001</v>
      </c>
      <c r="X516" s="400">
        <v>4.2300000000000004</v>
      </c>
      <c r="Y516" s="400">
        <v>4.2300000000000004</v>
      </c>
      <c r="Z516" s="400">
        <v>4.2300000000000004</v>
      </c>
      <c r="AA516" s="404">
        <f>SUM(X516:Z516)</f>
        <v>12.690000000000001</v>
      </c>
      <c r="AB516" s="400">
        <v>4.2300000000000004</v>
      </c>
      <c r="AC516" s="400">
        <v>4.2300000000000004</v>
      </c>
      <c r="AD516" s="400">
        <v>4.2300000000000004</v>
      </c>
      <c r="AE516" s="404">
        <f>SUM(AB516:AD516)</f>
        <v>12.690000000000001</v>
      </c>
      <c r="AF516" s="401">
        <f>SUBTOTAL(9,S516,W516,AA516,AE516)</f>
        <v>50.760000000000005</v>
      </c>
    </row>
    <row r="517" spans="1:32" x14ac:dyDescent="0.3">
      <c r="A517" s="70"/>
      <c r="B517" s="70" t="s">
        <v>3631</v>
      </c>
      <c r="C517" s="318" t="s">
        <v>2700</v>
      </c>
      <c r="D517" s="318" t="s">
        <v>3166</v>
      </c>
      <c r="E517" s="317" t="s">
        <v>943</v>
      </c>
      <c r="F517" s="318" t="s">
        <v>1523</v>
      </c>
      <c r="G517" s="318" t="s">
        <v>1273</v>
      </c>
      <c r="H517" s="317" t="s">
        <v>913</v>
      </c>
      <c r="I517" s="317">
        <v>53000</v>
      </c>
      <c r="J517" s="318" t="s">
        <v>1001</v>
      </c>
      <c r="K517" s="316">
        <v>41318</v>
      </c>
      <c r="L517" s="317" t="s">
        <v>2608</v>
      </c>
      <c r="M517" s="315" t="s">
        <v>983</v>
      </c>
      <c r="N517" s="318" t="s">
        <v>991</v>
      </c>
      <c r="O517" s="347">
        <v>50.76</v>
      </c>
      <c r="P517" s="400">
        <v>4.2300000000000004</v>
      </c>
      <c r="Q517" s="400">
        <v>4.2300000000000004</v>
      </c>
      <c r="R517" s="400">
        <v>4.2300000000000004</v>
      </c>
      <c r="S517" s="404">
        <f>SUM(P517:R517)</f>
        <v>12.690000000000001</v>
      </c>
      <c r="T517" s="400">
        <v>4.2300000000000004</v>
      </c>
      <c r="U517" s="400">
        <v>4.2300000000000004</v>
      </c>
      <c r="V517" s="400">
        <v>4.2300000000000004</v>
      </c>
      <c r="W517" s="404">
        <f>SUM(T517:V517)</f>
        <v>12.690000000000001</v>
      </c>
      <c r="X517" s="400">
        <v>4.2300000000000004</v>
      </c>
      <c r="Y517" s="400">
        <v>4.2300000000000004</v>
      </c>
      <c r="Z517" s="400">
        <v>4.2300000000000004</v>
      </c>
      <c r="AA517" s="404">
        <f>SUM(X517:Z517)</f>
        <v>12.690000000000001</v>
      </c>
      <c r="AB517" s="400">
        <v>4.2300000000000004</v>
      </c>
      <c r="AC517" s="400">
        <v>4.2300000000000004</v>
      </c>
      <c r="AD517" s="400">
        <v>4.2300000000000004</v>
      </c>
      <c r="AE517" s="404">
        <f>SUM(AB517:AD517)</f>
        <v>12.690000000000001</v>
      </c>
      <c r="AF517" s="401">
        <f>SUBTOTAL(9,S517,W517,AA517,AE517)</f>
        <v>50.760000000000005</v>
      </c>
    </row>
    <row r="518" spans="1:32" x14ac:dyDescent="0.3">
      <c r="A518" s="70"/>
      <c r="B518" s="70" t="s">
        <v>3631</v>
      </c>
      <c r="C518" s="318" t="s">
        <v>2700</v>
      </c>
      <c r="D518" s="318" t="s">
        <v>3167</v>
      </c>
      <c r="E518" s="317" t="s">
        <v>943</v>
      </c>
      <c r="F518" s="318" t="s">
        <v>1524</v>
      </c>
      <c r="G518" s="318" t="s">
        <v>1273</v>
      </c>
      <c r="H518" s="317" t="s">
        <v>913</v>
      </c>
      <c r="I518" s="317">
        <v>53000</v>
      </c>
      <c r="J518" s="318" t="s">
        <v>1001</v>
      </c>
      <c r="K518" s="316">
        <v>41318</v>
      </c>
      <c r="L518" s="317" t="s">
        <v>2608</v>
      </c>
      <c r="M518" s="315" t="s">
        <v>983</v>
      </c>
      <c r="N518" s="318" t="s">
        <v>991</v>
      </c>
      <c r="O518" s="347">
        <v>50.76</v>
      </c>
      <c r="P518" s="400">
        <v>4.2300000000000004</v>
      </c>
      <c r="Q518" s="400">
        <v>4.2300000000000004</v>
      </c>
      <c r="R518" s="400">
        <v>4.2300000000000004</v>
      </c>
      <c r="S518" s="404">
        <f>SUM(P518:R518)</f>
        <v>12.690000000000001</v>
      </c>
      <c r="T518" s="400">
        <v>4.2300000000000004</v>
      </c>
      <c r="U518" s="400">
        <v>4.2300000000000004</v>
      </c>
      <c r="V518" s="400">
        <v>4.2300000000000004</v>
      </c>
      <c r="W518" s="404">
        <f>SUM(T518:V518)</f>
        <v>12.690000000000001</v>
      </c>
      <c r="X518" s="400">
        <v>4.2300000000000004</v>
      </c>
      <c r="Y518" s="400">
        <v>4.2300000000000004</v>
      </c>
      <c r="Z518" s="400">
        <v>4.2300000000000004</v>
      </c>
      <c r="AA518" s="404">
        <f>SUM(X518:Z518)</f>
        <v>12.690000000000001</v>
      </c>
      <c r="AB518" s="400">
        <v>4.2300000000000004</v>
      </c>
      <c r="AC518" s="400">
        <v>4.2300000000000004</v>
      </c>
      <c r="AD518" s="400">
        <v>4.2300000000000004</v>
      </c>
      <c r="AE518" s="404">
        <f>SUM(AB518:AD518)</f>
        <v>12.690000000000001</v>
      </c>
      <c r="AF518" s="401">
        <f>SUBTOTAL(9,S518,W518,AA518,AE518)</f>
        <v>50.760000000000005</v>
      </c>
    </row>
    <row r="519" spans="1:32" x14ac:dyDescent="0.3">
      <c r="A519" s="70"/>
      <c r="B519" s="70" t="s">
        <v>3631</v>
      </c>
      <c r="C519" s="318" t="s">
        <v>2700</v>
      </c>
      <c r="D519" s="318" t="s">
        <v>3168</v>
      </c>
      <c r="E519" s="317" t="s">
        <v>943</v>
      </c>
      <c r="F519" s="318" t="s">
        <v>1525</v>
      </c>
      <c r="G519" s="318" t="s">
        <v>1273</v>
      </c>
      <c r="H519" s="317" t="s">
        <v>913</v>
      </c>
      <c r="I519" s="317">
        <v>53000</v>
      </c>
      <c r="J519" s="318" t="s">
        <v>1001</v>
      </c>
      <c r="K519" s="316">
        <v>41235</v>
      </c>
      <c r="L519" s="317" t="s">
        <v>2608</v>
      </c>
      <c r="M519" s="315" t="s">
        <v>983</v>
      </c>
      <c r="N519" s="318" t="s">
        <v>991</v>
      </c>
      <c r="O519" s="347">
        <v>50.76</v>
      </c>
      <c r="P519" s="400">
        <v>4.2300000000000004</v>
      </c>
      <c r="Q519" s="400">
        <v>4.2300000000000004</v>
      </c>
      <c r="R519" s="400">
        <v>4.2300000000000004</v>
      </c>
      <c r="S519" s="404">
        <f>SUM(P519:R519)</f>
        <v>12.690000000000001</v>
      </c>
      <c r="T519" s="400">
        <v>4.2300000000000004</v>
      </c>
      <c r="U519" s="400">
        <v>4.2300000000000004</v>
      </c>
      <c r="V519" s="400">
        <v>4.2300000000000004</v>
      </c>
      <c r="W519" s="404">
        <f>SUM(T519:V519)</f>
        <v>12.690000000000001</v>
      </c>
      <c r="X519" s="400">
        <v>4.2300000000000004</v>
      </c>
      <c r="Y519" s="400">
        <v>4.2300000000000004</v>
      </c>
      <c r="Z519" s="400">
        <v>4.2300000000000004</v>
      </c>
      <c r="AA519" s="404">
        <f>SUM(X519:Z519)</f>
        <v>12.690000000000001</v>
      </c>
      <c r="AB519" s="400">
        <v>4.2300000000000004</v>
      </c>
      <c r="AC519" s="400">
        <v>4.2300000000000004</v>
      </c>
      <c r="AD519" s="400">
        <v>4.2300000000000004</v>
      </c>
      <c r="AE519" s="404">
        <f>SUM(AB519:AD519)</f>
        <v>12.690000000000001</v>
      </c>
      <c r="AF519" s="401">
        <f>SUBTOTAL(9,S519,W519,AA519,AE519)</f>
        <v>50.760000000000005</v>
      </c>
    </row>
    <row r="520" spans="1:32" x14ac:dyDescent="0.3">
      <c r="A520" s="70"/>
      <c r="B520" s="70" t="s">
        <v>3631</v>
      </c>
      <c r="C520" s="318" t="s">
        <v>2700</v>
      </c>
      <c r="D520" s="318" t="s">
        <v>3169</v>
      </c>
      <c r="E520" s="317" t="s">
        <v>943</v>
      </c>
      <c r="F520" s="318" t="s">
        <v>1526</v>
      </c>
      <c r="G520" s="318" t="s">
        <v>1273</v>
      </c>
      <c r="H520" s="317" t="s">
        <v>913</v>
      </c>
      <c r="I520" s="317">
        <v>53000</v>
      </c>
      <c r="J520" s="318" t="s">
        <v>1001</v>
      </c>
      <c r="K520" s="316">
        <v>41289</v>
      </c>
      <c r="L520" s="317" t="s">
        <v>2608</v>
      </c>
      <c r="M520" s="315" t="s">
        <v>983</v>
      </c>
      <c r="N520" s="318" t="s">
        <v>991</v>
      </c>
      <c r="O520" s="347">
        <v>50.76</v>
      </c>
      <c r="P520" s="400">
        <v>4.2300000000000004</v>
      </c>
      <c r="Q520" s="400">
        <v>4.2300000000000004</v>
      </c>
      <c r="R520" s="400">
        <v>4.2300000000000004</v>
      </c>
      <c r="S520" s="404">
        <f>SUM(P520:R520)</f>
        <v>12.690000000000001</v>
      </c>
      <c r="T520" s="400">
        <v>4.2300000000000004</v>
      </c>
      <c r="U520" s="400">
        <v>4.2300000000000004</v>
      </c>
      <c r="V520" s="400">
        <v>4.2300000000000004</v>
      </c>
      <c r="W520" s="404">
        <f>SUM(T520:V520)</f>
        <v>12.690000000000001</v>
      </c>
      <c r="X520" s="400">
        <v>4.2300000000000004</v>
      </c>
      <c r="Y520" s="400">
        <v>4.2300000000000004</v>
      </c>
      <c r="Z520" s="400">
        <v>4.2300000000000004</v>
      </c>
      <c r="AA520" s="404">
        <f>SUM(X520:Z520)</f>
        <v>12.690000000000001</v>
      </c>
      <c r="AB520" s="400">
        <v>4.2300000000000004</v>
      </c>
      <c r="AC520" s="400">
        <v>4.2300000000000004</v>
      </c>
      <c r="AD520" s="400">
        <v>4.2300000000000004</v>
      </c>
      <c r="AE520" s="404">
        <f>SUM(AB520:AD520)</f>
        <v>12.690000000000001</v>
      </c>
      <c r="AF520" s="401">
        <f>SUBTOTAL(9,S520,W520,AA520,AE520)</f>
        <v>50.760000000000005</v>
      </c>
    </row>
    <row r="521" spans="1:32" x14ac:dyDescent="0.3">
      <c r="A521" s="70"/>
      <c r="B521" s="70" t="s">
        <v>3631</v>
      </c>
      <c r="C521" s="318" t="s">
        <v>2700</v>
      </c>
      <c r="D521" s="318" t="s">
        <v>3170</v>
      </c>
      <c r="E521" s="317" t="s">
        <v>943</v>
      </c>
      <c r="F521" s="318" t="s">
        <v>1527</v>
      </c>
      <c r="G521" s="318" t="s">
        <v>1273</v>
      </c>
      <c r="H521" s="317" t="s">
        <v>913</v>
      </c>
      <c r="I521" s="317">
        <v>53000</v>
      </c>
      <c r="J521" s="318" t="s">
        <v>1001</v>
      </c>
      <c r="K521" s="316">
        <v>41289</v>
      </c>
      <c r="L521" s="317" t="s">
        <v>2608</v>
      </c>
      <c r="M521" s="315" t="s">
        <v>983</v>
      </c>
      <c r="N521" s="318" t="s">
        <v>991</v>
      </c>
      <c r="O521" s="347">
        <v>50.76</v>
      </c>
      <c r="P521" s="400">
        <v>4.2300000000000004</v>
      </c>
      <c r="Q521" s="400">
        <v>4.2300000000000004</v>
      </c>
      <c r="R521" s="400">
        <v>4.2300000000000004</v>
      </c>
      <c r="S521" s="404">
        <f>SUM(P521:R521)</f>
        <v>12.690000000000001</v>
      </c>
      <c r="T521" s="400">
        <v>4.2300000000000004</v>
      </c>
      <c r="U521" s="400">
        <v>4.2300000000000004</v>
      </c>
      <c r="V521" s="400">
        <v>4.2300000000000004</v>
      </c>
      <c r="W521" s="404">
        <f>SUM(T521:V521)</f>
        <v>12.690000000000001</v>
      </c>
      <c r="X521" s="400">
        <v>4.2300000000000004</v>
      </c>
      <c r="Y521" s="400">
        <v>4.2300000000000004</v>
      </c>
      <c r="Z521" s="400">
        <v>4.2300000000000004</v>
      </c>
      <c r="AA521" s="404">
        <f>SUM(X521:Z521)</f>
        <v>12.690000000000001</v>
      </c>
      <c r="AB521" s="400">
        <v>4.2300000000000004</v>
      </c>
      <c r="AC521" s="400">
        <v>4.2300000000000004</v>
      </c>
      <c r="AD521" s="400">
        <v>4.2300000000000004</v>
      </c>
      <c r="AE521" s="404">
        <f>SUM(AB521:AD521)</f>
        <v>12.690000000000001</v>
      </c>
      <c r="AF521" s="401">
        <f>SUBTOTAL(9,S521,W521,AA521,AE521)</f>
        <v>50.760000000000005</v>
      </c>
    </row>
    <row r="522" spans="1:32" x14ac:dyDescent="0.3">
      <c r="A522" s="70"/>
      <c r="B522" s="70" t="s">
        <v>3631</v>
      </c>
      <c r="C522" s="318" t="s">
        <v>2700</v>
      </c>
      <c r="D522" s="318" t="s">
        <v>3171</v>
      </c>
      <c r="E522" s="317" t="s">
        <v>943</v>
      </c>
      <c r="F522" s="318" t="s">
        <v>1528</v>
      </c>
      <c r="G522" s="318" t="s">
        <v>1273</v>
      </c>
      <c r="H522" s="317" t="s">
        <v>913</v>
      </c>
      <c r="I522" s="317">
        <v>53000</v>
      </c>
      <c r="J522" s="318" t="s">
        <v>1001</v>
      </c>
      <c r="K522" s="316">
        <v>41289</v>
      </c>
      <c r="L522" s="317" t="s">
        <v>2608</v>
      </c>
      <c r="M522" s="315" t="s">
        <v>983</v>
      </c>
      <c r="N522" s="318" t="s">
        <v>991</v>
      </c>
      <c r="O522" s="347">
        <v>50.76</v>
      </c>
      <c r="P522" s="400">
        <v>4.2300000000000004</v>
      </c>
      <c r="Q522" s="400">
        <v>4.2300000000000004</v>
      </c>
      <c r="R522" s="400">
        <v>4.2300000000000004</v>
      </c>
      <c r="S522" s="404">
        <f>SUM(P522:R522)</f>
        <v>12.690000000000001</v>
      </c>
      <c r="T522" s="400">
        <v>4.2300000000000004</v>
      </c>
      <c r="U522" s="400">
        <v>4.2300000000000004</v>
      </c>
      <c r="V522" s="400">
        <v>4.2300000000000004</v>
      </c>
      <c r="W522" s="404">
        <f>SUM(T522:V522)</f>
        <v>12.690000000000001</v>
      </c>
      <c r="X522" s="400">
        <v>4.2300000000000004</v>
      </c>
      <c r="Y522" s="400">
        <v>4.2300000000000004</v>
      </c>
      <c r="Z522" s="400">
        <v>4.2300000000000004</v>
      </c>
      <c r="AA522" s="404">
        <f>SUM(X522:Z522)</f>
        <v>12.690000000000001</v>
      </c>
      <c r="AB522" s="400">
        <v>4.2300000000000004</v>
      </c>
      <c r="AC522" s="400">
        <v>4.2300000000000004</v>
      </c>
      <c r="AD522" s="400">
        <v>4.2300000000000004</v>
      </c>
      <c r="AE522" s="404">
        <f>SUM(AB522:AD522)</f>
        <v>12.690000000000001</v>
      </c>
      <c r="AF522" s="401">
        <f>SUBTOTAL(9,S522,W522,AA522,AE522)</f>
        <v>50.760000000000005</v>
      </c>
    </row>
    <row r="523" spans="1:32" x14ac:dyDescent="0.3">
      <c r="A523" s="74"/>
      <c r="B523" s="70" t="s">
        <v>3631</v>
      </c>
      <c r="C523" s="318" t="s">
        <v>2594</v>
      </c>
      <c r="D523" s="318" t="s">
        <v>3172</v>
      </c>
      <c r="E523" s="75" t="s">
        <v>943</v>
      </c>
      <c r="F523" s="318" t="s">
        <v>1529</v>
      </c>
      <c r="G523" s="318" t="s">
        <v>1272</v>
      </c>
      <c r="H523" s="317" t="s">
        <v>912</v>
      </c>
      <c r="I523" s="317">
        <v>53100</v>
      </c>
      <c r="J523" s="318" t="s">
        <v>1001</v>
      </c>
      <c r="K523" s="316">
        <v>41201</v>
      </c>
      <c r="L523" s="317" t="s">
        <v>2608</v>
      </c>
      <c r="M523" s="315" t="s">
        <v>983</v>
      </c>
      <c r="N523" s="318" t="s">
        <v>991</v>
      </c>
      <c r="O523" s="347">
        <v>50.76</v>
      </c>
      <c r="P523" s="400">
        <v>4.2300000000000004</v>
      </c>
      <c r="Q523" s="400">
        <v>4.2300000000000004</v>
      </c>
      <c r="R523" s="400">
        <v>4.2300000000000004</v>
      </c>
      <c r="S523" s="404">
        <f>SUM(P523:R523)</f>
        <v>12.690000000000001</v>
      </c>
      <c r="T523" s="400">
        <v>4.2300000000000004</v>
      </c>
      <c r="U523" s="400">
        <v>4.2300000000000004</v>
      </c>
      <c r="V523" s="400">
        <v>4.2300000000000004</v>
      </c>
      <c r="W523" s="404">
        <f>SUM(T523:V523)</f>
        <v>12.690000000000001</v>
      </c>
      <c r="X523" s="400">
        <v>4.2300000000000004</v>
      </c>
      <c r="Y523" s="400">
        <v>4.2300000000000004</v>
      </c>
      <c r="Z523" s="400">
        <v>4.2300000000000004</v>
      </c>
      <c r="AA523" s="404">
        <f>SUM(X523:Z523)</f>
        <v>12.690000000000001</v>
      </c>
      <c r="AB523" s="400">
        <v>4.2300000000000004</v>
      </c>
      <c r="AC523" s="400">
        <v>4.2300000000000004</v>
      </c>
      <c r="AD523" s="400">
        <v>4.2300000000000004</v>
      </c>
      <c r="AE523" s="404">
        <f>SUM(AB523:AD523)</f>
        <v>12.690000000000001</v>
      </c>
      <c r="AF523" s="401">
        <f>SUBTOTAL(9,S523,W523,AA523,AE523)</f>
        <v>50.760000000000005</v>
      </c>
    </row>
    <row r="524" spans="1:32" x14ac:dyDescent="0.3">
      <c r="A524" s="74"/>
      <c r="B524" s="70" t="s">
        <v>3631</v>
      </c>
      <c r="C524" s="318" t="s">
        <v>2594</v>
      </c>
      <c r="D524" s="318" t="s">
        <v>3173</v>
      </c>
      <c r="E524" s="75" t="s">
        <v>920</v>
      </c>
      <c r="F524" s="318" t="s">
        <v>1530</v>
      </c>
      <c r="G524" s="318" t="s">
        <v>1272</v>
      </c>
      <c r="H524" s="317" t="s">
        <v>912</v>
      </c>
      <c r="I524" s="317">
        <v>53100</v>
      </c>
      <c r="J524" s="318" t="s">
        <v>1005</v>
      </c>
      <c r="K524" s="316">
        <v>36526</v>
      </c>
      <c r="L524" s="317" t="s">
        <v>2608</v>
      </c>
      <c r="M524" s="315" t="s">
        <v>983</v>
      </c>
      <c r="N524" s="318" t="s">
        <v>993</v>
      </c>
      <c r="O524" s="347">
        <v>109.56</v>
      </c>
      <c r="P524" s="400">
        <v>9.1300000000000008</v>
      </c>
      <c r="Q524" s="400">
        <v>9.1300000000000008</v>
      </c>
      <c r="R524" s="400">
        <v>9.1300000000000008</v>
      </c>
      <c r="S524" s="404">
        <f>SUM(P524:R524)</f>
        <v>27.39</v>
      </c>
      <c r="T524" s="400">
        <v>9.1300000000000008</v>
      </c>
      <c r="U524" s="400">
        <v>9.1300000000000008</v>
      </c>
      <c r="V524" s="400">
        <v>9.1300000000000008</v>
      </c>
      <c r="W524" s="404">
        <f>SUM(T524:V524)</f>
        <v>27.39</v>
      </c>
      <c r="X524" s="400">
        <v>9.1300000000000008</v>
      </c>
      <c r="Y524" s="400">
        <v>9.1300000000000008</v>
      </c>
      <c r="Z524" s="400">
        <v>9.1300000000000008</v>
      </c>
      <c r="AA524" s="404">
        <f>SUM(X524:Z524)</f>
        <v>27.39</v>
      </c>
      <c r="AB524" s="400">
        <v>9.1300000000000008</v>
      </c>
      <c r="AC524" s="400">
        <v>9.1300000000000008</v>
      </c>
      <c r="AD524" s="400">
        <v>9.1300000000000008</v>
      </c>
      <c r="AE524" s="404">
        <f>SUM(AB524:AD524)</f>
        <v>27.39</v>
      </c>
      <c r="AF524" s="401">
        <f>SUBTOTAL(9,S524,W524,AA524,AE524)</f>
        <v>109.56</v>
      </c>
    </row>
    <row r="525" spans="1:32" x14ac:dyDescent="0.3">
      <c r="A525" s="70"/>
      <c r="B525" s="70" t="s">
        <v>3631</v>
      </c>
      <c r="C525" s="318" t="s">
        <v>2594</v>
      </c>
      <c r="D525" s="318" t="s">
        <v>3174</v>
      </c>
      <c r="E525" s="317" t="s">
        <v>943</v>
      </c>
      <c r="F525" s="318" t="s">
        <v>1531</v>
      </c>
      <c r="G525" s="318" t="s">
        <v>1272</v>
      </c>
      <c r="H525" s="317" t="s">
        <v>912</v>
      </c>
      <c r="I525" s="317">
        <v>53100</v>
      </c>
      <c r="J525" s="318" t="s">
        <v>1001</v>
      </c>
      <c r="K525" s="316">
        <v>41348</v>
      </c>
      <c r="L525" s="317" t="s">
        <v>2608</v>
      </c>
      <c r="M525" s="315" t="s">
        <v>983</v>
      </c>
      <c r="N525" s="318" t="s">
        <v>991</v>
      </c>
      <c r="O525" s="347">
        <v>50.76</v>
      </c>
      <c r="P525" s="400">
        <v>4.2300000000000004</v>
      </c>
      <c r="Q525" s="400">
        <v>4.2300000000000004</v>
      </c>
      <c r="R525" s="400">
        <v>4.2300000000000004</v>
      </c>
      <c r="S525" s="404">
        <f>SUM(P525:R525)</f>
        <v>12.690000000000001</v>
      </c>
      <c r="T525" s="400">
        <v>4.2300000000000004</v>
      </c>
      <c r="U525" s="400">
        <v>4.2300000000000004</v>
      </c>
      <c r="V525" s="400">
        <v>4.2300000000000004</v>
      </c>
      <c r="W525" s="404">
        <f>SUM(T525:V525)</f>
        <v>12.690000000000001</v>
      </c>
      <c r="X525" s="400">
        <v>4.2300000000000004</v>
      </c>
      <c r="Y525" s="400">
        <v>4.2300000000000004</v>
      </c>
      <c r="Z525" s="400">
        <v>4.2300000000000004</v>
      </c>
      <c r="AA525" s="404">
        <f>SUM(X525:Z525)</f>
        <v>12.690000000000001</v>
      </c>
      <c r="AB525" s="400">
        <v>4.2300000000000004</v>
      </c>
      <c r="AC525" s="400">
        <v>4.2300000000000004</v>
      </c>
      <c r="AD525" s="400">
        <v>4.2300000000000004</v>
      </c>
      <c r="AE525" s="404">
        <f>SUM(AB525:AD525)</f>
        <v>12.690000000000001</v>
      </c>
      <c r="AF525" s="401">
        <f>SUBTOTAL(9,S525,W525,AA525,AE525)</f>
        <v>50.760000000000005</v>
      </c>
    </row>
    <row r="526" spans="1:32" x14ac:dyDescent="0.3">
      <c r="A526" s="371"/>
      <c r="B526" s="70" t="s">
        <v>3631</v>
      </c>
      <c r="C526" s="318" t="s">
        <v>2594</v>
      </c>
      <c r="D526" s="372" t="s">
        <v>3501</v>
      </c>
      <c r="E526" s="372" t="s">
        <v>943</v>
      </c>
      <c r="F526" s="373" t="s">
        <v>1532</v>
      </c>
      <c r="G526" s="373" t="s">
        <v>3346</v>
      </c>
      <c r="H526" s="372" t="s">
        <v>913</v>
      </c>
      <c r="I526" s="372">
        <v>53000</v>
      </c>
      <c r="J526" s="318" t="s">
        <v>1001</v>
      </c>
      <c r="K526" s="316">
        <v>41259</v>
      </c>
      <c r="L526" s="317" t="s">
        <v>2608</v>
      </c>
      <c r="M526" s="315" t="s">
        <v>983</v>
      </c>
      <c r="N526" s="318" t="s">
        <v>991</v>
      </c>
      <c r="O526" s="347">
        <v>50.76</v>
      </c>
      <c r="P526" s="400">
        <v>4.2300000000000004</v>
      </c>
      <c r="Q526" s="400">
        <v>4.2300000000000004</v>
      </c>
      <c r="R526" s="400">
        <v>4.2300000000000004</v>
      </c>
      <c r="S526" s="404">
        <f>SUM(P526:R526)</f>
        <v>12.690000000000001</v>
      </c>
      <c r="T526" s="400">
        <v>4.2300000000000004</v>
      </c>
      <c r="U526" s="400">
        <v>4.2300000000000004</v>
      </c>
      <c r="V526" s="400">
        <v>4.2300000000000004</v>
      </c>
      <c r="W526" s="404">
        <f>SUM(T526:V526)</f>
        <v>12.690000000000001</v>
      </c>
      <c r="X526" s="400">
        <v>4.2300000000000004</v>
      </c>
      <c r="Y526" s="400">
        <v>4.2300000000000004</v>
      </c>
      <c r="Z526" s="400">
        <v>4.2300000000000004</v>
      </c>
      <c r="AA526" s="404">
        <f>SUM(X526:Z526)</f>
        <v>12.690000000000001</v>
      </c>
      <c r="AB526" s="400">
        <v>4.2300000000000004</v>
      </c>
      <c r="AC526" s="400">
        <v>4.2300000000000004</v>
      </c>
      <c r="AD526" s="400">
        <v>4.2300000000000004</v>
      </c>
      <c r="AE526" s="404">
        <f>SUM(AB526:AD526)</f>
        <v>12.690000000000001</v>
      </c>
      <c r="AF526" s="401">
        <f>SUBTOTAL(9,S526,W526,AA526,AE526)</f>
        <v>50.760000000000005</v>
      </c>
    </row>
    <row r="527" spans="1:32" x14ac:dyDescent="0.3">
      <c r="A527" s="70"/>
      <c r="B527" s="70" t="s">
        <v>3631</v>
      </c>
      <c r="C527" s="318" t="s">
        <v>2700</v>
      </c>
      <c r="D527" s="318" t="s">
        <v>3175</v>
      </c>
      <c r="E527" s="317" t="s">
        <v>943</v>
      </c>
      <c r="F527" s="318" t="s">
        <v>1533</v>
      </c>
      <c r="G527" s="318" t="s">
        <v>1273</v>
      </c>
      <c r="H527" s="317" t="s">
        <v>913</v>
      </c>
      <c r="I527" s="317">
        <v>53000</v>
      </c>
      <c r="J527" s="318" t="s">
        <v>1001</v>
      </c>
      <c r="K527" s="316">
        <v>41259</v>
      </c>
      <c r="L527" s="317" t="s">
        <v>2608</v>
      </c>
      <c r="M527" s="315" t="s">
        <v>983</v>
      </c>
      <c r="N527" s="318" t="s">
        <v>991</v>
      </c>
      <c r="O527" s="347">
        <v>50.76</v>
      </c>
      <c r="P527" s="400">
        <v>4.2300000000000004</v>
      </c>
      <c r="Q527" s="400">
        <v>4.2300000000000004</v>
      </c>
      <c r="R527" s="400">
        <v>4.2300000000000004</v>
      </c>
      <c r="S527" s="404">
        <f>SUM(P527:R527)</f>
        <v>12.690000000000001</v>
      </c>
      <c r="T527" s="400">
        <v>4.2300000000000004</v>
      </c>
      <c r="U527" s="400">
        <v>4.2300000000000004</v>
      </c>
      <c r="V527" s="400">
        <v>4.2300000000000004</v>
      </c>
      <c r="W527" s="404">
        <f>SUM(T527:V527)</f>
        <v>12.690000000000001</v>
      </c>
      <c r="X527" s="400">
        <v>4.2300000000000004</v>
      </c>
      <c r="Y527" s="400">
        <v>4.2300000000000004</v>
      </c>
      <c r="Z527" s="400">
        <v>4.2300000000000004</v>
      </c>
      <c r="AA527" s="404">
        <f>SUM(X527:Z527)</f>
        <v>12.690000000000001</v>
      </c>
      <c r="AB527" s="400">
        <v>4.2300000000000004</v>
      </c>
      <c r="AC527" s="400">
        <v>4.2300000000000004</v>
      </c>
      <c r="AD527" s="400">
        <v>4.2300000000000004</v>
      </c>
      <c r="AE527" s="404">
        <f>SUM(AB527:AD527)</f>
        <v>12.690000000000001</v>
      </c>
      <c r="AF527" s="401">
        <f>SUBTOTAL(9,S527,W527,AA527,AE527)</f>
        <v>50.760000000000005</v>
      </c>
    </row>
    <row r="528" spans="1:32" x14ac:dyDescent="0.3">
      <c r="A528" s="70"/>
      <c r="B528" s="70" t="s">
        <v>3631</v>
      </c>
      <c r="C528" s="318" t="s">
        <v>2594</v>
      </c>
      <c r="D528" s="318" t="s">
        <v>3176</v>
      </c>
      <c r="E528" s="317" t="s">
        <v>943</v>
      </c>
      <c r="F528" s="318" t="s">
        <v>1538</v>
      </c>
      <c r="G528" s="318" t="s">
        <v>1272</v>
      </c>
      <c r="H528" s="317" t="s">
        <v>912</v>
      </c>
      <c r="I528" s="317">
        <v>53100</v>
      </c>
      <c r="J528" s="318" t="s">
        <v>1001</v>
      </c>
      <c r="K528" s="316">
        <v>41281</v>
      </c>
      <c r="L528" s="317" t="s">
        <v>2608</v>
      </c>
      <c r="M528" s="315" t="s">
        <v>983</v>
      </c>
      <c r="N528" s="318" t="s">
        <v>991</v>
      </c>
      <c r="O528" s="347">
        <v>50.76</v>
      </c>
      <c r="P528" s="400">
        <v>4.2300000000000004</v>
      </c>
      <c r="Q528" s="400">
        <v>4.2300000000000004</v>
      </c>
      <c r="R528" s="400">
        <v>4.2300000000000004</v>
      </c>
      <c r="S528" s="404">
        <f>SUM(P528:R528)</f>
        <v>12.690000000000001</v>
      </c>
      <c r="T528" s="400">
        <v>4.2300000000000004</v>
      </c>
      <c r="U528" s="400">
        <v>4.2300000000000004</v>
      </c>
      <c r="V528" s="400">
        <v>4.2300000000000004</v>
      </c>
      <c r="W528" s="404">
        <f>SUM(T528:V528)</f>
        <v>12.690000000000001</v>
      </c>
      <c r="X528" s="400">
        <v>4.2300000000000004</v>
      </c>
      <c r="Y528" s="400">
        <v>4.2300000000000004</v>
      </c>
      <c r="Z528" s="400">
        <v>4.2300000000000004</v>
      </c>
      <c r="AA528" s="404">
        <f>SUM(X528:Z528)</f>
        <v>12.690000000000001</v>
      </c>
      <c r="AB528" s="400">
        <v>4.2300000000000004</v>
      </c>
      <c r="AC528" s="400">
        <v>4.2300000000000004</v>
      </c>
      <c r="AD528" s="400">
        <v>4.2300000000000004</v>
      </c>
      <c r="AE528" s="404">
        <f>SUM(AB528:AD528)</f>
        <v>12.690000000000001</v>
      </c>
      <c r="AF528" s="401">
        <f>SUBTOTAL(9,S528,W528,AA528,AE528)</f>
        <v>50.760000000000005</v>
      </c>
    </row>
    <row r="529" spans="1:32" x14ac:dyDescent="0.3">
      <c r="A529" s="70"/>
      <c r="B529" s="70" t="s">
        <v>3631</v>
      </c>
      <c r="C529" s="318" t="s">
        <v>2594</v>
      </c>
      <c r="D529" s="318" t="s">
        <v>3177</v>
      </c>
      <c r="E529" s="317" t="s">
        <v>943</v>
      </c>
      <c r="F529" s="318" t="s">
        <v>1539</v>
      </c>
      <c r="G529" s="318" t="s">
        <v>1272</v>
      </c>
      <c r="H529" s="317" t="s">
        <v>912</v>
      </c>
      <c r="I529" s="317">
        <v>53100</v>
      </c>
      <c r="J529" s="318" t="s">
        <v>1001</v>
      </c>
      <c r="K529" s="316">
        <v>41281</v>
      </c>
      <c r="L529" s="317" t="s">
        <v>2608</v>
      </c>
      <c r="M529" s="315" t="s">
        <v>983</v>
      </c>
      <c r="N529" s="318" t="s">
        <v>991</v>
      </c>
      <c r="O529" s="347">
        <v>50.76</v>
      </c>
      <c r="P529" s="400">
        <v>4.2300000000000004</v>
      </c>
      <c r="Q529" s="400">
        <v>4.2300000000000004</v>
      </c>
      <c r="R529" s="400">
        <v>4.2300000000000004</v>
      </c>
      <c r="S529" s="404">
        <f>SUM(P529:R529)</f>
        <v>12.690000000000001</v>
      </c>
      <c r="T529" s="400">
        <v>4.2300000000000004</v>
      </c>
      <c r="U529" s="400">
        <v>4.2300000000000004</v>
      </c>
      <c r="V529" s="400">
        <v>4.2300000000000004</v>
      </c>
      <c r="W529" s="404">
        <f>SUM(T529:V529)</f>
        <v>12.690000000000001</v>
      </c>
      <c r="X529" s="400">
        <v>4.2300000000000004</v>
      </c>
      <c r="Y529" s="400">
        <v>4.2300000000000004</v>
      </c>
      <c r="Z529" s="400">
        <v>4.2300000000000004</v>
      </c>
      <c r="AA529" s="404">
        <f>SUM(X529:Z529)</f>
        <v>12.690000000000001</v>
      </c>
      <c r="AB529" s="400">
        <v>4.2300000000000004</v>
      </c>
      <c r="AC529" s="400">
        <v>4.2300000000000004</v>
      </c>
      <c r="AD529" s="400">
        <v>4.2300000000000004</v>
      </c>
      <c r="AE529" s="404">
        <f>SUM(AB529:AD529)</f>
        <v>12.690000000000001</v>
      </c>
      <c r="AF529" s="401">
        <f>SUBTOTAL(9,S529,W529,AA529,AE529)</f>
        <v>50.760000000000005</v>
      </c>
    </row>
    <row r="530" spans="1:32" x14ac:dyDescent="0.3">
      <c r="A530" s="70"/>
      <c r="B530" s="70" t="s">
        <v>3631</v>
      </c>
      <c r="C530" s="318" t="s">
        <v>2594</v>
      </c>
      <c r="D530" s="318" t="s">
        <v>3178</v>
      </c>
      <c r="E530" s="317" t="s">
        <v>943</v>
      </c>
      <c r="F530" s="318" t="s">
        <v>1540</v>
      </c>
      <c r="G530" s="318" t="s">
        <v>1272</v>
      </c>
      <c r="H530" s="317" t="s">
        <v>912</v>
      </c>
      <c r="I530" s="317">
        <v>53100</v>
      </c>
      <c r="J530" s="318" t="s">
        <v>1001</v>
      </c>
      <c r="K530" s="316">
        <v>41358</v>
      </c>
      <c r="L530" s="317" t="s">
        <v>2608</v>
      </c>
      <c r="M530" s="315" t="s">
        <v>983</v>
      </c>
      <c r="N530" s="318" t="s">
        <v>991</v>
      </c>
      <c r="O530" s="347">
        <v>50.76</v>
      </c>
      <c r="P530" s="400">
        <v>4.2300000000000004</v>
      </c>
      <c r="Q530" s="400">
        <v>4.2300000000000004</v>
      </c>
      <c r="R530" s="400">
        <v>4.2300000000000004</v>
      </c>
      <c r="S530" s="404">
        <f>SUM(P530:R530)</f>
        <v>12.690000000000001</v>
      </c>
      <c r="T530" s="400">
        <v>4.2300000000000004</v>
      </c>
      <c r="U530" s="400">
        <v>4.2300000000000004</v>
      </c>
      <c r="V530" s="400">
        <v>4.2300000000000004</v>
      </c>
      <c r="W530" s="404">
        <f>SUM(T530:V530)</f>
        <v>12.690000000000001</v>
      </c>
      <c r="X530" s="400">
        <v>4.2300000000000004</v>
      </c>
      <c r="Y530" s="400">
        <v>4.2300000000000004</v>
      </c>
      <c r="Z530" s="400">
        <v>4.2300000000000004</v>
      </c>
      <c r="AA530" s="404">
        <f>SUM(X530:Z530)</f>
        <v>12.690000000000001</v>
      </c>
      <c r="AB530" s="400">
        <v>4.2300000000000004</v>
      </c>
      <c r="AC530" s="400">
        <v>4.2300000000000004</v>
      </c>
      <c r="AD530" s="400">
        <v>4.2300000000000004</v>
      </c>
      <c r="AE530" s="404">
        <f>SUM(AB530:AD530)</f>
        <v>12.690000000000001</v>
      </c>
      <c r="AF530" s="401">
        <f>SUBTOTAL(9,S530,W530,AA530,AE530)</f>
        <v>50.760000000000005</v>
      </c>
    </row>
    <row r="531" spans="1:32" x14ac:dyDescent="0.3">
      <c r="A531" s="70"/>
      <c r="B531" s="70" t="s">
        <v>3631</v>
      </c>
      <c r="C531" s="318" t="s">
        <v>2594</v>
      </c>
      <c r="D531" s="318" t="s">
        <v>3179</v>
      </c>
      <c r="E531" s="317" t="s">
        <v>943</v>
      </c>
      <c r="F531" s="318" t="s">
        <v>1541</v>
      </c>
      <c r="G531" s="318" t="s">
        <v>1272</v>
      </c>
      <c r="H531" s="317" t="s">
        <v>912</v>
      </c>
      <c r="I531" s="317">
        <v>53100</v>
      </c>
      <c r="J531" s="318" t="s">
        <v>1001</v>
      </c>
      <c r="K531" s="316">
        <v>41259</v>
      </c>
      <c r="L531" s="317" t="s">
        <v>2608</v>
      </c>
      <c r="M531" s="315" t="s">
        <v>983</v>
      </c>
      <c r="N531" s="318" t="s">
        <v>991</v>
      </c>
      <c r="O531" s="347">
        <v>50.76</v>
      </c>
      <c r="P531" s="400">
        <v>4.2300000000000004</v>
      </c>
      <c r="Q531" s="400">
        <v>4.2300000000000004</v>
      </c>
      <c r="R531" s="400">
        <v>4.2300000000000004</v>
      </c>
      <c r="S531" s="404">
        <f>SUM(P531:R531)</f>
        <v>12.690000000000001</v>
      </c>
      <c r="T531" s="400">
        <v>4.2300000000000004</v>
      </c>
      <c r="U531" s="400">
        <v>4.2300000000000004</v>
      </c>
      <c r="V531" s="400">
        <v>4.2300000000000004</v>
      </c>
      <c r="W531" s="404">
        <f>SUM(T531:V531)</f>
        <v>12.690000000000001</v>
      </c>
      <c r="X531" s="400">
        <v>4.2300000000000004</v>
      </c>
      <c r="Y531" s="400">
        <v>4.2300000000000004</v>
      </c>
      <c r="Z531" s="400">
        <v>4.2300000000000004</v>
      </c>
      <c r="AA531" s="404">
        <f>SUM(X531:Z531)</f>
        <v>12.690000000000001</v>
      </c>
      <c r="AB531" s="400">
        <v>4.2300000000000004</v>
      </c>
      <c r="AC531" s="400">
        <v>4.2300000000000004</v>
      </c>
      <c r="AD531" s="400">
        <v>4.2300000000000004</v>
      </c>
      <c r="AE531" s="404">
        <f>SUM(AB531:AD531)</f>
        <v>12.690000000000001</v>
      </c>
      <c r="AF531" s="401">
        <f>SUBTOTAL(9,S531,W531,AA531,AE531)</f>
        <v>50.760000000000005</v>
      </c>
    </row>
    <row r="532" spans="1:32" x14ac:dyDescent="0.3">
      <c r="A532" s="70"/>
      <c r="B532" s="70" t="s">
        <v>3631</v>
      </c>
      <c r="C532" s="318" t="s">
        <v>2594</v>
      </c>
      <c r="D532" s="318" t="s">
        <v>3180</v>
      </c>
      <c r="E532" s="317" t="s">
        <v>943</v>
      </c>
      <c r="F532" s="318" t="s">
        <v>1542</v>
      </c>
      <c r="G532" s="318" t="s">
        <v>1272</v>
      </c>
      <c r="H532" s="317" t="s">
        <v>912</v>
      </c>
      <c r="I532" s="317">
        <v>53100</v>
      </c>
      <c r="J532" s="318" t="s">
        <v>1001</v>
      </c>
      <c r="K532" s="316">
        <v>41358</v>
      </c>
      <c r="L532" s="317" t="s">
        <v>2608</v>
      </c>
      <c r="M532" s="315" t="s">
        <v>983</v>
      </c>
      <c r="N532" s="318" t="s">
        <v>991</v>
      </c>
      <c r="O532" s="347">
        <v>50.76</v>
      </c>
      <c r="P532" s="400">
        <v>4.2300000000000004</v>
      </c>
      <c r="Q532" s="400">
        <v>4.2300000000000004</v>
      </c>
      <c r="R532" s="400">
        <v>4.2300000000000004</v>
      </c>
      <c r="S532" s="404">
        <f>SUM(P532:R532)</f>
        <v>12.690000000000001</v>
      </c>
      <c r="T532" s="400">
        <v>4.2300000000000004</v>
      </c>
      <c r="U532" s="400">
        <v>4.2300000000000004</v>
      </c>
      <c r="V532" s="400">
        <v>4.2300000000000004</v>
      </c>
      <c r="W532" s="404">
        <f>SUM(T532:V532)</f>
        <v>12.690000000000001</v>
      </c>
      <c r="X532" s="400">
        <v>4.2300000000000004</v>
      </c>
      <c r="Y532" s="400">
        <v>4.2300000000000004</v>
      </c>
      <c r="Z532" s="400">
        <v>4.2300000000000004</v>
      </c>
      <c r="AA532" s="404">
        <f>SUM(X532:Z532)</f>
        <v>12.690000000000001</v>
      </c>
      <c r="AB532" s="400">
        <v>4.2300000000000004</v>
      </c>
      <c r="AC532" s="400">
        <v>4.2300000000000004</v>
      </c>
      <c r="AD532" s="400">
        <v>4.2300000000000004</v>
      </c>
      <c r="AE532" s="404">
        <f>SUM(AB532:AD532)</f>
        <v>12.690000000000001</v>
      </c>
      <c r="AF532" s="401">
        <f>SUBTOTAL(9,S532,W532,AA532,AE532)</f>
        <v>50.760000000000005</v>
      </c>
    </row>
    <row r="533" spans="1:32" x14ac:dyDescent="0.3">
      <c r="A533" s="70"/>
      <c r="B533" s="70" t="s">
        <v>3631</v>
      </c>
      <c r="C533" s="318" t="s">
        <v>2594</v>
      </c>
      <c r="D533" s="318" t="s">
        <v>3181</v>
      </c>
      <c r="E533" s="317" t="s">
        <v>943</v>
      </c>
      <c r="F533" s="318" t="s">
        <v>1543</v>
      </c>
      <c r="G533" s="318" t="s">
        <v>1272</v>
      </c>
      <c r="H533" s="317" t="s">
        <v>912</v>
      </c>
      <c r="I533" s="317">
        <v>53100</v>
      </c>
      <c r="J533" s="318" t="s">
        <v>1001</v>
      </c>
      <c r="K533" s="316">
        <v>41358</v>
      </c>
      <c r="L533" s="317" t="s">
        <v>2608</v>
      </c>
      <c r="M533" s="315" t="s">
        <v>983</v>
      </c>
      <c r="N533" s="318" t="s">
        <v>991</v>
      </c>
      <c r="O533" s="347">
        <v>50.76</v>
      </c>
      <c r="P533" s="400">
        <v>4.2300000000000004</v>
      </c>
      <c r="Q533" s="400">
        <v>4.2300000000000004</v>
      </c>
      <c r="R533" s="400">
        <v>4.2300000000000004</v>
      </c>
      <c r="S533" s="404">
        <f>SUM(P533:R533)</f>
        <v>12.690000000000001</v>
      </c>
      <c r="T533" s="400">
        <v>4.2300000000000004</v>
      </c>
      <c r="U533" s="400">
        <v>4.2300000000000004</v>
      </c>
      <c r="V533" s="400">
        <v>4.2300000000000004</v>
      </c>
      <c r="W533" s="404">
        <f>SUM(T533:V533)</f>
        <v>12.690000000000001</v>
      </c>
      <c r="X533" s="400">
        <v>4.2300000000000004</v>
      </c>
      <c r="Y533" s="400">
        <v>4.2300000000000004</v>
      </c>
      <c r="Z533" s="400">
        <v>4.2300000000000004</v>
      </c>
      <c r="AA533" s="404">
        <f>SUM(X533:Z533)</f>
        <v>12.690000000000001</v>
      </c>
      <c r="AB533" s="400">
        <v>4.2300000000000004</v>
      </c>
      <c r="AC533" s="400">
        <v>4.2300000000000004</v>
      </c>
      <c r="AD533" s="400">
        <v>4.2300000000000004</v>
      </c>
      <c r="AE533" s="404">
        <f>SUM(AB533:AD533)</f>
        <v>12.690000000000001</v>
      </c>
      <c r="AF533" s="401">
        <f>SUBTOTAL(9,S533,W533,AA533,AE533)</f>
        <v>50.760000000000005</v>
      </c>
    </row>
    <row r="534" spans="1:32" x14ac:dyDescent="0.3">
      <c r="A534" s="70"/>
      <c r="B534" s="70" t="s">
        <v>3631</v>
      </c>
      <c r="C534" s="318" t="s">
        <v>2594</v>
      </c>
      <c r="D534" s="318" t="s">
        <v>3182</v>
      </c>
      <c r="E534" s="317" t="s">
        <v>943</v>
      </c>
      <c r="F534" s="318" t="s">
        <v>1544</v>
      </c>
      <c r="G534" s="318" t="s">
        <v>1272</v>
      </c>
      <c r="H534" s="317" t="s">
        <v>912</v>
      </c>
      <c r="I534" s="317">
        <v>53100</v>
      </c>
      <c r="J534" s="318" t="s">
        <v>1001</v>
      </c>
      <c r="K534" s="316">
        <v>41259</v>
      </c>
      <c r="L534" s="317" t="s">
        <v>2608</v>
      </c>
      <c r="M534" s="315" t="s">
        <v>983</v>
      </c>
      <c r="N534" s="318" t="s">
        <v>991</v>
      </c>
      <c r="O534" s="347">
        <v>50.76</v>
      </c>
      <c r="P534" s="400">
        <v>4.2300000000000004</v>
      </c>
      <c r="Q534" s="400">
        <v>4.2300000000000004</v>
      </c>
      <c r="R534" s="400">
        <v>4.2300000000000004</v>
      </c>
      <c r="S534" s="404">
        <f>SUM(P534:R534)</f>
        <v>12.690000000000001</v>
      </c>
      <c r="T534" s="400">
        <v>4.2300000000000004</v>
      </c>
      <c r="U534" s="400">
        <v>4.2300000000000004</v>
      </c>
      <c r="V534" s="400">
        <v>4.2300000000000004</v>
      </c>
      <c r="W534" s="404">
        <f>SUM(T534:V534)</f>
        <v>12.690000000000001</v>
      </c>
      <c r="X534" s="400">
        <v>4.2300000000000004</v>
      </c>
      <c r="Y534" s="400">
        <v>4.2300000000000004</v>
      </c>
      <c r="Z534" s="400">
        <v>4.2300000000000004</v>
      </c>
      <c r="AA534" s="404">
        <f>SUM(X534:Z534)</f>
        <v>12.690000000000001</v>
      </c>
      <c r="AB534" s="400">
        <v>4.2300000000000004</v>
      </c>
      <c r="AC534" s="400">
        <v>4.2300000000000004</v>
      </c>
      <c r="AD534" s="400">
        <v>4.2300000000000004</v>
      </c>
      <c r="AE534" s="404">
        <f>SUM(AB534:AD534)</f>
        <v>12.690000000000001</v>
      </c>
      <c r="AF534" s="401">
        <f>SUBTOTAL(9,S534,W534,AA534,AE534)</f>
        <v>50.760000000000005</v>
      </c>
    </row>
    <row r="535" spans="1:32" x14ac:dyDescent="0.3">
      <c r="A535" s="70"/>
      <c r="B535" s="70" t="s">
        <v>3631</v>
      </c>
      <c r="C535" s="318" t="s">
        <v>2594</v>
      </c>
      <c r="D535" s="318" t="s">
        <v>3183</v>
      </c>
      <c r="E535" s="317" t="s">
        <v>943</v>
      </c>
      <c r="F535" s="318" t="s">
        <v>1545</v>
      </c>
      <c r="G535" s="318" t="s">
        <v>1272</v>
      </c>
      <c r="H535" s="317" t="s">
        <v>912</v>
      </c>
      <c r="I535" s="317">
        <v>53100</v>
      </c>
      <c r="J535" s="318" t="s">
        <v>1001</v>
      </c>
      <c r="K535" s="316">
        <v>41259</v>
      </c>
      <c r="L535" s="317" t="s">
        <v>2608</v>
      </c>
      <c r="M535" s="315" t="s">
        <v>983</v>
      </c>
      <c r="N535" s="318" t="s">
        <v>991</v>
      </c>
      <c r="O535" s="347">
        <v>50.76</v>
      </c>
      <c r="P535" s="400">
        <v>4.2300000000000004</v>
      </c>
      <c r="Q535" s="400">
        <v>4.2300000000000004</v>
      </c>
      <c r="R535" s="400">
        <v>4.2300000000000004</v>
      </c>
      <c r="S535" s="404">
        <f>SUM(P535:R535)</f>
        <v>12.690000000000001</v>
      </c>
      <c r="T535" s="400">
        <v>4.2300000000000004</v>
      </c>
      <c r="U535" s="400">
        <v>4.2300000000000004</v>
      </c>
      <c r="V535" s="400">
        <v>4.2300000000000004</v>
      </c>
      <c r="W535" s="404">
        <f>SUM(T535:V535)</f>
        <v>12.690000000000001</v>
      </c>
      <c r="X535" s="400">
        <v>4.2300000000000004</v>
      </c>
      <c r="Y535" s="400">
        <v>4.2300000000000004</v>
      </c>
      <c r="Z535" s="400">
        <v>4.2300000000000004</v>
      </c>
      <c r="AA535" s="404">
        <f>SUM(X535:Z535)</f>
        <v>12.690000000000001</v>
      </c>
      <c r="AB535" s="400">
        <v>4.2300000000000004</v>
      </c>
      <c r="AC535" s="400">
        <v>4.2300000000000004</v>
      </c>
      <c r="AD535" s="400">
        <v>4.2300000000000004</v>
      </c>
      <c r="AE535" s="404">
        <f>SUM(AB535:AD535)</f>
        <v>12.690000000000001</v>
      </c>
      <c r="AF535" s="401">
        <f>SUBTOTAL(9,S535,W535,AA535,AE535)</f>
        <v>50.760000000000005</v>
      </c>
    </row>
    <row r="536" spans="1:32" x14ac:dyDescent="0.3">
      <c r="A536" s="70"/>
      <c r="B536" s="70" t="s">
        <v>3631</v>
      </c>
      <c r="C536" s="318" t="s">
        <v>2700</v>
      </c>
      <c r="D536" s="318" t="s">
        <v>3184</v>
      </c>
      <c r="E536" s="317" t="s">
        <v>943</v>
      </c>
      <c r="F536" s="318" t="s">
        <v>1546</v>
      </c>
      <c r="G536" s="318" t="s">
        <v>1273</v>
      </c>
      <c r="H536" s="317" t="s">
        <v>913</v>
      </c>
      <c r="I536" s="317">
        <v>53000</v>
      </c>
      <c r="J536" s="318" t="s">
        <v>1001</v>
      </c>
      <c r="K536" s="316">
        <v>41378</v>
      </c>
      <c r="L536" s="317" t="s">
        <v>2608</v>
      </c>
      <c r="M536" s="315" t="s">
        <v>983</v>
      </c>
      <c r="N536" s="318" t="s">
        <v>991</v>
      </c>
      <c r="O536" s="347">
        <v>50.76</v>
      </c>
      <c r="P536" s="400">
        <v>4.2300000000000004</v>
      </c>
      <c r="Q536" s="400">
        <v>4.2300000000000004</v>
      </c>
      <c r="R536" s="400">
        <v>4.2300000000000004</v>
      </c>
      <c r="S536" s="404">
        <f>SUM(P536:R536)</f>
        <v>12.690000000000001</v>
      </c>
      <c r="T536" s="400">
        <v>4.2300000000000004</v>
      </c>
      <c r="U536" s="400">
        <v>4.2300000000000004</v>
      </c>
      <c r="V536" s="400">
        <v>4.2300000000000004</v>
      </c>
      <c r="W536" s="404">
        <f>SUM(T536:V536)</f>
        <v>12.690000000000001</v>
      </c>
      <c r="X536" s="400">
        <v>4.2300000000000004</v>
      </c>
      <c r="Y536" s="400">
        <v>4.2300000000000004</v>
      </c>
      <c r="Z536" s="400">
        <v>4.2300000000000004</v>
      </c>
      <c r="AA536" s="404">
        <f>SUM(X536:Z536)</f>
        <v>12.690000000000001</v>
      </c>
      <c r="AB536" s="400">
        <v>4.2300000000000004</v>
      </c>
      <c r="AC536" s="400">
        <v>4.2300000000000004</v>
      </c>
      <c r="AD536" s="400">
        <v>4.2300000000000004</v>
      </c>
      <c r="AE536" s="404">
        <f>SUM(AB536:AD536)</f>
        <v>12.690000000000001</v>
      </c>
      <c r="AF536" s="401">
        <f>SUBTOTAL(9,S536,W536,AA536,AE536)</f>
        <v>50.760000000000005</v>
      </c>
    </row>
    <row r="537" spans="1:32" x14ac:dyDescent="0.3">
      <c r="A537" s="70"/>
      <c r="B537" s="70" t="s">
        <v>3631</v>
      </c>
      <c r="C537" s="318" t="s">
        <v>2700</v>
      </c>
      <c r="D537" s="318" t="s">
        <v>3185</v>
      </c>
      <c r="E537" s="317" t="s">
        <v>943</v>
      </c>
      <c r="F537" s="318" t="s">
        <v>1547</v>
      </c>
      <c r="G537" s="318" t="s">
        <v>1273</v>
      </c>
      <c r="H537" s="317" t="s">
        <v>913</v>
      </c>
      <c r="I537" s="317">
        <v>53000</v>
      </c>
      <c r="J537" s="318" t="s">
        <v>1001</v>
      </c>
      <c r="K537" s="316">
        <v>41378</v>
      </c>
      <c r="L537" s="317" t="s">
        <v>2608</v>
      </c>
      <c r="M537" s="315" t="s">
        <v>983</v>
      </c>
      <c r="N537" s="318" t="s">
        <v>991</v>
      </c>
      <c r="O537" s="347">
        <v>50.76</v>
      </c>
      <c r="P537" s="400">
        <v>4.2300000000000004</v>
      </c>
      <c r="Q537" s="400">
        <v>4.2300000000000004</v>
      </c>
      <c r="R537" s="400">
        <v>4.2300000000000004</v>
      </c>
      <c r="S537" s="404">
        <f>SUM(P537:R537)</f>
        <v>12.690000000000001</v>
      </c>
      <c r="T537" s="400">
        <v>4.2300000000000004</v>
      </c>
      <c r="U537" s="400">
        <v>4.2300000000000004</v>
      </c>
      <c r="V537" s="400">
        <v>4.2300000000000004</v>
      </c>
      <c r="W537" s="404">
        <f>SUM(T537:V537)</f>
        <v>12.690000000000001</v>
      </c>
      <c r="X537" s="400">
        <v>4.2300000000000004</v>
      </c>
      <c r="Y537" s="400">
        <v>4.2300000000000004</v>
      </c>
      <c r="Z537" s="400">
        <v>4.2300000000000004</v>
      </c>
      <c r="AA537" s="404">
        <f>SUM(X537:Z537)</f>
        <v>12.690000000000001</v>
      </c>
      <c r="AB537" s="400">
        <v>4.2300000000000004</v>
      </c>
      <c r="AC537" s="400">
        <v>4.2300000000000004</v>
      </c>
      <c r="AD537" s="400">
        <v>4.2300000000000004</v>
      </c>
      <c r="AE537" s="404">
        <f>SUM(AB537:AD537)</f>
        <v>12.690000000000001</v>
      </c>
      <c r="AF537" s="401">
        <f>SUBTOTAL(9,S537,W537,AA537,AE537)</f>
        <v>50.760000000000005</v>
      </c>
    </row>
    <row r="538" spans="1:32" x14ac:dyDescent="0.3">
      <c r="A538" s="70"/>
      <c r="B538" s="70" t="s">
        <v>3631</v>
      </c>
      <c r="C538" s="318" t="s">
        <v>2700</v>
      </c>
      <c r="D538" s="318" t="s">
        <v>3186</v>
      </c>
      <c r="E538" s="317" t="s">
        <v>943</v>
      </c>
      <c r="F538" s="318" t="s">
        <v>1548</v>
      </c>
      <c r="G538" s="318" t="s">
        <v>1273</v>
      </c>
      <c r="H538" s="317" t="s">
        <v>913</v>
      </c>
      <c r="I538" s="317">
        <v>53000</v>
      </c>
      <c r="J538" s="318" t="s">
        <v>1001</v>
      </c>
      <c r="K538" s="316">
        <v>41385</v>
      </c>
      <c r="L538" s="317" t="s">
        <v>2608</v>
      </c>
      <c r="M538" s="315" t="s">
        <v>983</v>
      </c>
      <c r="N538" s="318" t="s">
        <v>991</v>
      </c>
      <c r="O538" s="347">
        <v>50.76</v>
      </c>
      <c r="P538" s="400">
        <v>4.2300000000000004</v>
      </c>
      <c r="Q538" s="400">
        <v>4.2300000000000004</v>
      </c>
      <c r="R538" s="400">
        <v>4.2300000000000004</v>
      </c>
      <c r="S538" s="404">
        <f>SUM(P538:R538)</f>
        <v>12.690000000000001</v>
      </c>
      <c r="T538" s="400">
        <v>4.2300000000000004</v>
      </c>
      <c r="U538" s="400">
        <v>4.2300000000000004</v>
      </c>
      <c r="V538" s="400">
        <v>4.2300000000000004</v>
      </c>
      <c r="W538" s="404">
        <f>SUM(T538:V538)</f>
        <v>12.690000000000001</v>
      </c>
      <c r="X538" s="400">
        <v>4.2300000000000004</v>
      </c>
      <c r="Y538" s="400">
        <v>4.2300000000000004</v>
      </c>
      <c r="Z538" s="400">
        <v>4.2300000000000004</v>
      </c>
      <c r="AA538" s="404">
        <f>SUM(X538:Z538)</f>
        <v>12.690000000000001</v>
      </c>
      <c r="AB538" s="400">
        <v>4.2300000000000004</v>
      </c>
      <c r="AC538" s="400">
        <v>4.2300000000000004</v>
      </c>
      <c r="AD538" s="400">
        <v>4.2300000000000004</v>
      </c>
      <c r="AE538" s="404">
        <f>SUM(AB538:AD538)</f>
        <v>12.690000000000001</v>
      </c>
      <c r="AF538" s="401">
        <f>SUBTOTAL(9,S538,W538,AA538,AE538)</f>
        <v>50.760000000000005</v>
      </c>
    </row>
    <row r="539" spans="1:32" x14ac:dyDescent="0.3">
      <c r="A539" s="70"/>
      <c r="B539" s="70" t="s">
        <v>3631</v>
      </c>
      <c r="C539" s="318" t="s">
        <v>2700</v>
      </c>
      <c r="D539" s="318" t="s">
        <v>3187</v>
      </c>
      <c r="E539" s="317" t="s">
        <v>943</v>
      </c>
      <c r="F539" s="318" t="s">
        <v>1549</v>
      </c>
      <c r="G539" s="318" t="s">
        <v>1273</v>
      </c>
      <c r="H539" s="317" t="s">
        <v>913</v>
      </c>
      <c r="I539" s="317">
        <v>53000</v>
      </c>
      <c r="J539" s="318" t="s">
        <v>1001</v>
      </c>
      <c r="K539" s="316">
        <v>41385</v>
      </c>
      <c r="L539" s="317" t="s">
        <v>2608</v>
      </c>
      <c r="M539" s="315" t="s">
        <v>983</v>
      </c>
      <c r="N539" s="318" t="s">
        <v>991</v>
      </c>
      <c r="O539" s="347">
        <v>50.76</v>
      </c>
      <c r="P539" s="400">
        <v>4.2300000000000004</v>
      </c>
      <c r="Q539" s="400">
        <v>4.2300000000000004</v>
      </c>
      <c r="R539" s="400">
        <v>4.2300000000000004</v>
      </c>
      <c r="S539" s="404">
        <f>SUM(P539:R539)</f>
        <v>12.690000000000001</v>
      </c>
      <c r="T539" s="400">
        <v>4.2300000000000004</v>
      </c>
      <c r="U539" s="400">
        <v>4.2300000000000004</v>
      </c>
      <c r="V539" s="400">
        <v>4.2300000000000004</v>
      </c>
      <c r="W539" s="404">
        <f>SUM(T539:V539)</f>
        <v>12.690000000000001</v>
      </c>
      <c r="X539" s="400">
        <v>4.2300000000000004</v>
      </c>
      <c r="Y539" s="400">
        <v>4.2300000000000004</v>
      </c>
      <c r="Z539" s="400">
        <v>4.2300000000000004</v>
      </c>
      <c r="AA539" s="404">
        <f>SUM(X539:Z539)</f>
        <v>12.690000000000001</v>
      </c>
      <c r="AB539" s="400">
        <v>4.2300000000000004</v>
      </c>
      <c r="AC539" s="400">
        <v>4.2300000000000004</v>
      </c>
      <c r="AD539" s="400">
        <v>4.2300000000000004</v>
      </c>
      <c r="AE539" s="404">
        <f>SUM(AB539:AD539)</f>
        <v>12.690000000000001</v>
      </c>
      <c r="AF539" s="401">
        <f>SUBTOTAL(9,S539,W539,AA539,AE539)</f>
        <v>50.760000000000005</v>
      </c>
    </row>
    <row r="540" spans="1:32" x14ac:dyDescent="0.3">
      <c r="A540" s="70"/>
      <c r="B540" s="70" t="s">
        <v>3631</v>
      </c>
      <c r="C540" s="318" t="s">
        <v>2700</v>
      </c>
      <c r="D540" s="318" t="s">
        <v>3188</v>
      </c>
      <c r="E540" s="317" t="s">
        <v>943</v>
      </c>
      <c r="F540" s="318" t="s">
        <v>1550</v>
      </c>
      <c r="G540" s="318" t="s">
        <v>1273</v>
      </c>
      <c r="H540" s="317" t="s">
        <v>913</v>
      </c>
      <c r="I540" s="317">
        <v>53000</v>
      </c>
      <c r="J540" s="318" t="s">
        <v>1001</v>
      </c>
      <c r="K540" s="316">
        <v>41291</v>
      </c>
      <c r="L540" s="317" t="s">
        <v>2608</v>
      </c>
      <c r="M540" s="315" t="s">
        <v>983</v>
      </c>
      <c r="N540" s="318" t="s">
        <v>991</v>
      </c>
      <c r="O540" s="347">
        <v>50.76</v>
      </c>
      <c r="P540" s="400">
        <v>4.2300000000000004</v>
      </c>
      <c r="Q540" s="400">
        <v>4.2300000000000004</v>
      </c>
      <c r="R540" s="400">
        <v>4.2300000000000004</v>
      </c>
      <c r="S540" s="404">
        <f>SUM(P540:R540)</f>
        <v>12.690000000000001</v>
      </c>
      <c r="T540" s="400">
        <v>4.2300000000000004</v>
      </c>
      <c r="U540" s="400">
        <v>4.2300000000000004</v>
      </c>
      <c r="V540" s="400">
        <v>4.2300000000000004</v>
      </c>
      <c r="W540" s="404">
        <f>SUM(T540:V540)</f>
        <v>12.690000000000001</v>
      </c>
      <c r="X540" s="400">
        <v>4.2300000000000004</v>
      </c>
      <c r="Y540" s="400">
        <v>4.2300000000000004</v>
      </c>
      <c r="Z540" s="400">
        <v>4.2300000000000004</v>
      </c>
      <c r="AA540" s="404">
        <f>SUM(X540:Z540)</f>
        <v>12.690000000000001</v>
      </c>
      <c r="AB540" s="400">
        <v>4.2300000000000004</v>
      </c>
      <c r="AC540" s="400">
        <v>4.2300000000000004</v>
      </c>
      <c r="AD540" s="400">
        <v>4.2300000000000004</v>
      </c>
      <c r="AE540" s="404">
        <f>SUM(AB540:AD540)</f>
        <v>12.690000000000001</v>
      </c>
      <c r="AF540" s="401">
        <f>SUBTOTAL(9,S540,W540,AA540,AE540)</f>
        <v>50.760000000000005</v>
      </c>
    </row>
    <row r="541" spans="1:32" x14ac:dyDescent="0.3">
      <c r="A541" s="70"/>
      <c r="B541" s="70" t="s">
        <v>3631</v>
      </c>
      <c r="C541" s="318" t="s">
        <v>2700</v>
      </c>
      <c r="D541" s="318" t="s">
        <v>3189</v>
      </c>
      <c r="E541" s="317" t="s">
        <v>943</v>
      </c>
      <c r="F541" s="318" t="s">
        <v>1551</v>
      </c>
      <c r="G541" s="318" t="s">
        <v>1273</v>
      </c>
      <c r="H541" s="317" t="s">
        <v>913</v>
      </c>
      <c r="I541" s="317">
        <v>53000</v>
      </c>
      <c r="J541" s="318" t="s">
        <v>1001</v>
      </c>
      <c r="K541" s="316">
        <v>41378</v>
      </c>
      <c r="L541" s="317" t="s">
        <v>2608</v>
      </c>
      <c r="M541" s="315" t="s">
        <v>983</v>
      </c>
      <c r="N541" s="318" t="s">
        <v>991</v>
      </c>
      <c r="O541" s="347">
        <v>50.76</v>
      </c>
      <c r="P541" s="400">
        <v>4.2300000000000004</v>
      </c>
      <c r="Q541" s="400">
        <v>4.2300000000000004</v>
      </c>
      <c r="R541" s="400">
        <v>4.2300000000000004</v>
      </c>
      <c r="S541" s="404">
        <f>SUM(P541:R541)</f>
        <v>12.690000000000001</v>
      </c>
      <c r="T541" s="400">
        <v>4.2300000000000004</v>
      </c>
      <c r="U541" s="400">
        <v>4.2300000000000004</v>
      </c>
      <c r="V541" s="400">
        <v>4.2300000000000004</v>
      </c>
      <c r="W541" s="404">
        <f>SUM(T541:V541)</f>
        <v>12.690000000000001</v>
      </c>
      <c r="X541" s="400">
        <v>4.2300000000000004</v>
      </c>
      <c r="Y541" s="400">
        <v>4.2300000000000004</v>
      </c>
      <c r="Z541" s="400">
        <v>4.2300000000000004</v>
      </c>
      <c r="AA541" s="404">
        <f>SUM(X541:Z541)</f>
        <v>12.690000000000001</v>
      </c>
      <c r="AB541" s="400">
        <v>4.2300000000000004</v>
      </c>
      <c r="AC541" s="400">
        <v>4.2300000000000004</v>
      </c>
      <c r="AD541" s="400">
        <v>4.2300000000000004</v>
      </c>
      <c r="AE541" s="404">
        <f>SUM(AB541:AD541)</f>
        <v>12.690000000000001</v>
      </c>
      <c r="AF541" s="401">
        <f>SUBTOTAL(9,S541,W541,AA541,AE541)</f>
        <v>50.760000000000005</v>
      </c>
    </row>
    <row r="542" spans="1:32" x14ac:dyDescent="0.3">
      <c r="A542" s="70"/>
      <c r="B542" s="70" t="s">
        <v>3631</v>
      </c>
      <c r="C542" s="318" t="s">
        <v>2700</v>
      </c>
      <c r="D542" s="318" t="s">
        <v>3190</v>
      </c>
      <c r="E542" s="317" t="s">
        <v>943</v>
      </c>
      <c r="F542" s="318" t="s">
        <v>1552</v>
      </c>
      <c r="G542" s="318" t="s">
        <v>1273</v>
      </c>
      <c r="H542" s="317" t="s">
        <v>913</v>
      </c>
      <c r="I542" s="317">
        <v>53000</v>
      </c>
      <c r="J542" s="318" t="s">
        <v>1001</v>
      </c>
      <c r="K542" s="316">
        <v>41385</v>
      </c>
      <c r="L542" s="317" t="s">
        <v>2608</v>
      </c>
      <c r="M542" s="315" t="s">
        <v>983</v>
      </c>
      <c r="N542" s="318" t="s">
        <v>991</v>
      </c>
      <c r="O542" s="347">
        <v>50.76</v>
      </c>
      <c r="P542" s="400">
        <v>4.2300000000000004</v>
      </c>
      <c r="Q542" s="400">
        <v>4.2300000000000004</v>
      </c>
      <c r="R542" s="400">
        <v>4.2300000000000004</v>
      </c>
      <c r="S542" s="404">
        <f>SUM(P542:R542)</f>
        <v>12.690000000000001</v>
      </c>
      <c r="T542" s="400">
        <v>4.2300000000000004</v>
      </c>
      <c r="U542" s="400">
        <v>4.2300000000000004</v>
      </c>
      <c r="V542" s="400">
        <v>4.2300000000000004</v>
      </c>
      <c r="W542" s="404">
        <f>SUM(T542:V542)</f>
        <v>12.690000000000001</v>
      </c>
      <c r="X542" s="400">
        <v>4.2300000000000004</v>
      </c>
      <c r="Y542" s="400">
        <v>4.2300000000000004</v>
      </c>
      <c r="Z542" s="400">
        <v>4.2300000000000004</v>
      </c>
      <c r="AA542" s="404">
        <f>SUM(X542:Z542)</f>
        <v>12.690000000000001</v>
      </c>
      <c r="AB542" s="400">
        <v>4.2300000000000004</v>
      </c>
      <c r="AC542" s="400">
        <v>4.2300000000000004</v>
      </c>
      <c r="AD542" s="400">
        <v>4.2300000000000004</v>
      </c>
      <c r="AE542" s="404">
        <f>SUM(AB542:AD542)</f>
        <v>12.690000000000001</v>
      </c>
      <c r="AF542" s="401">
        <f>SUBTOTAL(9,S542,W542,AA542,AE542)</f>
        <v>50.760000000000005</v>
      </c>
    </row>
    <row r="543" spans="1:32" x14ac:dyDescent="0.3">
      <c r="A543" s="70"/>
      <c r="B543" s="70" t="s">
        <v>3631</v>
      </c>
      <c r="C543" s="318" t="s">
        <v>2700</v>
      </c>
      <c r="D543" s="318" t="s">
        <v>3191</v>
      </c>
      <c r="E543" s="317" t="s">
        <v>943</v>
      </c>
      <c r="F543" s="318" t="s">
        <v>1553</v>
      </c>
      <c r="G543" s="318" t="s">
        <v>1273</v>
      </c>
      <c r="H543" s="317" t="s">
        <v>913</v>
      </c>
      <c r="I543" s="317">
        <v>53000</v>
      </c>
      <c r="J543" s="318" t="s">
        <v>1001</v>
      </c>
      <c r="K543" s="316">
        <v>41378</v>
      </c>
      <c r="L543" s="317" t="s">
        <v>2608</v>
      </c>
      <c r="M543" s="315" t="s">
        <v>983</v>
      </c>
      <c r="N543" s="318" t="s">
        <v>991</v>
      </c>
      <c r="O543" s="347">
        <v>50.76</v>
      </c>
      <c r="P543" s="400">
        <v>4.2300000000000004</v>
      </c>
      <c r="Q543" s="400">
        <v>4.2300000000000004</v>
      </c>
      <c r="R543" s="400">
        <v>4.2300000000000004</v>
      </c>
      <c r="S543" s="404">
        <f>SUM(P543:R543)</f>
        <v>12.690000000000001</v>
      </c>
      <c r="T543" s="400">
        <v>4.2300000000000004</v>
      </c>
      <c r="U543" s="400">
        <v>4.2300000000000004</v>
      </c>
      <c r="V543" s="400">
        <v>4.2300000000000004</v>
      </c>
      <c r="W543" s="404">
        <f>SUM(T543:V543)</f>
        <v>12.690000000000001</v>
      </c>
      <c r="X543" s="400">
        <v>4.2300000000000004</v>
      </c>
      <c r="Y543" s="400">
        <v>4.2300000000000004</v>
      </c>
      <c r="Z543" s="400">
        <v>4.2300000000000004</v>
      </c>
      <c r="AA543" s="404">
        <f>SUM(X543:Z543)</f>
        <v>12.690000000000001</v>
      </c>
      <c r="AB543" s="400">
        <v>4.2300000000000004</v>
      </c>
      <c r="AC543" s="400">
        <v>4.2300000000000004</v>
      </c>
      <c r="AD543" s="400">
        <v>4.2300000000000004</v>
      </c>
      <c r="AE543" s="404">
        <f>SUM(AB543:AD543)</f>
        <v>12.690000000000001</v>
      </c>
      <c r="AF543" s="401">
        <f>SUBTOTAL(9,S543,W543,AA543,AE543)</f>
        <v>50.760000000000005</v>
      </c>
    </row>
    <row r="544" spans="1:32" x14ac:dyDescent="0.3">
      <c r="A544" s="70"/>
      <c r="B544" s="70" t="s">
        <v>3631</v>
      </c>
      <c r="C544" s="318" t="s">
        <v>2594</v>
      </c>
      <c r="D544" s="318" t="s">
        <v>3192</v>
      </c>
      <c r="E544" s="317" t="s">
        <v>943</v>
      </c>
      <c r="F544" s="318" t="s">
        <v>1554</v>
      </c>
      <c r="G544" s="318" t="s">
        <v>1272</v>
      </c>
      <c r="H544" s="317" t="s">
        <v>912</v>
      </c>
      <c r="I544" s="317">
        <v>53100</v>
      </c>
      <c r="J544" s="318" t="s">
        <v>1001</v>
      </c>
      <c r="K544" s="316">
        <v>41358</v>
      </c>
      <c r="L544" s="317" t="s">
        <v>2608</v>
      </c>
      <c r="M544" s="315" t="s">
        <v>983</v>
      </c>
      <c r="N544" s="318" t="s">
        <v>991</v>
      </c>
      <c r="O544" s="347">
        <v>50.76</v>
      </c>
      <c r="P544" s="400">
        <v>4.2300000000000004</v>
      </c>
      <c r="Q544" s="400">
        <v>4.2300000000000004</v>
      </c>
      <c r="R544" s="400">
        <v>4.2300000000000004</v>
      </c>
      <c r="S544" s="404">
        <f>SUM(P544:R544)</f>
        <v>12.690000000000001</v>
      </c>
      <c r="T544" s="400">
        <v>4.2300000000000004</v>
      </c>
      <c r="U544" s="400">
        <v>4.2300000000000004</v>
      </c>
      <c r="V544" s="400">
        <v>4.2300000000000004</v>
      </c>
      <c r="W544" s="404">
        <f>SUM(T544:V544)</f>
        <v>12.690000000000001</v>
      </c>
      <c r="X544" s="400">
        <v>4.2300000000000004</v>
      </c>
      <c r="Y544" s="400">
        <v>4.2300000000000004</v>
      </c>
      <c r="Z544" s="400">
        <v>4.2300000000000004</v>
      </c>
      <c r="AA544" s="404">
        <f>SUM(X544:Z544)</f>
        <v>12.690000000000001</v>
      </c>
      <c r="AB544" s="400">
        <v>4.2300000000000004</v>
      </c>
      <c r="AC544" s="400">
        <v>4.2300000000000004</v>
      </c>
      <c r="AD544" s="400">
        <v>4.2300000000000004</v>
      </c>
      <c r="AE544" s="404">
        <f>SUM(AB544:AD544)</f>
        <v>12.690000000000001</v>
      </c>
      <c r="AF544" s="401">
        <f>SUBTOTAL(9,S544,W544,AA544,AE544)</f>
        <v>50.760000000000005</v>
      </c>
    </row>
    <row r="545" spans="1:32" x14ac:dyDescent="0.3">
      <c r="A545" s="70"/>
      <c r="B545" s="70" t="s">
        <v>3631</v>
      </c>
      <c r="C545" s="318" t="s">
        <v>2594</v>
      </c>
      <c r="D545" s="318" t="s">
        <v>3193</v>
      </c>
      <c r="E545" s="317" t="s">
        <v>943</v>
      </c>
      <c r="F545" s="318" t="s">
        <v>1555</v>
      </c>
      <c r="G545" s="318" t="s">
        <v>1272</v>
      </c>
      <c r="H545" s="317" t="s">
        <v>912</v>
      </c>
      <c r="I545" s="317">
        <v>53100</v>
      </c>
      <c r="J545" s="318" t="s">
        <v>1001</v>
      </c>
      <c r="K545" s="316">
        <v>41358</v>
      </c>
      <c r="L545" s="317" t="s">
        <v>2608</v>
      </c>
      <c r="M545" s="315" t="s">
        <v>983</v>
      </c>
      <c r="N545" s="318" t="s">
        <v>991</v>
      </c>
      <c r="O545" s="347">
        <v>50.76</v>
      </c>
      <c r="P545" s="400">
        <v>4.2300000000000004</v>
      </c>
      <c r="Q545" s="400">
        <v>4.2300000000000004</v>
      </c>
      <c r="R545" s="400">
        <v>4.2300000000000004</v>
      </c>
      <c r="S545" s="404">
        <f>SUM(P545:R545)</f>
        <v>12.690000000000001</v>
      </c>
      <c r="T545" s="400">
        <v>4.2300000000000004</v>
      </c>
      <c r="U545" s="400">
        <v>4.2300000000000004</v>
      </c>
      <c r="V545" s="400">
        <v>4.2300000000000004</v>
      </c>
      <c r="W545" s="404">
        <f>SUM(T545:V545)</f>
        <v>12.690000000000001</v>
      </c>
      <c r="X545" s="400">
        <v>4.2300000000000004</v>
      </c>
      <c r="Y545" s="400">
        <v>4.2300000000000004</v>
      </c>
      <c r="Z545" s="400">
        <v>4.2300000000000004</v>
      </c>
      <c r="AA545" s="404">
        <f>SUM(X545:Z545)</f>
        <v>12.690000000000001</v>
      </c>
      <c r="AB545" s="400">
        <v>4.2300000000000004</v>
      </c>
      <c r="AC545" s="400">
        <v>4.2300000000000004</v>
      </c>
      <c r="AD545" s="400">
        <v>4.2300000000000004</v>
      </c>
      <c r="AE545" s="404">
        <f>SUM(AB545:AD545)</f>
        <v>12.690000000000001</v>
      </c>
      <c r="AF545" s="401">
        <f>SUBTOTAL(9,S545,W545,AA545,AE545)</f>
        <v>50.760000000000005</v>
      </c>
    </row>
    <row r="546" spans="1:32" x14ac:dyDescent="0.3">
      <c r="A546" s="70"/>
      <c r="B546" s="70" t="s">
        <v>3631</v>
      </c>
      <c r="C546" s="318" t="s">
        <v>2700</v>
      </c>
      <c r="D546" s="318" t="s">
        <v>3194</v>
      </c>
      <c r="E546" s="317" t="s">
        <v>944</v>
      </c>
      <c r="F546" s="318" t="s">
        <v>1556</v>
      </c>
      <c r="G546" s="318" t="s">
        <v>1273</v>
      </c>
      <c r="H546" s="317" t="s">
        <v>913</v>
      </c>
      <c r="I546" s="317">
        <v>53000</v>
      </c>
      <c r="J546" s="318" t="s">
        <v>1001</v>
      </c>
      <c r="K546" s="316">
        <v>41380</v>
      </c>
      <c r="L546" s="317" t="s">
        <v>2608</v>
      </c>
      <c r="M546" s="315" t="s">
        <v>983</v>
      </c>
      <c r="N546" s="318" t="s">
        <v>991</v>
      </c>
      <c r="O546" s="347">
        <v>50.76</v>
      </c>
      <c r="P546" s="400">
        <v>4.2300000000000004</v>
      </c>
      <c r="Q546" s="400">
        <v>4.2300000000000004</v>
      </c>
      <c r="R546" s="400">
        <v>4.2300000000000004</v>
      </c>
      <c r="S546" s="404">
        <f>SUM(P546:R546)</f>
        <v>12.690000000000001</v>
      </c>
      <c r="T546" s="400">
        <v>4.2300000000000004</v>
      </c>
      <c r="U546" s="400">
        <v>4.2300000000000004</v>
      </c>
      <c r="V546" s="400">
        <v>4.2300000000000004</v>
      </c>
      <c r="W546" s="404">
        <f>SUM(T546:V546)</f>
        <v>12.690000000000001</v>
      </c>
      <c r="X546" s="400">
        <v>4.2300000000000004</v>
      </c>
      <c r="Y546" s="400">
        <v>4.2300000000000004</v>
      </c>
      <c r="Z546" s="400">
        <v>4.2300000000000004</v>
      </c>
      <c r="AA546" s="404">
        <f>SUM(X546:Z546)</f>
        <v>12.690000000000001</v>
      </c>
      <c r="AB546" s="400">
        <v>4.2300000000000004</v>
      </c>
      <c r="AC546" s="400">
        <v>4.2300000000000004</v>
      </c>
      <c r="AD546" s="400">
        <v>4.2300000000000004</v>
      </c>
      <c r="AE546" s="404">
        <f>SUM(AB546:AD546)</f>
        <v>12.690000000000001</v>
      </c>
      <c r="AF546" s="401">
        <f>SUBTOTAL(9,S546,W546,AA546,AE546)</f>
        <v>50.760000000000005</v>
      </c>
    </row>
    <row r="547" spans="1:32" x14ac:dyDescent="0.3">
      <c r="A547" s="70"/>
      <c r="B547" s="70" t="s">
        <v>3631</v>
      </c>
      <c r="C547" s="318" t="s">
        <v>2700</v>
      </c>
      <c r="D547" s="318" t="s">
        <v>3195</v>
      </c>
      <c r="E547" s="317" t="s">
        <v>944</v>
      </c>
      <c r="F547" s="318" t="s">
        <v>1557</v>
      </c>
      <c r="G547" s="318" t="s">
        <v>1273</v>
      </c>
      <c r="H547" s="317" t="s">
        <v>913</v>
      </c>
      <c r="I547" s="317">
        <v>53000</v>
      </c>
      <c r="J547" s="318" t="s">
        <v>1001</v>
      </c>
      <c r="K547" s="316">
        <v>41380</v>
      </c>
      <c r="L547" s="317" t="s">
        <v>2608</v>
      </c>
      <c r="M547" s="315" t="s">
        <v>983</v>
      </c>
      <c r="N547" s="318" t="s">
        <v>991</v>
      </c>
      <c r="O547" s="347">
        <v>50.76</v>
      </c>
      <c r="P547" s="400">
        <v>4.2300000000000004</v>
      </c>
      <c r="Q547" s="400">
        <v>4.2300000000000004</v>
      </c>
      <c r="R547" s="400">
        <v>4.2300000000000004</v>
      </c>
      <c r="S547" s="404">
        <f>SUM(P547:R547)</f>
        <v>12.690000000000001</v>
      </c>
      <c r="T547" s="400">
        <v>4.2300000000000004</v>
      </c>
      <c r="U547" s="400">
        <v>4.2300000000000004</v>
      </c>
      <c r="V547" s="400">
        <v>4.2300000000000004</v>
      </c>
      <c r="W547" s="404">
        <f>SUM(T547:V547)</f>
        <v>12.690000000000001</v>
      </c>
      <c r="X547" s="400">
        <v>4.2300000000000004</v>
      </c>
      <c r="Y547" s="400">
        <v>4.2300000000000004</v>
      </c>
      <c r="Z547" s="400">
        <v>4.2300000000000004</v>
      </c>
      <c r="AA547" s="404">
        <f>SUM(X547:Z547)</f>
        <v>12.690000000000001</v>
      </c>
      <c r="AB547" s="400">
        <v>4.2300000000000004</v>
      </c>
      <c r="AC547" s="400">
        <v>4.2300000000000004</v>
      </c>
      <c r="AD547" s="400">
        <v>4.2300000000000004</v>
      </c>
      <c r="AE547" s="404">
        <f>SUM(AB547:AD547)</f>
        <v>12.690000000000001</v>
      </c>
      <c r="AF547" s="401">
        <f>SUBTOTAL(9,S547,W547,AA547,AE547)</f>
        <v>50.760000000000005</v>
      </c>
    </row>
    <row r="548" spans="1:32" x14ac:dyDescent="0.3">
      <c r="A548" s="70"/>
      <c r="B548" s="70" t="s">
        <v>3631</v>
      </c>
      <c r="C548" s="318" t="s">
        <v>2594</v>
      </c>
      <c r="D548" s="318" t="s">
        <v>3196</v>
      </c>
      <c r="E548" s="317" t="s">
        <v>943</v>
      </c>
      <c r="F548" s="318" t="s">
        <v>1558</v>
      </c>
      <c r="G548" s="318" t="s">
        <v>1272</v>
      </c>
      <c r="H548" s="317" t="s">
        <v>912</v>
      </c>
      <c r="I548" s="317">
        <v>53100</v>
      </c>
      <c r="J548" s="318" t="s">
        <v>1001</v>
      </c>
      <c r="K548" s="316">
        <v>41378</v>
      </c>
      <c r="L548" s="317" t="s">
        <v>2608</v>
      </c>
      <c r="M548" s="315" t="s">
        <v>983</v>
      </c>
      <c r="N548" s="318" t="s">
        <v>991</v>
      </c>
      <c r="O548" s="347">
        <v>50.76</v>
      </c>
      <c r="P548" s="400">
        <v>4.2300000000000004</v>
      </c>
      <c r="Q548" s="400">
        <v>4.2300000000000004</v>
      </c>
      <c r="R548" s="400">
        <v>4.2300000000000004</v>
      </c>
      <c r="S548" s="404">
        <f>SUM(P548:R548)</f>
        <v>12.690000000000001</v>
      </c>
      <c r="T548" s="400">
        <v>4.2300000000000004</v>
      </c>
      <c r="U548" s="400">
        <v>4.2300000000000004</v>
      </c>
      <c r="V548" s="400">
        <v>4.2300000000000004</v>
      </c>
      <c r="W548" s="404">
        <f>SUM(T548:V548)</f>
        <v>12.690000000000001</v>
      </c>
      <c r="X548" s="400">
        <v>4.2300000000000004</v>
      </c>
      <c r="Y548" s="400">
        <v>4.2300000000000004</v>
      </c>
      <c r="Z548" s="400">
        <v>4.2300000000000004</v>
      </c>
      <c r="AA548" s="404">
        <f>SUM(X548:Z548)</f>
        <v>12.690000000000001</v>
      </c>
      <c r="AB548" s="400">
        <v>4.2300000000000004</v>
      </c>
      <c r="AC548" s="400">
        <v>4.2300000000000004</v>
      </c>
      <c r="AD548" s="400">
        <v>4.2300000000000004</v>
      </c>
      <c r="AE548" s="404">
        <f>SUM(AB548:AD548)</f>
        <v>12.690000000000001</v>
      </c>
      <c r="AF548" s="401">
        <f>SUBTOTAL(9,S548,W548,AA548,AE548)</f>
        <v>50.760000000000005</v>
      </c>
    </row>
    <row r="549" spans="1:32" x14ac:dyDescent="0.3">
      <c r="A549" s="70"/>
      <c r="B549" s="70" t="s">
        <v>3631</v>
      </c>
      <c r="C549" s="318" t="s">
        <v>2594</v>
      </c>
      <c r="D549" s="318" t="s">
        <v>3197</v>
      </c>
      <c r="E549" s="317" t="s">
        <v>943</v>
      </c>
      <c r="F549" s="318" t="s">
        <v>1559</v>
      </c>
      <c r="G549" s="318" t="s">
        <v>1272</v>
      </c>
      <c r="H549" s="317" t="s">
        <v>912</v>
      </c>
      <c r="I549" s="317">
        <v>53100</v>
      </c>
      <c r="J549" s="318" t="s">
        <v>1001</v>
      </c>
      <c r="K549" s="316">
        <v>41378</v>
      </c>
      <c r="L549" s="317" t="s">
        <v>2608</v>
      </c>
      <c r="M549" s="315" t="s">
        <v>983</v>
      </c>
      <c r="N549" s="318" t="s">
        <v>991</v>
      </c>
      <c r="O549" s="347">
        <v>50.76</v>
      </c>
      <c r="P549" s="400">
        <v>4.2300000000000004</v>
      </c>
      <c r="Q549" s="400">
        <v>4.2300000000000004</v>
      </c>
      <c r="R549" s="400">
        <v>4.2300000000000004</v>
      </c>
      <c r="S549" s="404">
        <f>SUM(P549:R549)</f>
        <v>12.690000000000001</v>
      </c>
      <c r="T549" s="400">
        <v>4.2300000000000004</v>
      </c>
      <c r="U549" s="400">
        <v>4.2300000000000004</v>
      </c>
      <c r="V549" s="400">
        <v>4.2300000000000004</v>
      </c>
      <c r="W549" s="404">
        <f>SUM(T549:V549)</f>
        <v>12.690000000000001</v>
      </c>
      <c r="X549" s="400">
        <v>4.2300000000000004</v>
      </c>
      <c r="Y549" s="400">
        <v>4.2300000000000004</v>
      </c>
      <c r="Z549" s="400">
        <v>4.2300000000000004</v>
      </c>
      <c r="AA549" s="404">
        <f>SUM(X549:Z549)</f>
        <v>12.690000000000001</v>
      </c>
      <c r="AB549" s="400">
        <v>4.2300000000000004</v>
      </c>
      <c r="AC549" s="400">
        <v>4.2300000000000004</v>
      </c>
      <c r="AD549" s="400">
        <v>4.2300000000000004</v>
      </c>
      <c r="AE549" s="404">
        <f>SUM(AB549:AD549)</f>
        <v>12.690000000000001</v>
      </c>
      <c r="AF549" s="401">
        <f>SUBTOTAL(9,S549,W549,AA549,AE549)</f>
        <v>50.760000000000005</v>
      </c>
    </row>
    <row r="550" spans="1:32" x14ac:dyDescent="0.3">
      <c r="A550" s="70"/>
      <c r="B550" s="70" t="s">
        <v>3631</v>
      </c>
      <c r="C550" s="318" t="s">
        <v>2594</v>
      </c>
      <c r="D550" s="318" t="s">
        <v>3198</v>
      </c>
      <c r="E550" s="317" t="s">
        <v>943</v>
      </c>
      <c r="F550" s="318" t="s">
        <v>1560</v>
      </c>
      <c r="G550" s="318" t="s">
        <v>1272</v>
      </c>
      <c r="H550" s="317" t="s">
        <v>912</v>
      </c>
      <c r="I550" s="317">
        <v>53100</v>
      </c>
      <c r="J550" s="318" t="s">
        <v>1001</v>
      </c>
      <c r="K550" s="316">
        <v>41378</v>
      </c>
      <c r="L550" s="317" t="s">
        <v>2608</v>
      </c>
      <c r="M550" s="315" t="s">
        <v>983</v>
      </c>
      <c r="N550" s="318" t="s">
        <v>991</v>
      </c>
      <c r="O550" s="347">
        <v>50.76</v>
      </c>
      <c r="P550" s="400">
        <v>4.2300000000000004</v>
      </c>
      <c r="Q550" s="400">
        <v>4.2300000000000004</v>
      </c>
      <c r="R550" s="400">
        <v>4.2300000000000004</v>
      </c>
      <c r="S550" s="404">
        <f>SUM(P550:R550)</f>
        <v>12.690000000000001</v>
      </c>
      <c r="T550" s="400">
        <v>4.2300000000000004</v>
      </c>
      <c r="U550" s="400">
        <v>4.2300000000000004</v>
      </c>
      <c r="V550" s="400">
        <v>4.2300000000000004</v>
      </c>
      <c r="W550" s="404">
        <f>SUM(T550:V550)</f>
        <v>12.690000000000001</v>
      </c>
      <c r="X550" s="400">
        <v>4.2300000000000004</v>
      </c>
      <c r="Y550" s="400">
        <v>4.2300000000000004</v>
      </c>
      <c r="Z550" s="400">
        <v>4.2300000000000004</v>
      </c>
      <c r="AA550" s="404">
        <f>SUM(X550:Z550)</f>
        <v>12.690000000000001</v>
      </c>
      <c r="AB550" s="400">
        <v>4.2300000000000004</v>
      </c>
      <c r="AC550" s="400">
        <v>4.2300000000000004</v>
      </c>
      <c r="AD550" s="400">
        <v>4.2300000000000004</v>
      </c>
      <c r="AE550" s="404">
        <f>SUM(AB550:AD550)</f>
        <v>12.690000000000001</v>
      </c>
      <c r="AF550" s="401">
        <f>SUBTOTAL(9,S550,W550,AA550,AE550)</f>
        <v>50.760000000000005</v>
      </c>
    </row>
    <row r="551" spans="1:32" x14ac:dyDescent="0.3">
      <c r="A551" s="70"/>
      <c r="B551" s="70" t="s">
        <v>3631</v>
      </c>
      <c r="C551" s="318" t="s">
        <v>2594</v>
      </c>
      <c r="D551" s="318" t="s">
        <v>3199</v>
      </c>
      <c r="E551" s="317" t="s">
        <v>943</v>
      </c>
      <c r="F551" s="318" t="s">
        <v>1561</v>
      </c>
      <c r="G551" s="318" t="s">
        <v>1272</v>
      </c>
      <c r="H551" s="317" t="s">
        <v>912</v>
      </c>
      <c r="I551" s="317">
        <v>53100</v>
      </c>
      <c r="J551" s="318" t="s">
        <v>1001</v>
      </c>
      <c r="K551" s="316">
        <v>41378</v>
      </c>
      <c r="L551" s="317" t="s">
        <v>2608</v>
      </c>
      <c r="M551" s="315" t="s">
        <v>983</v>
      </c>
      <c r="N551" s="318" t="s">
        <v>991</v>
      </c>
      <c r="O551" s="347">
        <v>50.76</v>
      </c>
      <c r="P551" s="400">
        <v>4.2300000000000004</v>
      </c>
      <c r="Q551" s="400">
        <v>4.2300000000000004</v>
      </c>
      <c r="R551" s="400">
        <v>4.2300000000000004</v>
      </c>
      <c r="S551" s="404">
        <f>SUM(P551:R551)</f>
        <v>12.690000000000001</v>
      </c>
      <c r="T551" s="400">
        <v>4.2300000000000004</v>
      </c>
      <c r="U551" s="400">
        <v>4.2300000000000004</v>
      </c>
      <c r="V551" s="400">
        <v>4.2300000000000004</v>
      </c>
      <c r="W551" s="404">
        <f>SUM(T551:V551)</f>
        <v>12.690000000000001</v>
      </c>
      <c r="X551" s="400">
        <v>4.2300000000000004</v>
      </c>
      <c r="Y551" s="400">
        <v>4.2300000000000004</v>
      </c>
      <c r="Z551" s="400">
        <v>4.2300000000000004</v>
      </c>
      <c r="AA551" s="404">
        <f>SUM(X551:Z551)</f>
        <v>12.690000000000001</v>
      </c>
      <c r="AB551" s="400">
        <v>4.2300000000000004</v>
      </c>
      <c r="AC551" s="400">
        <v>4.2300000000000004</v>
      </c>
      <c r="AD551" s="400">
        <v>4.2300000000000004</v>
      </c>
      <c r="AE551" s="404">
        <f>SUM(AB551:AD551)</f>
        <v>12.690000000000001</v>
      </c>
      <c r="AF551" s="401">
        <f>SUBTOTAL(9,S551,W551,AA551,AE551)</f>
        <v>50.760000000000005</v>
      </c>
    </row>
    <row r="552" spans="1:32" x14ac:dyDescent="0.3">
      <c r="A552" s="70"/>
      <c r="B552" s="70" t="s">
        <v>3631</v>
      </c>
      <c r="C552" s="318" t="s">
        <v>2665</v>
      </c>
      <c r="D552" s="318" t="s">
        <v>3200</v>
      </c>
      <c r="E552" s="317" t="s">
        <v>943</v>
      </c>
      <c r="F552" s="318" t="s">
        <v>1562</v>
      </c>
      <c r="G552" s="318" t="s">
        <v>1272</v>
      </c>
      <c r="H552" s="317" t="s">
        <v>912</v>
      </c>
      <c r="I552" s="317">
        <v>53100</v>
      </c>
      <c r="J552" s="318" t="s">
        <v>1001</v>
      </c>
      <c r="K552" s="316">
        <v>41358</v>
      </c>
      <c r="L552" s="317" t="s">
        <v>2608</v>
      </c>
      <c r="M552" s="315" t="s">
        <v>983</v>
      </c>
      <c r="N552" s="318" t="s">
        <v>991</v>
      </c>
      <c r="O552" s="347">
        <v>50.76</v>
      </c>
      <c r="P552" s="400">
        <v>4.2300000000000004</v>
      </c>
      <c r="Q552" s="400">
        <v>4.2300000000000004</v>
      </c>
      <c r="R552" s="400">
        <v>4.2300000000000004</v>
      </c>
      <c r="S552" s="404">
        <f>SUM(P552:R552)</f>
        <v>12.690000000000001</v>
      </c>
      <c r="T552" s="400">
        <v>4.2300000000000004</v>
      </c>
      <c r="U552" s="400">
        <v>4.2300000000000004</v>
      </c>
      <c r="V552" s="400">
        <v>4.2300000000000004</v>
      </c>
      <c r="W552" s="404">
        <f>SUM(T552:V552)</f>
        <v>12.690000000000001</v>
      </c>
      <c r="X552" s="400">
        <v>4.2300000000000004</v>
      </c>
      <c r="Y552" s="400">
        <v>4.2300000000000004</v>
      </c>
      <c r="Z552" s="400">
        <v>4.2300000000000004</v>
      </c>
      <c r="AA552" s="404">
        <f>SUM(X552:Z552)</f>
        <v>12.690000000000001</v>
      </c>
      <c r="AB552" s="400">
        <v>4.2300000000000004</v>
      </c>
      <c r="AC552" s="400">
        <v>4.2300000000000004</v>
      </c>
      <c r="AD552" s="400">
        <v>4.2300000000000004</v>
      </c>
      <c r="AE552" s="404">
        <f>SUM(AB552:AD552)</f>
        <v>12.690000000000001</v>
      </c>
      <c r="AF552" s="401">
        <f>SUBTOTAL(9,S552,W552,AA552,AE552)</f>
        <v>50.760000000000005</v>
      </c>
    </row>
    <row r="553" spans="1:32" x14ac:dyDescent="0.3">
      <c r="A553" s="70"/>
      <c r="B553" s="70" t="s">
        <v>3631</v>
      </c>
      <c r="C553" s="318" t="s">
        <v>2594</v>
      </c>
      <c r="D553" s="318" t="s">
        <v>3201</v>
      </c>
      <c r="E553" s="317" t="s">
        <v>943</v>
      </c>
      <c r="F553" s="318" t="s">
        <v>1563</v>
      </c>
      <c r="G553" s="318" t="s">
        <v>1272</v>
      </c>
      <c r="H553" s="317" t="s">
        <v>912</v>
      </c>
      <c r="I553" s="317">
        <v>53100</v>
      </c>
      <c r="J553" s="318" t="s">
        <v>1001</v>
      </c>
      <c r="K553" s="316">
        <v>41385</v>
      </c>
      <c r="L553" s="317" t="s">
        <v>2608</v>
      </c>
      <c r="M553" s="315" t="s">
        <v>983</v>
      </c>
      <c r="N553" s="318" t="s">
        <v>991</v>
      </c>
      <c r="O553" s="347">
        <v>50.76</v>
      </c>
      <c r="P553" s="400">
        <v>4.2300000000000004</v>
      </c>
      <c r="Q553" s="400">
        <v>4.2300000000000004</v>
      </c>
      <c r="R553" s="400">
        <v>4.2300000000000004</v>
      </c>
      <c r="S553" s="404">
        <f>SUM(P553:R553)</f>
        <v>12.690000000000001</v>
      </c>
      <c r="T553" s="400">
        <v>4.2300000000000004</v>
      </c>
      <c r="U553" s="400">
        <v>4.2300000000000004</v>
      </c>
      <c r="V553" s="400">
        <v>4.2300000000000004</v>
      </c>
      <c r="W553" s="404">
        <f>SUM(T553:V553)</f>
        <v>12.690000000000001</v>
      </c>
      <c r="X553" s="400">
        <v>4.2300000000000004</v>
      </c>
      <c r="Y553" s="400">
        <v>4.2300000000000004</v>
      </c>
      <c r="Z553" s="400">
        <v>4.2300000000000004</v>
      </c>
      <c r="AA553" s="404">
        <f>SUM(X553:Z553)</f>
        <v>12.690000000000001</v>
      </c>
      <c r="AB553" s="400">
        <v>4.2300000000000004</v>
      </c>
      <c r="AC553" s="400">
        <v>4.2300000000000004</v>
      </c>
      <c r="AD553" s="400">
        <v>4.2300000000000004</v>
      </c>
      <c r="AE553" s="404">
        <f>SUM(AB553:AD553)</f>
        <v>12.690000000000001</v>
      </c>
      <c r="AF553" s="401">
        <f>SUBTOTAL(9,S553,W553,AA553,AE553)</f>
        <v>50.760000000000005</v>
      </c>
    </row>
    <row r="554" spans="1:32" x14ac:dyDescent="0.3">
      <c r="A554" s="70"/>
      <c r="B554" s="508" t="s">
        <v>3632</v>
      </c>
      <c r="C554" s="504" t="s">
        <v>2938</v>
      </c>
      <c r="D554" s="504" t="s">
        <v>3202</v>
      </c>
      <c r="E554" s="503" t="s">
        <v>926</v>
      </c>
      <c r="F554" s="504" t="s">
        <v>1564</v>
      </c>
      <c r="G554" s="504" t="s">
        <v>1272</v>
      </c>
      <c r="H554" s="503" t="s">
        <v>912</v>
      </c>
      <c r="I554" s="503">
        <v>53100</v>
      </c>
      <c r="J554" s="504" t="s">
        <v>1002</v>
      </c>
      <c r="K554" s="316">
        <v>40289</v>
      </c>
      <c r="L554" s="503" t="s">
        <v>2608</v>
      </c>
      <c r="M554" s="315" t="s">
        <v>984</v>
      </c>
      <c r="N554" s="504" t="s">
        <v>991</v>
      </c>
      <c r="O554" s="525">
        <v>46.08</v>
      </c>
      <c r="P554" s="400">
        <v>3.84</v>
      </c>
      <c r="Q554" s="400">
        <v>3.84</v>
      </c>
      <c r="R554" s="400">
        <v>3.84</v>
      </c>
      <c r="S554" s="526">
        <f>SUM(P554:R554)</f>
        <v>11.52</v>
      </c>
      <c r="T554" s="400">
        <v>3.84</v>
      </c>
      <c r="U554" s="400">
        <v>3.84</v>
      </c>
      <c r="V554" s="400">
        <v>3.84</v>
      </c>
      <c r="W554" s="526">
        <f>SUM(T554:V554)</f>
        <v>11.52</v>
      </c>
      <c r="X554" s="400">
        <v>3.84</v>
      </c>
      <c r="Y554" s="400"/>
      <c r="Z554" s="400"/>
      <c r="AA554" s="526">
        <f>SUM(X554:Z554)</f>
        <v>3.84</v>
      </c>
      <c r="AB554" s="400"/>
      <c r="AC554" s="400"/>
      <c r="AD554" s="400"/>
      <c r="AE554" s="526">
        <f>SUM(AB554:AD554)</f>
        <v>0</v>
      </c>
      <c r="AF554" s="527">
        <f>SUBTOTAL(9,S554,W554,AA554,AE554)</f>
        <v>26.88</v>
      </c>
    </row>
    <row r="555" spans="1:32" x14ac:dyDescent="0.3">
      <c r="A555" s="70"/>
      <c r="B555" s="508" t="s">
        <v>3632</v>
      </c>
      <c r="C555" s="504" t="s">
        <v>2938</v>
      </c>
      <c r="D555" s="504" t="s">
        <v>3205</v>
      </c>
      <c r="E555" s="503" t="s">
        <v>926</v>
      </c>
      <c r="F555" s="504" t="s">
        <v>1567</v>
      </c>
      <c r="G555" s="504" t="s">
        <v>1272</v>
      </c>
      <c r="H555" s="503" t="s">
        <v>912</v>
      </c>
      <c r="I555" s="503">
        <v>53100</v>
      </c>
      <c r="J555" s="504" t="s">
        <v>1002</v>
      </c>
      <c r="K555" s="316">
        <v>40289</v>
      </c>
      <c r="L555" s="503" t="s">
        <v>2608</v>
      </c>
      <c r="M555" s="315" t="s">
        <v>984</v>
      </c>
      <c r="N555" s="504" t="s">
        <v>991</v>
      </c>
      <c r="O555" s="525">
        <v>46.08</v>
      </c>
      <c r="P555" s="400">
        <v>3.84</v>
      </c>
      <c r="Q555" s="400">
        <v>3.84</v>
      </c>
      <c r="R555" s="400">
        <v>3.84</v>
      </c>
      <c r="S555" s="526">
        <f>SUM(P555:R555)</f>
        <v>11.52</v>
      </c>
      <c r="T555" s="400">
        <v>3.84</v>
      </c>
      <c r="U555" s="400">
        <v>3.84</v>
      </c>
      <c r="V555" s="400">
        <v>3.84</v>
      </c>
      <c r="W555" s="526">
        <f>SUM(T555:V555)</f>
        <v>11.52</v>
      </c>
      <c r="X555" s="400">
        <v>3.84</v>
      </c>
      <c r="Y555" s="400"/>
      <c r="Z555" s="400"/>
      <c r="AA555" s="526">
        <f>SUM(X555:Z555)</f>
        <v>3.84</v>
      </c>
      <c r="AB555" s="400"/>
      <c r="AC555" s="400"/>
      <c r="AD555" s="400"/>
      <c r="AE555" s="526">
        <f>SUM(AB555:AD555)</f>
        <v>0</v>
      </c>
      <c r="AF555" s="527">
        <f>SUBTOTAL(9,S555,W555,AA555,AE555)</f>
        <v>26.88</v>
      </c>
    </row>
    <row r="556" spans="1:32" x14ac:dyDescent="0.3">
      <c r="A556" s="76"/>
      <c r="B556" s="70" t="s">
        <v>3631</v>
      </c>
      <c r="C556" s="318" t="s">
        <v>2594</v>
      </c>
      <c r="D556" s="318" t="s">
        <v>3207</v>
      </c>
      <c r="E556" s="77" t="s">
        <v>926</v>
      </c>
      <c r="F556" s="318" t="s">
        <v>1569</v>
      </c>
      <c r="G556" s="318" t="s">
        <v>1272</v>
      </c>
      <c r="H556" s="317" t="s">
        <v>912</v>
      </c>
      <c r="I556" s="317">
        <v>53100</v>
      </c>
      <c r="J556" s="318" t="s">
        <v>1001</v>
      </c>
      <c r="K556" s="316">
        <v>40708</v>
      </c>
      <c r="L556" s="317" t="s">
        <v>2608</v>
      </c>
      <c r="M556" s="315" t="s">
        <v>983</v>
      </c>
      <c r="N556" s="318" t="s">
        <v>991</v>
      </c>
      <c r="O556" s="347">
        <v>50.76</v>
      </c>
      <c r="P556" s="400">
        <v>4.2300000000000004</v>
      </c>
      <c r="Q556" s="400">
        <v>4.2300000000000004</v>
      </c>
      <c r="R556" s="400">
        <v>4.2300000000000004</v>
      </c>
      <c r="S556" s="404">
        <f>SUM(P556:R556)</f>
        <v>12.690000000000001</v>
      </c>
      <c r="T556" s="400">
        <v>4.2300000000000004</v>
      </c>
      <c r="U556" s="400">
        <v>4.2300000000000004</v>
      </c>
      <c r="V556" s="400">
        <v>4.2300000000000004</v>
      </c>
      <c r="W556" s="404">
        <f>SUM(T556:V556)</f>
        <v>12.690000000000001</v>
      </c>
      <c r="X556" s="400">
        <v>4.2300000000000004</v>
      </c>
      <c r="Y556" s="400">
        <v>4.2300000000000004</v>
      </c>
      <c r="Z556" s="400">
        <v>4.2300000000000004</v>
      </c>
      <c r="AA556" s="404">
        <f>SUM(X556:Z556)</f>
        <v>12.690000000000001</v>
      </c>
      <c r="AB556" s="400">
        <v>4.2300000000000004</v>
      </c>
      <c r="AC556" s="400">
        <v>4.2300000000000004</v>
      </c>
      <c r="AD556" s="400">
        <v>4.2300000000000004</v>
      </c>
      <c r="AE556" s="404">
        <f>SUM(AB556:AD556)</f>
        <v>12.690000000000001</v>
      </c>
      <c r="AF556" s="401">
        <f>SUBTOTAL(9,S556,W556,AA556,AE556)</f>
        <v>50.760000000000005</v>
      </c>
    </row>
    <row r="557" spans="1:32" x14ac:dyDescent="0.3">
      <c r="A557" s="76"/>
      <c r="B557" s="70" t="s">
        <v>3631</v>
      </c>
      <c r="C557" s="318" t="s">
        <v>2911</v>
      </c>
      <c r="D557" s="318" t="s">
        <v>3208</v>
      </c>
      <c r="E557" s="77" t="s">
        <v>926</v>
      </c>
      <c r="F557" s="318" t="s">
        <v>1570</v>
      </c>
      <c r="G557" s="318" t="s">
        <v>1272</v>
      </c>
      <c r="H557" s="317" t="s">
        <v>912</v>
      </c>
      <c r="I557" s="317">
        <v>53100</v>
      </c>
      <c r="J557" s="318" t="s">
        <v>1002</v>
      </c>
      <c r="K557" s="316">
        <v>41055</v>
      </c>
      <c r="L557" s="317" t="s">
        <v>2608</v>
      </c>
      <c r="M557" s="315" t="s">
        <v>984</v>
      </c>
      <c r="N557" s="318" t="s">
        <v>991</v>
      </c>
      <c r="O557" s="347">
        <v>46.08</v>
      </c>
      <c r="P557" s="400">
        <v>3.84</v>
      </c>
      <c r="Q557" s="400">
        <v>3.84</v>
      </c>
      <c r="R557" s="400">
        <v>3.84</v>
      </c>
      <c r="S557" s="404">
        <f>SUM(P557:R557)</f>
        <v>11.52</v>
      </c>
      <c r="T557" s="400">
        <v>3.84</v>
      </c>
      <c r="U557" s="400">
        <v>3.84</v>
      </c>
      <c r="V557" s="400">
        <v>3.84</v>
      </c>
      <c r="W557" s="404">
        <f>SUM(T557:V557)</f>
        <v>11.52</v>
      </c>
      <c r="X557" s="400">
        <v>3.84</v>
      </c>
      <c r="Y557" s="400">
        <v>3.84</v>
      </c>
      <c r="Z557" s="400">
        <v>3.84</v>
      </c>
      <c r="AA557" s="404">
        <f>SUM(X557:Z557)</f>
        <v>11.52</v>
      </c>
      <c r="AB557" s="400">
        <v>3.84</v>
      </c>
      <c r="AC557" s="400">
        <v>3.84</v>
      </c>
      <c r="AD557" s="400">
        <v>3.84</v>
      </c>
      <c r="AE557" s="404">
        <f>SUM(AB557:AD557)</f>
        <v>11.52</v>
      </c>
      <c r="AF557" s="401">
        <f>SUBTOTAL(9,S557,W557,AA557,AE557)</f>
        <v>46.08</v>
      </c>
    </row>
    <row r="558" spans="1:32" x14ac:dyDescent="0.3">
      <c r="A558" s="70"/>
      <c r="B558" s="70" t="s">
        <v>3631</v>
      </c>
      <c r="C558" s="318" t="s">
        <v>2594</v>
      </c>
      <c r="D558" s="318" t="s">
        <v>3209</v>
      </c>
      <c r="E558" s="317" t="s">
        <v>943</v>
      </c>
      <c r="F558" s="318" t="s">
        <v>1571</v>
      </c>
      <c r="G558" s="318" t="s">
        <v>1272</v>
      </c>
      <c r="H558" s="317" t="s">
        <v>912</v>
      </c>
      <c r="I558" s="317">
        <v>53100</v>
      </c>
      <c r="J558" s="318" t="s">
        <v>1001</v>
      </c>
      <c r="K558" s="316">
        <v>41385</v>
      </c>
      <c r="L558" s="317" t="s">
        <v>2608</v>
      </c>
      <c r="M558" s="315" t="s">
        <v>983</v>
      </c>
      <c r="N558" s="318" t="s">
        <v>991</v>
      </c>
      <c r="O558" s="347">
        <v>50.76</v>
      </c>
      <c r="P558" s="400">
        <v>4.2300000000000004</v>
      </c>
      <c r="Q558" s="400">
        <v>4.2300000000000004</v>
      </c>
      <c r="R558" s="400">
        <v>4.2300000000000004</v>
      </c>
      <c r="S558" s="404">
        <f>SUM(P558:R558)</f>
        <v>12.690000000000001</v>
      </c>
      <c r="T558" s="400">
        <v>4.2300000000000004</v>
      </c>
      <c r="U558" s="400">
        <v>4.2300000000000004</v>
      </c>
      <c r="V558" s="400">
        <v>4.2300000000000004</v>
      </c>
      <c r="W558" s="404">
        <f>SUM(T558:V558)</f>
        <v>12.690000000000001</v>
      </c>
      <c r="X558" s="400">
        <v>4.2300000000000004</v>
      </c>
      <c r="Y558" s="400">
        <v>4.2300000000000004</v>
      </c>
      <c r="Z558" s="400">
        <v>4.2300000000000004</v>
      </c>
      <c r="AA558" s="404">
        <f>SUM(X558:Z558)</f>
        <v>12.690000000000001</v>
      </c>
      <c r="AB558" s="400">
        <v>4.2300000000000004</v>
      </c>
      <c r="AC558" s="400">
        <v>4.2300000000000004</v>
      </c>
      <c r="AD558" s="400">
        <v>4.2300000000000004</v>
      </c>
      <c r="AE558" s="404">
        <f>SUM(AB558:AD558)</f>
        <v>12.690000000000001</v>
      </c>
      <c r="AF558" s="401">
        <f>SUBTOTAL(9,S558,W558,AA558,AE558)</f>
        <v>50.760000000000005</v>
      </c>
    </row>
    <row r="559" spans="1:32" x14ac:dyDescent="0.3">
      <c r="A559" s="371"/>
      <c r="B559" s="70" t="s">
        <v>3631</v>
      </c>
      <c r="C559" s="318" t="s">
        <v>2594</v>
      </c>
      <c r="D559" s="372" t="s">
        <v>3500</v>
      </c>
      <c r="E559" s="372" t="s">
        <v>943</v>
      </c>
      <c r="F559" s="373" t="s">
        <v>1572</v>
      </c>
      <c r="G559" s="373" t="s">
        <v>3346</v>
      </c>
      <c r="H559" s="372" t="s">
        <v>913</v>
      </c>
      <c r="I559" s="372">
        <v>53000</v>
      </c>
      <c r="J559" s="318" t="s">
        <v>1001</v>
      </c>
      <c r="K559" s="316">
        <v>41395</v>
      </c>
      <c r="L559" s="317" t="s">
        <v>2608</v>
      </c>
      <c r="M559" s="315" t="s">
        <v>983</v>
      </c>
      <c r="N559" s="318" t="s">
        <v>991</v>
      </c>
      <c r="O559" s="347">
        <v>50.76</v>
      </c>
      <c r="P559" s="400">
        <v>4.2300000000000004</v>
      </c>
      <c r="Q559" s="400">
        <v>4.2300000000000004</v>
      </c>
      <c r="R559" s="400">
        <v>4.2300000000000004</v>
      </c>
      <c r="S559" s="404">
        <f>SUM(P559:R559)</f>
        <v>12.690000000000001</v>
      </c>
      <c r="T559" s="400">
        <v>4.2300000000000004</v>
      </c>
      <c r="U559" s="400">
        <v>4.2300000000000004</v>
      </c>
      <c r="V559" s="400">
        <v>4.2300000000000004</v>
      </c>
      <c r="W559" s="404">
        <f>SUM(T559:V559)</f>
        <v>12.690000000000001</v>
      </c>
      <c r="X559" s="400">
        <v>4.2300000000000004</v>
      </c>
      <c r="Y559" s="400">
        <v>4.2300000000000004</v>
      </c>
      <c r="Z559" s="400">
        <v>4.2300000000000004</v>
      </c>
      <c r="AA559" s="404">
        <f>SUM(X559:Z559)</f>
        <v>12.690000000000001</v>
      </c>
      <c r="AB559" s="400">
        <v>4.2300000000000004</v>
      </c>
      <c r="AC559" s="400">
        <v>4.2300000000000004</v>
      </c>
      <c r="AD559" s="400">
        <v>4.2300000000000004</v>
      </c>
      <c r="AE559" s="404">
        <f>SUM(AB559:AD559)</f>
        <v>12.690000000000001</v>
      </c>
      <c r="AF559" s="401">
        <f>SUBTOTAL(9,S559,W559,AA559,AE559)</f>
        <v>50.760000000000005</v>
      </c>
    </row>
    <row r="560" spans="1:32" x14ac:dyDescent="0.3">
      <c r="A560" s="371"/>
      <c r="B560" s="70" t="s">
        <v>3631</v>
      </c>
      <c r="C560" s="318" t="s">
        <v>2594</v>
      </c>
      <c r="D560" s="372" t="s">
        <v>3489</v>
      </c>
      <c r="E560" s="372" t="s">
        <v>943</v>
      </c>
      <c r="F560" s="373" t="s">
        <v>1573</v>
      </c>
      <c r="G560" s="373" t="s">
        <v>1272</v>
      </c>
      <c r="H560" s="372" t="s">
        <v>912</v>
      </c>
      <c r="I560" s="372">
        <v>53100</v>
      </c>
      <c r="J560" s="318" t="s">
        <v>1001</v>
      </c>
      <c r="K560" s="316">
        <v>41395</v>
      </c>
      <c r="L560" s="317" t="s">
        <v>2608</v>
      </c>
      <c r="M560" s="315" t="s">
        <v>983</v>
      </c>
      <c r="N560" s="318" t="s">
        <v>991</v>
      </c>
      <c r="O560" s="347">
        <v>50.76</v>
      </c>
      <c r="P560" s="400">
        <v>4.2300000000000004</v>
      </c>
      <c r="Q560" s="400">
        <v>4.2300000000000004</v>
      </c>
      <c r="R560" s="400">
        <v>4.2300000000000004</v>
      </c>
      <c r="S560" s="404">
        <f>SUM(P560:R560)</f>
        <v>12.690000000000001</v>
      </c>
      <c r="T560" s="400">
        <v>4.2300000000000004</v>
      </c>
      <c r="U560" s="400">
        <v>4.2300000000000004</v>
      </c>
      <c r="V560" s="400">
        <v>4.2300000000000004</v>
      </c>
      <c r="W560" s="404">
        <f>SUM(T560:V560)</f>
        <v>12.690000000000001</v>
      </c>
      <c r="X560" s="400">
        <v>4.2300000000000004</v>
      </c>
      <c r="Y560" s="400">
        <v>4.2300000000000004</v>
      </c>
      <c r="Z560" s="400">
        <v>4.2300000000000004</v>
      </c>
      <c r="AA560" s="404">
        <f>SUM(X560:Z560)</f>
        <v>12.690000000000001</v>
      </c>
      <c r="AB560" s="400">
        <v>4.2300000000000004</v>
      </c>
      <c r="AC560" s="400">
        <v>4.2300000000000004</v>
      </c>
      <c r="AD560" s="400">
        <v>4.2300000000000004</v>
      </c>
      <c r="AE560" s="404">
        <f>SUM(AB560:AD560)</f>
        <v>12.690000000000001</v>
      </c>
      <c r="AF560" s="401">
        <f>SUBTOTAL(9,S560,W560,AA560,AE560)</f>
        <v>50.760000000000005</v>
      </c>
    </row>
    <row r="561" spans="1:32" x14ac:dyDescent="0.3">
      <c r="A561" s="70"/>
      <c r="B561" s="70" t="s">
        <v>3631</v>
      </c>
      <c r="C561" s="318" t="s">
        <v>2594</v>
      </c>
      <c r="D561" s="318" t="s">
        <v>3210</v>
      </c>
      <c r="E561" s="317" t="s">
        <v>943</v>
      </c>
      <c r="F561" s="318" t="s">
        <v>1574</v>
      </c>
      <c r="G561" s="318" t="s">
        <v>1272</v>
      </c>
      <c r="H561" s="317" t="s">
        <v>912</v>
      </c>
      <c r="I561" s="317">
        <v>53100</v>
      </c>
      <c r="J561" s="318" t="s">
        <v>1001</v>
      </c>
      <c r="K561" s="316">
        <v>40427</v>
      </c>
      <c r="L561" s="317" t="s">
        <v>2608</v>
      </c>
      <c r="M561" s="315" t="s">
        <v>983</v>
      </c>
      <c r="N561" s="318" t="s">
        <v>991</v>
      </c>
      <c r="O561" s="347">
        <v>50.76</v>
      </c>
      <c r="P561" s="400">
        <v>4.2300000000000004</v>
      </c>
      <c r="Q561" s="400">
        <v>4.2300000000000004</v>
      </c>
      <c r="R561" s="400">
        <v>4.2300000000000004</v>
      </c>
      <c r="S561" s="404">
        <f>SUM(P561:R561)</f>
        <v>12.690000000000001</v>
      </c>
      <c r="T561" s="400">
        <v>4.2300000000000004</v>
      </c>
      <c r="U561" s="400">
        <v>4.2300000000000004</v>
      </c>
      <c r="V561" s="400">
        <v>4.2300000000000004</v>
      </c>
      <c r="W561" s="404">
        <f>SUM(T561:V561)</f>
        <v>12.690000000000001</v>
      </c>
      <c r="X561" s="400">
        <v>4.2300000000000004</v>
      </c>
      <c r="Y561" s="400">
        <v>4.2300000000000004</v>
      </c>
      <c r="Z561" s="400">
        <v>4.2300000000000004</v>
      </c>
      <c r="AA561" s="404">
        <f>SUM(X561:Z561)</f>
        <v>12.690000000000001</v>
      </c>
      <c r="AB561" s="400">
        <v>4.2300000000000004</v>
      </c>
      <c r="AC561" s="400">
        <v>4.2300000000000004</v>
      </c>
      <c r="AD561" s="400">
        <v>4.2300000000000004</v>
      </c>
      <c r="AE561" s="404">
        <f>SUM(AB561:AD561)</f>
        <v>12.690000000000001</v>
      </c>
      <c r="AF561" s="401">
        <f>SUBTOTAL(9,S561,W561,AA561,AE561)</f>
        <v>50.760000000000005</v>
      </c>
    </row>
    <row r="562" spans="1:32" x14ac:dyDescent="0.3">
      <c r="A562" s="70"/>
      <c r="B562" s="70" t="s">
        <v>3631</v>
      </c>
      <c r="C562" s="318" t="s">
        <v>2594</v>
      </c>
      <c r="D562" s="318" t="s">
        <v>3211</v>
      </c>
      <c r="E562" s="317" t="s">
        <v>943</v>
      </c>
      <c r="F562" s="318" t="s">
        <v>1575</v>
      </c>
      <c r="G562" s="318" t="s">
        <v>1272</v>
      </c>
      <c r="H562" s="317" t="s">
        <v>912</v>
      </c>
      <c r="I562" s="317">
        <v>53100</v>
      </c>
      <c r="J562" s="318" t="s">
        <v>1001</v>
      </c>
      <c r="K562" s="316">
        <v>40427</v>
      </c>
      <c r="L562" s="317" t="s">
        <v>2608</v>
      </c>
      <c r="M562" s="315" t="s">
        <v>983</v>
      </c>
      <c r="N562" s="318" t="s">
        <v>991</v>
      </c>
      <c r="O562" s="347">
        <v>50.76</v>
      </c>
      <c r="P562" s="400">
        <v>4.2300000000000004</v>
      </c>
      <c r="Q562" s="400">
        <v>4.2300000000000004</v>
      </c>
      <c r="R562" s="400">
        <v>4.2300000000000004</v>
      </c>
      <c r="S562" s="404">
        <f>SUM(P562:R562)</f>
        <v>12.690000000000001</v>
      </c>
      <c r="T562" s="400">
        <v>4.2300000000000004</v>
      </c>
      <c r="U562" s="400">
        <v>4.2300000000000004</v>
      </c>
      <c r="V562" s="400">
        <v>4.2300000000000004</v>
      </c>
      <c r="W562" s="404">
        <f>SUM(T562:V562)</f>
        <v>12.690000000000001</v>
      </c>
      <c r="X562" s="400">
        <v>4.2300000000000004</v>
      </c>
      <c r="Y562" s="400">
        <v>4.2300000000000004</v>
      </c>
      <c r="Z562" s="400">
        <v>4.2300000000000004</v>
      </c>
      <c r="AA562" s="404">
        <f>SUM(X562:Z562)</f>
        <v>12.690000000000001</v>
      </c>
      <c r="AB562" s="400">
        <v>4.2300000000000004</v>
      </c>
      <c r="AC562" s="400">
        <v>4.2300000000000004</v>
      </c>
      <c r="AD562" s="400">
        <v>4.2300000000000004</v>
      </c>
      <c r="AE562" s="404">
        <f>SUM(AB562:AD562)</f>
        <v>12.690000000000001</v>
      </c>
      <c r="AF562" s="401">
        <f>SUBTOTAL(9,S562,W562,AA562,AE562)</f>
        <v>50.760000000000005</v>
      </c>
    </row>
    <row r="563" spans="1:32" x14ac:dyDescent="0.3">
      <c r="A563" s="70"/>
      <c r="B563" s="70" t="s">
        <v>3631</v>
      </c>
      <c r="C563" s="318" t="s">
        <v>2594</v>
      </c>
      <c r="D563" s="318" t="s">
        <v>3212</v>
      </c>
      <c r="E563" s="317" t="s">
        <v>943</v>
      </c>
      <c r="F563" s="318" t="s">
        <v>1576</v>
      </c>
      <c r="G563" s="318" t="s">
        <v>1272</v>
      </c>
      <c r="H563" s="317" t="s">
        <v>912</v>
      </c>
      <c r="I563" s="317">
        <v>53100</v>
      </c>
      <c r="J563" s="318" t="s">
        <v>1001</v>
      </c>
      <c r="K563" s="316">
        <v>40419</v>
      </c>
      <c r="L563" s="317" t="s">
        <v>2608</v>
      </c>
      <c r="M563" s="315" t="s">
        <v>983</v>
      </c>
      <c r="N563" s="318" t="s">
        <v>991</v>
      </c>
      <c r="O563" s="347">
        <v>50.76</v>
      </c>
      <c r="P563" s="400">
        <v>4.2300000000000004</v>
      </c>
      <c r="Q563" s="400">
        <v>4.2300000000000004</v>
      </c>
      <c r="R563" s="400">
        <v>4.2300000000000004</v>
      </c>
      <c r="S563" s="404">
        <f>SUM(P563:R563)</f>
        <v>12.690000000000001</v>
      </c>
      <c r="T563" s="400">
        <v>4.2300000000000004</v>
      </c>
      <c r="U563" s="400">
        <v>4.2300000000000004</v>
      </c>
      <c r="V563" s="400">
        <v>4.2300000000000004</v>
      </c>
      <c r="W563" s="404">
        <f>SUM(T563:V563)</f>
        <v>12.690000000000001</v>
      </c>
      <c r="X563" s="400">
        <v>4.2300000000000004</v>
      </c>
      <c r="Y563" s="400">
        <v>4.2300000000000004</v>
      </c>
      <c r="Z563" s="400">
        <v>4.2300000000000004</v>
      </c>
      <c r="AA563" s="404">
        <f>SUM(X563:Z563)</f>
        <v>12.690000000000001</v>
      </c>
      <c r="AB563" s="400">
        <v>4.2300000000000004</v>
      </c>
      <c r="AC563" s="400">
        <v>4.2300000000000004</v>
      </c>
      <c r="AD563" s="400">
        <v>4.2300000000000004</v>
      </c>
      <c r="AE563" s="404">
        <f>SUM(AB563:AD563)</f>
        <v>12.690000000000001</v>
      </c>
      <c r="AF563" s="401">
        <f>SUBTOTAL(9,S563,W563,AA563,AE563)</f>
        <v>50.760000000000005</v>
      </c>
    </row>
    <row r="564" spans="1:32" x14ac:dyDescent="0.3">
      <c r="A564" s="70"/>
      <c r="B564" s="70" t="s">
        <v>3631</v>
      </c>
      <c r="C564" s="318" t="s">
        <v>2665</v>
      </c>
      <c r="D564" s="318" t="s">
        <v>3213</v>
      </c>
      <c r="E564" s="317" t="s">
        <v>943</v>
      </c>
      <c r="F564" s="318" t="s">
        <v>1577</v>
      </c>
      <c r="G564" s="318" t="s">
        <v>1272</v>
      </c>
      <c r="H564" s="317" t="s">
        <v>912</v>
      </c>
      <c r="I564" s="317">
        <v>53100</v>
      </c>
      <c r="J564" s="318" t="s">
        <v>1001</v>
      </c>
      <c r="K564" s="316">
        <v>40419</v>
      </c>
      <c r="L564" s="317" t="s">
        <v>2608</v>
      </c>
      <c r="M564" s="315" t="s">
        <v>983</v>
      </c>
      <c r="N564" s="318" t="s">
        <v>991</v>
      </c>
      <c r="O564" s="347">
        <v>50.76</v>
      </c>
      <c r="P564" s="400">
        <v>4.2300000000000004</v>
      </c>
      <c r="Q564" s="400">
        <v>4.2300000000000004</v>
      </c>
      <c r="R564" s="400">
        <v>4.2300000000000004</v>
      </c>
      <c r="S564" s="404">
        <f>SUM(P564:R564)</f>
        <v>12.690000000000001</v>
      </c>
      <c r="T564" s="400">
        <v>4.2300000000000004</v>
      </c>
      <c r="U564" s="400">
        <v>4.2300000000000004</v>
      </c>
      <c r="V564" s="400">
        <v>4.2300000000000004</v>
      </c>
      <c r="W564" s="404">
        <f>SUM(T564:V564)</f>
        <v>12.690000000000001</v>
      </c>
      <c r="X564" s="400">
        <v>4.2300000000000004</v>
      </c>
      <c r="Y564" s="400">
        <v>4.2300000000000004</v>
      </c>
      <c r="Z564" s="400">
        <v>4.2300000000000004</v>
      </c>
      <c r="AA564" s="404">
        <f>SUM(X564:Z564)</f>
        <v>12.690000000000001</v>
      </c>
      <c r="AB564" s="400">
        <v>4.2300000000000004</v>
      </c>
      <c r="AC564" s="400">
        <v>4.2300000000000004</v>
      </c>
      <c r="AD564" s="400">
        <v>4.2300000000000004</v>
      </c>
      <c r="AE564" s="404">
        <f>SUM(AB564:AD564)</f>
        <v>12.690000000000001</v>
      </c>
      <c r="AF564" s="401">
        <f>SUBTOTAL(9,S564,W564,AA564,AE564)</f>
        <v>50.760000000000005</v>
      </c>
    </row>
    <row r="565" spans="1:32" x14ac:dyDescent="0.3">
      <c r="A565" s="70"/>
      <c r="B565" s="70" t="s">
        <v>3631</v>
      </c>
      <c r="C565" s="318" t="s">
        <v>2594</v>
      </c>
      <c r="D565" s="318" t="s">
        <v>3214</v>
      </c>
      <c r="E565" s="317" t="s">
        <v>943</v>
      </c>
      <c r="F565" s="318" t="s">
        <v>1578</v>
      </c>
      <c r="G565" s="318" t="s">
        <v>1272</v>
      </c>
      <c r="H565" s="317" t="s">
        <v>912</v>
      </c>
      <c r="I565" s="317">
        <v>53100</v>
      </c>
      <c r="J565" s="318" t="s">
        <v>1001</v>
      </c>
      <c r="K565" s="316">
        <v>40427</v>
      </c>
      <c r="L565" s="317" t="s">
        <v>2608</v>
      </c>
      <c r="M565" s="315" t="s">
        <v>983</v>
      </c>
      <c r="N565" s="318" t="s">
        <v>991</v>
      </c>
      <c r="O565" s="347">
        <v>50.76</v>
      </c>
      <c r="P565" s="400">
        <v>4.2300000000000004</v>
      </c>
      <c r="Q565" s="400">
        <v>4.2300000000000004</v>
      </c>
      <c r="R565" s="400">
        <v>4.2300000000000004</v>
      </c>
      <c r="S565" s="404">
        <f>SUM(P565:R565)</f>
        <v>12.690000000000001</v>
      </c>
      <c r="T565" s="400">
        <v>4.2300000000000004</v>
      </c>
      <c r="U565" s="400">
        <v>4.2300000000000004</v>
      </c>
      <c r="V565" s="400">
        <v>4.2300000000000004</v>
      </c>
      <c r="W565" s="404">
        <f>SUM(T565:V565)</f>
        <v>12.690000000000001</v>
      </c>
      <c r="X565" s="400">
        <v>4.2300000000000004</v>
      </c>
      <c r="Y565" s="400">
        <v>4.2300000000000004</v>
      </c>
      <c r="Z565" s="400">
        <v>4.2300000000000004</v>
      </c>
      <c r="AA565" s="404">
        <f>SUM(X565:Z565)</f>
        <v>12.690000000000001</v>
      </c>
      <c r="AB565" s="400">
        <v>4.2300000000000004</v>
      </c>
      <c r="AC565" s="400">
        <v>4.2300000000000004</v>
      </c>
      <c r="AD565" s="400">
        <v>4.2300000000000004</v>
      </c>
      <c r="AE565" s="404">
        <f>SUM(AB565:AD565)</f>
        <v>12.690000000000001</v>
      </c>
      <c r="AF565" s="401">
        <f>SUBTOTAL(9,S565,W565,AA565,AE565)</f>
        <v>50.760000000000005</v>
      </c>
    </row>
    <row r="566" spans="1:32" x14ac:dyDescent="0.3">
      <c r="A566" s="70"/>
      <c r="B566" s="70" t="s">
        <v>3631</v>
      </c>
      <c r="C566" s="318" t="s">
        <v>2594</v>
      </c>
      <c r="D566" s="318" t="s">
        <v>3215</v>
      </c>
      <c r="E566" s="317" t="s">
        <v>943</v>
      </c>
      <c r="F566" s="318" t="s">
        <v>1579</v>
      </c>
      <c r="G566" s="318" t="s">
        <v>1272</v>
      </c>
      <c r="H566" s="317" t="s">
        <v>912</v>
      </c>
      <c r="I566" s="317">
        <v>53100</v>
      </c>
      <c r="J566" s="318" t="s">
        <v>1001</v>
      </c>
      <c r="K566" s="316">
        <v>40427</v>
      </c>
      <c r="L566" s="317" t="s">
        <v>2608</v>
      </c>
      <c r="M566" s="315" t="s">
        <v>983</v>
      </c>
      <c r="N566" s="318" t="s">
        <v>991</v>
      </c>
      <c r="O566" s="347">
        <v>50.76</v>
      </c>
      <c r="P566" s="400">
        <v>4.2300000000000004</v>
      </c>
      <c r="Q566" s="400">
        <v>4.2300000000000004</v>
      </c>
      <c r="R566" s="400">
        <v>4.2300000000000004</v>
      </c>
      <c r="S566" s="404">
        <f>SUM(P566:R566)</f>
        <v>12.690000000000001</v>
      </c>
      <c r="T566" s="400">
        <v>4.2300000000000004</v>
      </c>
      <c r="U566" s="400">
        <v>4.2300000000000004</v>
      </c>
      <c r="V566" s="400">
        <v>4.2300000000000004</v>
      </c>
      <c r="W566" s="404">
        <f>SUM(T566:V566)</f>
        <v>12.690000000000001</v>
      </c>
      <c r="X566" s="400">
        <v>4.2300000000000004</v>
      </c>
      <c r="Y566" s="400">
        <v>4.2300000000000004</v>
      </c>
      <c r="Z566" s="400">
        <v>4.2300000000000004</v>
      </c>
      <c r="AA566" s="404">
        <f>SUM(X566:Z566)</f>
        <v>12.690000000000001</v>
      </c>
      <c r="AB566" s="400">
        <v>4.2300000000000004</v>
      </c>
      <c r="AC566" s="400">
        <v>4.2300000000000004</v>
      </c>
      <c r="AD566" s="400">
        <v>4.2300000000000004</v>
      </c>
      <c r="AE566" s="404">
        <f>SUM(AB566:AD566)</f>
        <v>12.690000000000001</v>
      </c>
      <c r="AF566" s="401">
        <f>SUBTOTAL(9,S566,W566,AA566,AE566)</f>
        <v>50.760000000000005</v>
      </c>
    </row>
    <row r="567" spans="1:32" x14ac:dyDescent="0.3">
      <c r="A567" s="70"/>
      <c r="B567" s="70" t="s">
        <v>3631</v>
      </c>
      <c r="C567" s="318" t="s">
        <v>2594</v>
      </c>
      <c r="D567" s="318" t="s">
        <v>3216</v>
      </c>
      <c r="E567" s="317" t="s">
        <v>943</v>
      </c>
      <c r="F567" s="318" t="s">
        <v>1580</v>
      </c>
      <c r="G567" s="318" t="s">
        <v>1272</v>
      </c>
      <c r="H567" s="317" t="s">
        <v>912</v>
      </c>
      <c r="I567" s="317">
        <v>53100</v>
      </c>
      <c r="J567" s="318" t="s">
        <v>1001</v>
      </c>
      <c r="K567" s="316">
        <v>40427</v>
      </c>
      <c r="L567" s="317" t="s">
        <v>2608</v>
      </c>
      <c r="M567" s="315" t="s">
        <v>983</v>
      </c>
      <c r="N567" s="318" t="s">
        <v>991</v>
      </c>
      <c r="O567" s="347">
        <v>50.76</v>
      </c>
      <c r="P567" s="400">
        <v>4.2300000000000004</v>
      </c>
      <c r="Q567" s="400">
        <v>4.2300000000000004</v>
      </c>
      <c r="R567" s="400">
        <v>4.2300000000000004</v>
      </c>
      <c r="S567" s="404">
        <f>SUM(P567:R567)</f>
        <v>12.690000000000001</v>
      </c>
      <c r="T567" s="400">
        <v>4.2300000000000004</v>
      </c>
      <c r="U567" s="400">
        <v>4.2300000000000004</v>
      </c>
      <c r="V567" s="400">
        <v>4.2300000000000004</v>
      </c>
      <c r="W567" s="404">
        <f>SUM(T567:V567)</f>
        <v>12.690000000000001</v>
      </c>
      <c r="X567" s="400">
        <v>4.2300000000000004</v>
      </c>
      <c r="Y567" s="400">
        <v>4.2300000000000004</v>
      </c>
      <c r="Z567" s="400">
        <v>4.2300000000000004</v>
      </c>
      <c r="AA567" s="404">
        <f>SUM(X567:Z567)</f>
        <v>12.690000000000001</v>
      </c>
      <c r="AB567" s="400">
        <v>4.2300000000000004</v>
      </c>
      <c r="AC567" s="400">
        <v>4.2300000000000004</v>
      </c>
      <c r="AD567" s="400">
        <v>4.2300000000000004</v>
      </c>
      <c r="AE567" s="404">
        <f>SUM(AB567:AD567)</f>
        <v>12.690000000000001</v>
      </c>
      <c r="AF567" s="401">
        <f>SUBTOTAL(9,S567,W567,AA567,AE567)</f>
        <v>50.760000000000005</v>
      </c>
    </row>
    <row r="568" spans="1:32" x14ac:dyDescent="0.3">
      <c r="A568" s="70"/>
      <c r="B568" s="70" t="s">
        <v>3631</v>
      </c>
      <c r="C568" s="318" t="s">
        <v>2594</v>
      </c>
      <c r="D568" s="318" t="s">
        <v>3217</v>
      </c>
      <c r="E568" s="317" t="s">
        <v>943</v>
      </c>
      <c r="F568" s="318" t="s">
        <v>1581</v>
      </c>
      <c r="G568" s="318" t="s">
        <v>1273</v>
      </c>
      <c r="H568" s="317" t="s">
        <v>913</v>
      </c>
      <c r="I568" s="317">
        <v>53000</v>
      </c>
      <c r="J568" s="318" t="s">
        <v>1001</v>
      </c>
      <c r="K568" s="316">
        <v>40427</v>
      </c>
      <c r="L568" s="317" t="s">
        <v>2608</v>
      </c>
      <c r="M568" s="315" t="s">
        <v>983</v>
      </c>
      <c r="N568" s="318" t="s">
        <v>991</v>
      </c>
      <c r="O568" s="347">
        <v>50.76</v>
      </c>
      <c r="P568" s="400">
        <v>4.2300000000000004</v>
      </c>
      <c r="Q568" s="400">
        <v>4.2300000000000004</v>
      </c>
      <c r="R568" s="400">
        <v>4.2300000000000004</v>
      </c>
      <c r="S568" s="404">
        <f>SUM(P568:R568)</f>
        <v>12.690000000000001</v>
      </c>
      <c r="T568" s="400">
        <v>4.2300000000000004</v>
      </c>
      <c r="U568" s="400">
        <v>4.2300000000000004</v>
      </c>
      <c r="V568" s="400">
        <v>4.2300000000000004</v>
      </c>
      <c r="W568" s="404">
        <f>SUM(T568:V568)</f>
        <v>12.690000000000001</v>
      </c>
      <c r="X568" s="400">
        <v>4.2300000000000004</v>
      </c>
      <c r="Y568" s="400">
        <v>4.2300000000000004</v>
      </c>
      <c r="Z568" s="400">
        <v>4.2300000000000004</v>
      </c>
      <c r="AA568" s="404">
        <f>SUM(X568:Z568)</f>
        <v>12.690000000000001</v>
      </c>
      <c r="AB568" s="400">
        <v>4.2300000000000004</v>
      </c>
      <c r="AC568" s="400">
        <v>4.2300000000000004</v>
      </c>
      <c r="AD568" s="400">
        <v>4.2300000000000004</v>
      </c>
      <c r="AE568" s="404">
        <f>SUM(AB568:AD568)</f>
        <v>12.690000000000001</v>
      </c>
      <c r="AF568" s="401">
        <f>SUBTOTAL(9,S568,W568,AA568,AE568)</f>
        <v>50.760000000000005</v>
      </c>
    </row>
    <row r="569" spans="1:32" x14ac:dyDescent="0.3">
      <c r="A569" s="70"/>
      <c r="B569" s="70" t="s">
        <v>3631</v>
      </c>
      <c r="C569" s="318" t="s">
        <v>2665</v>
      </c>
      <c r="D569" s="318" t="s">
        <v>3219</v>
      </c>
      <c r="E569" s="317" t="s">
        <v>943</v>
      </c>
      <c r="F569" s="318" t="s">
        <v>1583</v>
      </c>
      <c r="G569" s="318" t="s">
        <v>1272</v>
      </c>
      <c r="H569" s="317" t="s">
        <v>912</v>
      </c>
      <c r="I569" s="317">
        <v>53100</v>
      </c>
      <c r="J569" s="318" t="s">
        <v>1001</v>
      </c>
      <c r="K569" s="316">
        <v>40389</v>
      </c>
      <c r="L569" s="317" t="s">
        <v>2608</v>
      </c>
      <c r="M569" s="315" t="s">
        <v>983</v>
      </c>
      <c r="N569" s="318" t="s">
        <v>991</v>
      </c>
      <c r="O569" s="347">
        <v>50.76</v>
      </c>
      <c r="P569" s="400">
        <v>4.2300000000000004</v>
      </c>
      <c r="Q569" s="400">
        <v>4.2300000000000004</v>
      </c>
      <c r="R569" s="400">
        <v>4.2300000000000004</v>
      </c>
      <c r="S569" s="404">
        <f>SUM(P569:R569)</f>
        <v>12.690000000000001</v>
      </c>
      <c r="T569" s="400">
        <v>4.2300000000000004</v>
      </c>
      <c r="U569" s="400">
        <v>4.2300000000000004</v>
      </c>
      <c r="V569" s="400">
        <v>4.2300000000000004</v>
      </c>
      <c r="W569" s="404">
        <f>SUM(T569:V569)</f>
        <v>12.690000000000001</v>
      </c>
      <c r="X569" s="400">
        <v>4.2300000000000004</v>
      </c>
      <c r="Y569" s="400">
        <v>4.2300000000000004</v>
      </c>
      <c r="Z569" s="400">
        <v>4.2300000000000004</v>
      </c>
      <c r="AA569" s="404">
        <f>SUM(X569:Z569)</f>
        <v>12.690000000000001</v>
      </c>
      <c r="AB569" s="400">
        <v>4.2300000000000004</v>
      </c>
      <c r="AC569" s="400">
        <v>4.2300000000000004</v>
      </c>
      <c r="AD569" s="400">
        <v>4.2300000000000004</v>
      </c>
      <c r="AE569" s="404">
        <f>SUM(AB569:AD569)</f>
        <v>12.690000000000001</v>
      </c>
      <c r="AF569" s="401">
        <f>SUBTOTAL(9,S569,W569,AA569,AE569)</f>
        <v>50.760000000000005</v>
      </c>
    </row>
    <row r="570" spans="1:32" x14ac:dyDescent="0.3">
      <c r="A570" s="70"/>
      <c r="B570" s="70" t="s">
        <v>3631</v>
      </c>
      <c r="C570" s="318" t="s">
        <v>2594</v>
      </c>
      <c r="D570" s="318" t="s">
        <v>3220</v>
      </c>
      <c r="E570" s="317" t="s">
        <v>943</v>
      </c>
      <c r="F570" s="318" t="s">
        <v>1584</v>
      </c>
      <c r="G570" s="318" t="s">
        <v>1272</v>
      </c>
      <c r="H570" s="317" t="s">
        <v>912</v>
      </c>
      <c r="I570" s="317">
        <v>53100</v>
      </c>
      <c r="J570" s="318" t="s">
        <v>1001</v>
      </c>
      <c r="K570" s="316">
        <v>40389</v>
      </c>
      <c r="L570" s="317" t="s">
        <v>2608</v>
      </c>
      <c r="M570" s="315" t="s">
        <v>983</v>
      </c>
      <c r="N570" s="318" t="s">
        <v>991</v>
      </c>
      <c r="O570" s="347">
        <v>50.76</v>
      </c>
      <c r="P570" s="400">
        <v>4.2300000000000004</v>
      </c>
      <c r="Q570" s="400">
        <v>4.2300000000000004</v>
      </c>
      <c r="R570" s="400">
        <v>4.2300000000000004</v>
      </c>
      <c r="S570" s="404">
        <f>SUM(P570:R570)</f>
        <v>12.690000000000001</v>
      </c>
      <c r="T570" s="400">
        <v>4.2300000000000004</v>
      </c>
      <c r="U570" s="400">
        <v>4.2300000000000004</v>
      </c>
      <c r="V570" s="400">
        <v>4.2300000000000004</v>
      </c>
      <c r="W570" s="404">
        <f>SUM(T570:V570)</f>
        <v>12.690000000000001</v>
      </c>
      <c r="X570" s="400">
        <v>4.2300000000000004</v>
      </c>
      <c r="Y570" s="400">
        <v>4.2300000000000004</v>
      </c>
      <c r="Z570" s="400">
        <v>4.2300000000000004</v>
      </c>
      <c r="AA570" s="404">
        <f>SUM(X570:Z570)</f>
        <v>12.690000000000001</v>
      </c>
      <c r="AB570" s="400">
        <v>4.2300000000000004</v>
      </c>
      <c r="AC570" s="400">
        <v>4.2300000000000004</v>
      </c>
      <c r="AD570" s="400">
        <v>4.2300000000000004</v>
      </c>
      <c r="AE570" s="404">
        <f>SUM(AB570:AD570)</f>
        <v>12.690000000000001</v>
      </c>
      <c r="AF570" s="401">
        <f>SUBTOTAL(9,S570,W570,AA570,AE570)</f>
        <v>50.760000000000005</v>
      </c>
    </row>
    <row r="571" spans="1:32" x14ac:dyDescent="0.3">
      <c r="A571" s="70"/>
      <c r="B571" s="70" t="s">
        <v>3631</v>
      </c>
      <c r="C571" s="318" t="s">
        <v>2594</v>
      </c>
      <c r="D571" s="318" t="s">
        <v>3221</v>
      </c>
      <c r="E571" s="317" t="s">
        <v>943</v>
      </c>
      <c r="F571" s="318" t="s">
        <v>1585</v>
      </c>
      <c r="G571" s="318" t="s">
        <v>1272</v>
      </c>
      <c r="H571" s="317" t="s">
        <v>912</v>
      </c>
      <c r="I571" s="317">
        <v>53100</v>
      </c>
      <c r="J571" s="318" t="s">
        <v>1001</v>
      </c>
      <c r="K571" s="316">
        <v>40389</v>
      </c>
      <c r="L571" s="317" t="s">
        <v>2608</v>
      </c>
      <c r="M571" s="315" t="s">
        <v>983</v>
      </c>
      <c r="N571" s="318" t="s">
        <v>991</v>
      </c>
      <c r="O571" s="347">
        <v>50.76</v>
      </c>
      <c r="P571" s="400">
        <v>4.2300000000000004</v>
      </c>
      <c r="Q571" s="400">
        <v>4.2300000000000004</v>
      </c>
      <c r="R571" s="400">
        <v>4.2300000000000004</v>
      </c>
      <c r="S571" s="404">
        <f>SUM(P571:R571)</f>
        <v>12.690000000000001</v>
      </c>
      <c r="T571" s="400">
        <v>4.2300000000000004</v>
      </c>
      <c r="U571" s="400">
        <v>4.2300000000000004</v>
      </c>
      <c r="V571" s="400">
        <v>4.2300000000000004</v>
      </c>
      <c r="W571" s="404">
        <f>SUM(T571:V571)</f>
        <v>12.690000000000001</v>
      </c>
      <c r="X571" s="400">
        <v>4.2300000000000004</v>
      </c>
      <c r="Y571" s="400">
        <v>4.2300000000000004</v>
      </c>
      <c r="Z571" s="400">
        <v>4.2300000000000004</v>
      </c>
      <c r="AA571" s="404">
        <f>SUM(X571:Z571)</f>
        <v>12.690000000000001</v>
      </c>
      <c r="AB571" s="400">
        <v>4.2300000000000004</v>
      </c>
      <c r="AC571" s="400">
        <v>4.2300000000000004</v>
      </c>
      <c r="AD571" s="400">
        <v>4.2300000000000004</v>
      </c>
      <c r="AE571" s="404">
        <f>SUM(AB571:AD571)</f>
        <v>12.690000000000001</v>
      </c>
      <c r="AF571" s="401">
        <f>SUBTOTAL(9,S571,W571,AA571,AE571)</f>
        <v>50.760000000000005</v>
      </c>
    </row>
    <row r="572" spans="1:32" x14ac:dyDescent="0.3">
      <c r="A572" s="70"/>
      <c r="B572" s="70" t="s">
        <v>3631</v>
      </c>
      <c r="C572" s="318" t="s">
        <v>2594</v>
      </c>
      <c r="D572" s="318" t="s">
        <v>3222</v>
      </c>
      <c r="E572" s="317" t="s">
        <v>943</v>
      </c>
      <c r="F572" s="318" t="s">
        <v>1586</v>
      </c>
      <c r="G572" s="318" t="s">
        <v>1272</v>
      </c>
      <c r="H572" s="317" t="s">
        <v>912</v>
      </c>
      <c r="I572" s="317">
        <v>53100</v>
      </c>
      <c r="J572" s="318" t="s">
        <v>1001</v>
      </c>
      <c r="K572" s="316">
        <v>41378</v>
      </c>
      <c r="L572" s="317" t="s">
        <v>2608</v>
      </c>
      <c r="M572" s="315" t="s">
        <v>983</v>
      </c>
      <c r="N572" s="318" t="s">
        <v>991</v>
      </c>
      <c r="O572" s="347">
        <v>50.76</v>
      </c>
      <c r="P572" s="400">
        <v>4.2300000000000004</v>
      </c>
      <c r="Q572" s="400">
        <v>4.2300000000000004</v>
      </c>
      <c r="R572" s="400">
        <v>4.2300000000000004</v>
      </c>
      <c r="S572" s="404">
        <f>SUM(P572:R572)</f>
        <v>12.690000000000001</v>
      </c>
      <c r="T572" s="400">
        <v>4.2300000000000004</v>
      </c>
      <c r="U572" s="400">
        <v>4.2300000000000004</v>
      </c>
      <c r="V572" s="400">
        <v>4.2300000000000004</v>
      </c>
      <c r="W572" s="404">
        <f>SUM(T572:V572)</f>
        <v>12.690000000000001</v>
      </c>
      <c r="X572" s="400">
        <v>4.2300000000000004</v>
      </c>
      <c r="Y572" s="400">
        <v>4.2300000000000004</v>
      </c>
      <c r="Z572" s="400">
        <v>4.2300000000000004</v>
      </c>
      <c r="AA572" s="404">
        <f>SUM(X572:Z572)</f>
        <v>12.690000000000001</v>
      </c>
      <c r="AB572" s="400">
        <v>4.2300000000000004</v>
      </c>
      <c r="AC572" s="400">
        <v>4.2300000000000004</v>
      </c>
      <c r="AD572" s="400">
        <v>4.2300000000000004</v>
      </c>
      <c r="AE572" s="404">
        <f>SUM(AB572:AD572)</f>
        <v>12.690000000000001</v>
      </c>
      <c r="AF572" s="401">
        <f>SUBTOTAL(9,S572,W572,AA572,AE572)</f>
        <v>50.760000000000005</v>
      </c>
    </row>
    <row r="573" spans="1:32" x14ac:dyDescent="0.3">
      <c r="A573" s="70"/>
      <c r="B573" s="70" t="s">
        <v>3631</v>
      </c>
      <c r="C573" s="318" t="s">
        <v>2594</v>
      </c>
      <c r="D573" s="318" t="s">
        <v>3223</v>
      </c>
      <c r="E573" s="317" t="s">
        <v>943</v>
      </c>
      <c r="F573" s="318" t="s">
        <v>1587</v>
      </c>
      <c r="G573" s="318" t="s">
        <v>1272</v>
      </c>
      <c r="H573" s="317" t="s">
        <v>912</v>
      </c>
      <c r="I573" s="317">
        <v>53100</v>
      </c>
      <c r="J573" s="318" t="s">
        <v>1001</v>
      </c>
      <c r="K573" s="316">
        <v>41395</v>
      </c>
      <c r="L573" s="317" t="s">
        <v>2608</v>
      </c>
      <c r="M573" s="315" t="s">
        <v>983</v>
      </c>
      <c r="N573" s="318" t="s">
        <v>991</v>
      </c>
      <c r="O573" s="347">
        <v>50.76</v>
      </c>
      <c r="P573" s="400">
        <v>4.2300000000000004</v>
      </c>
      <c r="Q573" s="400">
        <v>4.2300000000000004</v>
      </c>
      <c r="R573" s="400">
        <v>4.2300000000000004</v>
      </c>
      <c r="S573" s="404">
        <f>SUM(P573:R573)</f>
        <v>12.690000000000001</v>
      </c>
      <c r="T573" s="400">
        <v>4.2300000000000004</v>
      </c>
      <c r="U573" s="400">
        <v>4.2300000000000004</v>
      </c>
      <c r="V573" s="400">
        <v>4.2300000000000004</v>
      </c>
      <c r="W573" s="404">
        <f>SUM(T573:V573)</f>
        <v>12.690000000000001</v>
      </c>
      <c r="X573" s="400">
        <v>4.2300000000000004</v>
      </c>
      <c r="Y573" s="400">
        <v>4.2300000000000004</v>
      </c>
      <c r="Z573" s="400">
        <v>4.2300000000000004</v>
      </c>
      <c r="AA573" s="404">
        <f>SUM(X573:Z573)</f>
        <v>12.690000000000001</v>
      </c>
      <c r="AB573" s="400">
        <v>4.2300000000000004</v>
      </c>
      <c r="AC573" s="400">
        <v>4.2300000000000004</v>
      </c>
      <c r="AD573" s="400">
        <v>4.2300000000000004</v>
      </c>
      <c r="AE573" s="404">
        <f>SUM(AB573:AD573)</f>
        <v>12.690000000000001</v>
      </c>
      <c r="AF573" s="401">
        <f>SUBTOTAL(9,S573,W573,AA573,AE573)</f>
        <v>50.760000000000005</v>
      </c>
    </row>
    <row r="574" spans="1:32" x14ac:dyDescent="0.3">
      <c r="A574" s="70"/>
      <c r="B574" s="70" t="s">
        <v>3631</v>
      </c>
      <c r="C574" s="318" t="s">
        <v>2700</v>
      </c>
      <c r="D574" s="318" t="s">
        <v>3224</v>
      </c>
      <c r="E574" s="317" t="s">
        <v>943</v>
      </c>
      <c r="F574" s="318" t="s">
        <v>1588</v>
      </c>
      <c r="G574" s="318" t="s">
        <v>1273</v>
      </c>
      <c r="H574" s="317" t="s">
        <v>913</v>
      </c>
      <c r="I574" s="317">
        <v>53000</v>
      </c>
      <c r="J574" s="318" t="s">
        <v>1001</v>
      </c>
      <c r="K574" s="316">
        <v>41409</v>
      </c>
      <c r="L574" s="317" t="s">
        <v>2608</v>
      </c>
      <c r="M574" s="315" t="s">
        <v>983</v>
      </c>
      <c r="N574" s="318" t="s">
        <v>991</v>
      </c>
      <c r="O574" s="347">
        <v>50.76</v>
      </c>
      <c r="P574" s="400">
        <v>4.2300000000000004</v>
      </c>
      <c r="Q574" s="400">
        <v>4.2300000000000004</v>
      </c>
      <c r="R574" s="400">
        <v>4.2300000000000004</v>
      </c>
      <c r="S574" s="404">
        <f>SUM(P574:R574)</f>
        <v>12.690000000000001</v>
      </c>
      <c r="T574" s="400">
        <v>4.2300000000000004</v>
      </c>
      <c r="U574" s="400">
        <v>4.2300000000000004</v>
      </c>
      <c r="V574" s="400">
        <v>4.2300000000000004</v>
      </c>
      <c r="W574" s="404">
        <f>SUM(T574:V574)</f>
        <v>12.690000000000001</v>
      </c>
      <c r="X574" s="400">
        <v>4.2300000000000004</v>
      </c>
      <c r="Y574" s="400">
        <v>4.2300000000000004</v>
      </c>
      <c r="Z574" s="400">
        <v>4.2300000000000004</v>
      </c>
      <c r="AA574" s="404">
        <f>SUM(X574:Z574)</f>
        <v>12.690000000000001</v>
      </c>
      <c r="AB574" s="400">
        <v>4.2300000000000004</v>
      </c>
      <c r="AC574" s="400">
        <v>4.2300000000000004</v>
      </c>
      <c r="AD574" s="400">
        <v>4.2300000000000004</v>
      </c>
      <c r="AE574" s="404">
        <f>SUM(AB574:AD574)</f>
        <v>12.690000000000001</v>
      </c>
      <c r="AF574" s="401">
        <f>SUBTOTAL(9,S574,W574,AA574,AE574)</f>
        <v>50.760000000000005</v>
      </c>
    </row>
    <row r="575" spans="1:32" x14ac:dyDescent="0.3">
      <c r="A575" s="70"/>
      <c r="B575" s="70" t="s">
        <v>3631</v>
      </c>
      <c r="C575" s="318" t="s">
        <v>2594</v>
      </c>
      <c r="D575" s="318" t="s">
        <v>3225</v>
      </c>
      <c r="E575" s="317" t="s">
        <v>943</v>
      </c>
      <c r="F575" s="318" t="s">
        <v>1589</v>
      </c>
      <c r="G575" s="318" t="s">
        <v>1272</v>
      </c>
      <c r="H575" s="317" t="s">
        <v>912</v>
      </c>
      <c r="I575" s="317">
        <v>53100</v>
      </c>
      <c r="J575" s="318" t="s">
        <v>1001</v>
      </c>
      <c r="K575" s="316">
        <v>41560</v>
      </c>
      <c r="L575" s="317" t="s">
        <v>2608</v>
      </c>
      <c r="M575" s="315" t="s">
        <v>983</v>
      </c>
      <c r="N575" s="318" t="s">
        <v>991</v>
      </c>
      <c r="O575" s="347">
        <v>50.76</v>
      </c>
      <c r="P575" s="400">
        <v>4.2300000000000004</v>
      </c>
      <c r="Q575" s="400">
        <v>4.2300000000000004</v>
      </c>
      <c r="R575" s="400">
        <v>4.2300000000000004</v>
      </c>
      <c r="S575" s="404">
        <f>SUM(P575:R575)</f>
        <v>12.690000000000001</v>
      </c>
      <c r="T575" s="400">
        <v>4.2300000000000004</v>
      </c>
      <c r="U575" s="400">
        <v>4.2300000000000004</v>
      </c>
      <c r="V575" s="400">
        <v>4.2300000000000004</v>
      </c>
      <c r="W575" s="404">
        <f>SUM(T575:V575)</f>
        <v>12.690000000000001</v>
      </c>
      <c r="X575" s="400">
        <v>4.2300000000000004</v>
      </c>
      <c r="Y575" s="400">
        <v>4.2300000000000004</v>
      </c>
      <c r="Z575" s="400">
        <v>4.2300000000000004</v>
      </c>
      <c r="AA575" s="404">
        <f>SUM(X575:Z575)</f>
        <v>12.690000000000001</v>
      </c>
      <c r="AB575" s="400">
        <v>4.2300000000000004</v>
      </c>
      <c r="AC575" s="400">
        <v>4.2300000000000004</v>
      </c>
      <c r="AD575" s="400">
        <v>4.2300000000000004</v>
      </c>
      <c r="AE575" s="404">
        <f>SUM(AB575:AD575)</f>
        <v>12.690000000000001</v>
      </c>
      <c r="AF575" s="401">
        <f>SUBTOTAL(9,S575,W575,AA575,AE575)</f>
        <v>50.760000000000005</v>
      </c>
    </row>
    <row r="576" spans="1:32" x14ac:dyDescent="0.3">
      <c r="A576" s="70"/>
      <c r="B576" s="70" t="s">
        <v>3631</v>
      </c>
      <c r="C576" s="318" t="s">
        <v>2652</v>
      </c>
      <c r="D576" s="318" t="s">
        <v>3226</v>
      </c>
      <c r="E576" s="317" t="s">
        <v>946</v>
      </c>
      <c r="F576" s="318" t="s">
        <v>1590</v>
      </c>
      <c r="G576" s="318" t="s">
        <v>1591</v>
      </c>
      <c r="H576" s="317" t="s">
        <v>947</v>
      </c>
      <c r="I576" s="317">
        <v>45774</v>
      </c>
      <c r="J576" s="318" t="s">
        <v>1005</v>
      </c>
      <c r="K576" s="316">
        <v>39739</v>
      </c>
      <c r="L576" s="317" t="s">
        <v>2608</v>
      </c>
      <c r="M576" s="315" t="s">
        <v>983</v>
      </c>
      <c r="N576" s="318" t="s">
        <v>993</v>
      </c>
      <c r="O576" s="347">
        <v>109.56</v>
      </c>
      <c r="P576" s="400">
        <v>9.1300000000000008</v>
      </c>
      <c r="Q576" s="400">
        <v>9.1300000000000008</v>
      </c>
      <c r="R576" s="400">
        <v>9.1300000000000008</v>
      </c>
      <c r="S576" s="404">
        <f>SUM(P576:R576)</f>
        <v>27.39</v>
      </c>
      <c r="T576" s="400">
        <v>9.1300000000000008</v>
      </c>
      <c r="U576" s="400">
        <v>9.1300000000000008</v>
      </c>
      <c r="V576" s="400">
        <v>9.1300000000000008</v>
      </c>
      <c r="W576" s="404">
        <f>SUM(T576:V576)</f>
        <v>27.39</v>
      </c>
      <c r="X576" s="400">
        <v>9.1300000000000008</v>
      </c>
      <c r="Y576" s="400">
        <v>9.1300000000000008</v>
      </c>
      <c r="Z576" s="400">
        <v>9.1300000000000008</v>
      </c>
      <c r="AA576" s="404">
        <f>SUM(X576:Z576)</f>
        <v>27.39</v>
      </c>
      <c r="AB576" s="400">
        <v>9.1300000000000008</v>
      </c>
      <c r="AC576" s="400">
        <v>9.1300000000000008</v>
      </c>
      <c r="AD576" s="400">
        <v>9.1300000000000008</v>
      </c>
      <c r="AE576" s="404">
        <f>SUM(AB576:AD576)</f>
        <v>27.39</v>
      </c>
      <c r="AF576" s="401">
        <f>SUBTOTAL(9,S576,W576,AA576,AE576)</f>
        <v>109.56</v>
      </c>
    </row>
    <row r="577" spans="1:32" x14ac:dyDescent="0.3">
      <c r="A577" s="581"/>
      <c r="B577" s="581" t="s">
        <v>3632</v>
      </c>
      <c r="C577" s="580" t="s">
        <v>2652</v>
      </c>
      <c r="D577" s="580" t="s">
        <v>3227</v>
      </c>
      <c r="E577" s="579" t="s">
        <v>917</v>
      </c>
      <c r="F577" s="580" t="s">
        <v>1592</v>
      </c>
      <c r="G577" s="580" t="s">
        <v>1591</v>
      </c>
      <c r="H577" s="579" t="s">
        <v>947</v>
      </c>
      <c r="I577" s="579">
        <v>45774</v>
      </c>
      <c r="J577" s="580" t="s">
        <v>1001</v>
      </c>
      <c r="K577" s="316">
        <v>39910</v>
      </c>
      <c r="L577" s="579" t="s">
        <v>2608</v>
      </c>
      <c r="M577" s="578" t="s">
        <v>983</v>
      </c>
      <c r="N577" s="580" t="s">
        <v>991</v>
      </c>
      <c r="O577" s="347">
        <v>50.76</v>
      </c>
      <c r="P577" s="400">
        <v>4.2300000000000004</v>
      </c>
      <c r="Q577" s="400">
        <v>4.2300000000000004</v>
      </c>
      <c r="R577" s="400">
        <v>4.2300000000000004</v>
      </c>
      <c r="S577" s="404">
        <f>SUM(P577:R577)</f>
        <v>12.690000000000001</v>
      </c>
      <c r="T577" s="400">
        <v>4.2300000000000004</v>
      </c>
      <c r="U577" s="400">
        <v>4.2300000000000004</v>
      </c>
      <c r="V577" s="400">
        <v>4.2300000000000004</v>
      </c>
      <c r="W577" s="404">
        <f>SUM(T577:V577)</f>
        <v>12.690000000000001</v>
      </c>
      <c r="X577" s="400">
        <v>4.2300000000000004</v>
      </c>
      <c r="Y577" s="400">
        <v>4.2300000000000004</v>
      </c>
      <c r="Z577" s="400">
        <v>4.2300000000000004</v>
      </c>
      <c r="AA577" s="404">
        <f>SUM(X577:Z577)</f>
        <v>12.690000000000001</v>
      </c>
      <c r="AB577" s="400"/>
      <c r="AC577" s="400"/>
      <c r="AD577" s="400"/>
      <c r="AE577" s="404">
        <f>SUM(AB577:AD577)</f>
        <v>0</v>
      </c>
      <c r="AF577" s="592">
        <f>SUBTOTAL(9,S577,W577,AA577,AE577)</f>
        <v>38.070000000000007</v>
      </c>
    </row>
    <row r="578" spans="1:32" x14ac:dyDescent="0.3">
      <c r="A578" s="70"/>
      <c r="B578" s="70" t="s">
        <v>3631</v>
      </c>
      <c r="C578" s="318" t="s">
        <v>2652</v>
      </c>
      <c r="D578" s="318" t="s">
        <v>3228</v>
      </c>
      <c r="E578" s="317" t="s">
        <v>917</v>
      </c>
      <c r="F578" s="318" t="s">
        <v>1593</v>
      </c>
      <c r="G578" s="318" t="s">
        <v>1591</v>
      </c>
      <c r="H578" s="317" t="s">
        <v>947</v>
      </c>
      <c r="I578" s="317">
        <v>45774</v>
      </c>
      <c r="J578" s="318" t="s">
        <v>1001</v>
      </c>
      <c r="K578" s="316">
        <v>39910</v>
      </c>
      <c r="L578" s="317" t="s">
        <v>2608</v>
      </c>
      <c r="M578" s="315" t="s">
        <v>983</v>
      </c>
      <c r="N578" s="318" t="s">
        <v>991</v>
      </c>
      <c r="O578" s="347">
        <v>50.76</v>
      </c>
      <c r="P578" s="400">
        <v>4.2300000000000004</v>
      </c>
      <c r="Q578" s="400">
        <v>4.2300000000000004</v>
      </c>
      <c r="R578" s="400">
        <v>4.2300000000000004</v>
      </c>
      <c r="S578" s="404">
        <f>SUM(P578:R578)</f>
        <v>12.690000000000001</v>
      </c>
      <c r="T578" s="400">
        <v>4.2300000000000004</v>
      </c>
      <c r="U578" s="400">
        <v>4.2300000000000004</v>
      </c>
      <c r="V578" s="400">
        <v>4.2300000000000004</v>
      </c>
      <c r="W578" s="404">
        <f>SUM(T578:V578)</f>
        <v>12.690000000000001</v>
      </c>
      <c r="X578" s="400">
        <v>4.2300000000000004</v>
      </c>
      <c r="Y578" s="400">
        <v>4.2300000000000004</v>
      </c>
      <c r="Z578" s="400">
        <v>4.2300000000000004</v>
      </c>
      <c r="AA578" s="404">
        <f>SUM(X578:Z578)</f>
        <v>12.690000000000001</v>
      </c>
      <c r="AB578" s="400">
        <v>4.2300000000000004</v>
      </c>
      <c r="AC578" s="400">
        <v>4.2300000000000004</v>
      </c>
      <c r="AD578" s="400">
        <v>4.2300000000000004</v>
      </c>
      <c r="AE578" s="404">
        <f>SUM(AB578:AD578)</f>
        <v>12.690000000000001</v>
      </c>
      <c r="AF578" s="401">
        <f>SUBTOTAL(9,S578,W578,AA578,AE578)</f>
        <v>50.760000000000005</v>
      </c>
    </row>
    <row r="579" spans="1:32" x14ac:dyDescent="0.3">
      <c r="A579" s="70"/>
      <c r="B579" s="70" t="s">
        <v>3631</v>
      </c>
      <c r="C579" s="318" t="s">
        <v>2652</v>
      </c>
      <c r="D579" s="318" t="s">
        <v>3230</v>
      </c>
      <c r="E579" s="317" t="s">
        <v>946</v>
      </c>
      <c r="F579" s="318" t="s">
        <v>1595</v>
      </c>
      <c r="G579" s="318" t="s">
        <v>1591</v>
      </c>
      <c r="H579" s="317" t="s">
        <v>947</v>
      </c>
      <c r="I579" s="317">
        <v>45774</v>
      </c>
      <c r="J579" s="318" t="s">
        <v>1005</v>
      </c>
      <c r="K579" s="316">
        <v>39841</v>
      </c>
      <c r="L579" s="317" t="s">
        <v>2608</v>
      </c>
      <c r="M579" s="315" t="s">
        <v>983</v>
      </c>
      <c r="N579" s="318" t="s">
        <v>993</v>
      </c>
      <c r="O579" s="347">
        <v>109.56</v>
      </c>
      <c r="P579" s="400">
        <v>9.1300000000000008</v>
      </c>
      <c r="Q579" s="400">
        <v>9.1300000000000008</v>
      </c>
      <c r="R579" s="400">
        <v>9.1300000000000008</v>
      </c>
      <c r="S579" s="404">
        <f>SUM(P579:R579)</f>
        <v>27.39</v>
      </c>
      <c r="T579" s="400">
        <v>9.1300000000000008</v>
      </c>
      <c r="U579" s="400">
        <v>9.1300000000000008</v>
      </c>
      <c r="V579" s="400">
        <v>9.1300000000000008</v>
      </c>
      <c r="W579" s="404">
        <f>SUM(T579:V579)</f>
        <v>27.39</v>
      </c>
      <c r="X579" s="400">
        <v>9.1300000000000008</v>
      </c>
      <c r="Y579" s="400">
        <v>9.1300000000000008</v>
      </c>
      <c r="Z579" s="400">
        <v>9.1300000000000008</v>
      </c>
      <c r="AA579" s="404">
        <f>SUM(X579:Z579)</f>
        <v>27.39</v>
      </c>
      <c r="AB579" s="400">
        <v>9.1300000000000008</v>
      </c>
      <c r="AC579" s="400">
        <v>9.1300000000000008</v>
      </c>
      <c r="AD579" s="400">
        <v>9.1300000000000008</v>
      </c>
      <c r="AE579" s="404">
        <f>SUM(AB579:AD579)</f>
        <v>27.39</v>
      </c>
      <c r="AF579" s="401">
        <f>SUBTOTAL(9,S579,W579,AA579,AE579)</f>
        <v>109.56</v>
      </c>
    </row>
    <row r="580" spans="1:32" x14ac:dyDescent="0.3">
      <c r="A580" s="70"/>
      <c r="B580" s="70" t="s">
        <v>3631</v>
      </c>
      <c r="C580" s="318" t="s">
        <v>2652</v>
      </c>
      <c r="D580" s="318" t="s">
        <v>3231</v>
      </c>
      <c r="E580" s="317" t="s">
        <v>948</v>
      </c>
      <c r="F580" s="318" t="s">
        <v>1596</v>
      </c>
      <c r="G580" s="318" t="s">
        <v>1591</v>
      </c>
      <c r="H580" s="317" t="s">
        <v>947</v>
      </c>
      <c r="I580" s="317">
        <v>45774</v>
      </c>
      <c r="J580" s="318" t="s">
        <v>1001</v>
      </c>
      <c r="K580" s="316">
        <v>39859</v>
      </c>
      <c r="L580" s="317" t="s">
        <v>2608</v>
      </c>
      <c r="M580" s="315" t="s">
        <v>983</v>
      </c>
      <c r="N580" s="318" t="s">
        <v>991</v>
      </c>
      <c r="O580" s="347">
        <v>50.76</v>
      </c>
      <c r="P580" s="400">
        <v>4.2300000000000004</v>
      </c>
      <c r="Q580" s="400">
        <v>4.2300000000000004</v>
      </c>
      <c r="R580" s="400">
        <v>4.2300000000000004</v>
      </c>
      <c r="S580" s="404">
        <f>SUM(P580:R580)</f>
        <v>12.690000000000001</v>
      </c>
      <c r="T580" s="400">
        <v>4.2300000000000004</v>
      </c>
      <c r="U580" s="400">
        <v>4.2300000000000004</v>
      </c>
      <c r="V580" s="400">
        <v>4.2300000000000004</v>
      </c>
      <c r="W580" s="404">
        <f>SUM(T580:V580)</f>
        <v>12.690000000000001</v>
      </c>
      <c r="X580" s="400">
        <v>4.2300000000000004</v>
      </c>
      <c r="Y580" s="400">
        <v>4.2300000000000004</v>
      </c>
      <c r="Z580" s="400">
        <v>4.2300000000000004</v>
      </c>
      <c r="AA580" s="404">
        <f>SUM(X580:Z580)</f>
        <v>12.690000000000001</v>
      </c>
      <c r="AB580" s="400">
        <v>4.2300000000000004</v>
      </c>
      <c r="AC580" s="400">
        <v>4.2300000000000004</v>
      </c>
      <c r="AD580" s="400">
        <v>4.2300000000000004</v>
      </c>
      <c r="AE580" s="404">
        <f>SUM(AB580:AD580)</f>
        <v>12.690000000000001</v>
      </c>
      <c r="AF580" s="401">
        <f>SUBTOTAL(9,S580,W580,AA580,AE580)</f>
        <v>50.760000000000005</v>
      </c>
    </row>
    <row r="581" spans="1:32" x14ac:dyDescent="0.3">
      <c r="A581" s="70"/>
      <c r="B581" s="70" t="s">
        <v>3631</v>
      </c>
      <c r="C581" s="318" t="s">
        <v>2652</v>
      </c>
      <c r="D581" s="318" t="s">
        <v>3232</v>
      </c>
      <c r="E581" s="317" t="s">
        <v>948</v>
      </c>
      <c r="F581" s="318" t="s">
        <v>1597</v>
      </c>
      <c r="G581" s="318" t="s">
        <v>1591</v>
      </c>
      <c r="H581" s="317" t="s">
        <v>947</v>
      </c>
      <c r="I581" s="317">
        <v>45774</v>
      </c>
      <c r="J581" s="318" t="s">
        <v>1001</v>
      </c>
      <c r="K581" s="316">
        <v>39189</v>
      </c>
      <c r="L581" s="317" t="s">
        <v>2608</v>
      </c>
      <c r="M581" s="315" t="s">
        <v>983</v>
      </c>
      <c r="N581" s="318" t="s">
        <v>991</v>
      </c>
      <c r="O581" s="347">
        <v>50.76</v>
      </c>
      <c r="P581" s="400">
        <v>4.2300000000000004</v>
      </c>
      <c r="Q581" s="400">
        <v>4.2300000000000004</v>
      </c>
      <c r="R581" s="400">
        <v>4.2300000000000004</v>
      </c>
      <c r="S581" s="404">
        <f>SUM(P581:R581)</f>
        <v>12.690000000000001</v>
      </c>
      <c r="T581" s="400">
        <v>4.2300000000000004</v>
      </c>
      <c r="U581" s="400">
        <v>4.2300000000000004</v>
      </c>
      <c r="V581" s="400">
        <v>4.2300000000000004</v>
      </c>
      <c r="W581" s="404">
        <f>SUM(T581:V581)</f>
        <v>12.690000000000001</v>
      </c>
      <c r="X581" s="400">
        <v>4.2300000000000004</v>
      </c>
      <c r="Y581" s="400">
        <v>4.2300000000000004</v>
      </c>
      <c r="Z581" s="400">
        <v>4.2300000000000004</v>
      </c>
      <c r="AA581" s="404">
        <f>SUM(X581:Z581)</f>
        <v>12.690000000000001</v>
      </c>
      <c r="AB581" s="400">
        <v>4.2300000000000004</v>
      </c>
      <c r="AC581" s="400">
        <v>4.2300000000000004</v>
      </c>
      <c r="AD581" s="400">
        <v>4.2300000000000004</v>
      </c>
      <c r="AE581" s="404">
        <f>SUM(AB581:AD581)</f>
        <v>12.690000000000001</v>
      </c>
      <c r="AF581" s="401">
        <f>SUBTOTAL(9,S581,W581,AA581,AE581)</f>
        <v>50.760000000000005</v>
      </c>
    </row>
    <row r="582" spans="1:32" x14ac:dyDescent="0.3">
      <c r="A582" s="147"/>
      <c r="B582" s="70" t="s">
        <v>3631</v>
      </c>
      <c r="C582" s="318" t="s">
        <v>2652</v>
      </c>
      <c r="D582" s="318" t="s">
        <v>3234</v>
      </c>
      <c r="E582" s="317" t="s">
        <v>926</v>
      </c>
      <c r="F582" s="318" t="s">
        <v>1599</v>
      </c>
      <c r="G582" s="318" t="s">
        <v>1591</v>
      </c>
      <c r="H582" s="317" t="s">
        <v>947</v>
      </c>
      <c r="I582" s="317">
        <v>45774</v>
      </c>
      <c r="J582" s="318" t="s">
        <v>1001</v>
      </c>
      <c r="K582" s="316">
        <v>40039</v>
      </c>
      <c r="L582" s="317" t="s">
        <v>2608</v>
      </c>
      <c r="M582" s="315" t="s">
        <v>983</v>
      </c>
      <c r="N582" s="318" t="s">
        <v>991</v>
      </c>
      <c r="O582" s="347">
        <v>50.76</v>
      </c>
      <c r="P582" s="400">
        <v>4.2300000000000004</v>
      </c>
      <c r="Q582" s="400">
        <v>4.2300000000000004</v>
      </c>
      <c r="R582" s="400">
        <v>4.2300000000000004</v>
      </c>
      <c r="S582" s="404">
        <f>SUM(P582:R582)</f>
        <v>12.690000000000001</v>
      </c>
      <c r="T582" s="400">
        <v>4.2300000000000004</v>
      </c>
      <c r="U582" s="400">
        <v>4.2300000000000004</v>
      </c>
      <c r="V582" s="400">
        <v>4.2300000000000004</v>
      </c>
      <c r="W582" s="404">
        <f>SUM(T582:V582)</f>
        <v>12.690000000000001</v>
      </c>
      <c r="X582" s="400">
        <v>4.2300000000000004</v>
      </c>
      <c r="Y582" s="400">
        <v>4.2300000000000004</v>
      </c>
      <c r="Z582" s="400">
        <v>4.2300000000000004</v>
      </c>
      <c r="AA582" s="404">
        <f>SUM(X582:Z582)</f>
        <v>12.690000000000001</v>
      </c>
      <c r="AB582" s="400">
        <v>4.2300000000000004</v>
      </c>
      <c r="AC582" s="400">
        <v>4.2300000000000004</v>
      </c>
      <c r="AD582" s="400">
        <v>4.2300000000000004</v>
      </c>
      <c r="AE582" s="404">
        <f>SUM(AB582:AD582)</f>
        <v>12.690000000000001</v>
      </c>
      <c r="AF582" s="401">
        <f>SUBTOTAL(9,S582,W582,AA582,AE582)</f>
        <v>50.760000000000005</v>
      </c>
    </row>
    <row r="583" spans="1:32" x14ac:dyDescent="0.3">
      <c r="A583" s="147"/>
      <c r="B583" s="70" t="s">
        <v>3631</v>
      </c>
      <c r="C583" s="318" t="s">
        <v>3236</v>
      </c>
      <c r="D583" s="317"/>
      <c r="E583" s="317" t="s">
        <v>950</v>
      </c>
      <c r="F583" s="318" t="s">
        <v>1601</v>
      </c>
      <c r="G583" s="318" t="s">
        <v>1591</v>
      </c>
      <c r="H583" s="317" t="s">
        <v>947</v>
      </c>
      <c r="I583" s="317">
        <v>45800</v>
      </c>
      <c r="J583" s="318" t="s">
        <v>1001</v>
      </c>
      <c r="K583" s="316">
        <v>39742</v>
      </c>
      <c r="L583" s="317" t="s">
        <v>2608</v>
      </c>
      <c r="M583" s="315" t="s">
        <v>983</v>
      </c>
      <c r="N583" s="318" t="s">
        <v>991</v>
      </c>
      <c r="O583" s="347">
        <v>50.76</v>
      </c>
      <c r="P583" s="400">
        <v>4.2300000000000004</v>
      </c>
      <c r="Q583" s="400">
        <v>4.2300000000000004</v>
      </c>
      <c r="R583" s="400">
        <v>4.2300000000000004</v>
      </c>
      <c r="S583" s="404">
        <f>SUM(P583:R583)</f>
        <v>12.690000000000001</v>
      </c>
      <c r="T583" s="400">
        <v>4.2300000000000004</v>
      </c>
      <c r="U583" s="400">
        <v>4.2300000000000004</v>
      </c>
      <c r="V583" s="400">
        <v>4.2300000000000004</v>
      </c>
      <c r="W583" s="404">
        <f>SUM(T583:V583)</f>
        <v>12.690000000000001</v>
      </c>
      <c r="X583" s="400">
        <v>4.2300000000000004</v>
      </c>
      <c r="Y583" s="400">
        <v>4.2300000000000004</v>
      </c>
      <c r="Z583" s="400">
        <v>4.2300000000000004</v>
      </c>
      <c r="AA583" s="404">
        <f>SUM(X583:Z583)</f>
        <v>12.690000000000001</v>
      </c>
      <c r="AB583" s="400">
        <v>4.2300000000000004</v>
      </c>
      <c r="AC583" s="400">
        <v>4.2300000000000004</v>
      </c>
      <c r="AD583" s="400">
        <v>4.2300000000000004</v>
      </c>
      <c r="AE583" s="404">
        <f>SUM(AB583:AD583)</f>
        <v>12.690000000000001</v>
      </c>
      <c r="AF583" s="401">
        <f>SUBTOTAL(9,S583,W583,AA583,AE583)</f>
        <v>50.760000000000005</v>
      </c>
    </row>
    <row r="584" spans="1:32" x14ac:dyDescent="0.3">
      <c r="A584" s="70"/>
      <c r="B584" s="70" t="s">
        <v>3631</v>
      </c>
      <c r="C584" s="318" t="s">
        <v>3236</v>
      </c>
      <c r="D584" s="317"/>
      <c r="E584" s="317" t="s">
        <v>946</v>
      </c>
      <c r="F584" s="318" t="s">
        <v>1603</v>
      </c>
      <c r="G584" s="318" t="s">
        <v>1591</v>
      </c>
      <c r="H584" s="317" t="s">
        <v>947</v>
      </c>
      <c r="I584" s="317">
        <v>45800</v>
      </c>
      <c r="J584" s="318" t="s">
        <v>1005</v>
      </c>
      <c r="K584" s="316">
        <v>39742</v>
      </c>
      <c r="L584" s="317" t="s">
        <v>2608</v>
      </c>
      <c r="M584" s="315" t="s">
        <v>983</v>
      </c>
      <c r="N584" s="318" t="s">
        <v>993</v>
      </c>
      <c r="O584" s="347">
        <v>109.56</v>
      </c>
      <c r="P584" s="400">
        <v>9.1300000000000008</v>
      </c>
      <c r="Q584" s="400">
        <v>9.1300000000000008</v>
      </c>
      <c r="R584" s="400">
        <v>9.1300000000000008</v>
      </c>
      <c r="S584" s="404">
        <f>SUM(P584:R584)</f>
        <v>27.39</v>
      </c>
      <c r="T584" s="400">
        <v>9.1300000000000008</v>
      </c>
      <c r="U584" s="400">
        <v>9.1300000000000008</v>
      </c>
      <c r="V584" s="400">
        <v>9.1300000000000008</v>
      </c>
      <c r="W584" s="404">
        <f>SUM(T584:V584)</f>
        <v>27.39</v>
      </c>
      <c r="X584" s="400">
        <v>9.1300000000000008</v>
      </c>
      <c r="Y584" s="400">
        <v>9.1300000000000008</v>
      </c>
      <c r="Z584" s="400">
        <v>9.1300000000000008</v>
      </c>
      <c r="AA584" s="404">
        <f>SUM(X584:Z584)</f>
        <v>27.39</v>
      </c>
      <c r="AB584" s="400">
        <v>9.1300000000000008</v>
      </c>
      <c r="AC584" s="400">
        <v>9.1300000000000008</v>
      </c>
      <c r="AD584" s="400">
        <v>9.1300000000000008</v>
      </c>
      <c r="AE584" s="404">
        <f>SUM(AB584:AD584)</f>
        <v>27.39</v>
      </c>
      <c r="AF584" s="401">
        <f>SUBTOTAL(9,S584,W584,AA584,AE584)</f>
        <v>109.56</v>
      </c>
    </row>
    <row r="585" spans="1:32" x14ac:dyDescent="0.3">
      <c r="A585" s="70"/>
      <c r="B585" s="70" t="s">
        <v>3631</v>
      </c>
      <c r="C585" s="318" t="s">
        <v>2700</v>
      </c>
      <c r="D585" s="318" t="s">
        <v>3237</v>
      </c>
      <c r="E585" s="317" t="s">
        <v>943</v>
      </c>
      <c r="F585" s="318" t="s">
        <v>1604</v>
      </c>
      <c r="G585" s="318" t="s">
        <v>1273</v>
      </c>
      <c r="H585" s="317" t="s">
        <v>913</v>
      </c>
      <c r="I585" s="317">
        <v>53000</v>
      </c>
      <c r="J585" s="318" t="s">
        <v>1001</v>
      </c>
      <c r="K585" s="316">
        <v>41528</v>
      </c>
      <c r="L585" s="317" t="s">
        <v>2608</v>
      </c>
      <c r="M585" s="315" t="s">
        <v>983</v>
      </c>
      <c r="N585" s="318" t="s">
        <v>991</v>
      </c>
      <c r="O585" s="347">
        <v>50.76</v>
      </c>
      <c r="P585" s="400">
        <v>4.2300000000000004</v>
      </c>
      <c r="Q585" s="400">
        <v>4.2300000000000004</v>
      </c>
      <c r="R585" s="400">
        <v>4.2300000000000004</v>
      </c>
      <c r="S585" s="404">
        <f>SUM(P585:R585)</f>
        <v>12.690000000000001</v>
      </c>
      <c r="T585" s="400">
        <v>4.2300000000000004</v>
      </c>
      <c r="U585" s="400">
        <v>4.2300000000000004</v>
      </c>
      <c r="V585" s="400">
        <v>4.2300000000000004</v>
      </c>
      <c r="W585" s="404">
        <f>SUM(T585:V585)</f>
        <v>12.690000000000001</v>
      </c>
      <c r="X585" s="400">
        <v>4.2300000000000004</v>
      </c>
      <c r="Y585" s="400">
        <v>4.2300000000000004</v>
      </c>
      <c r="Z585" s="400">
        <v>4.2300000000000004</v>
      </c>
      <c r="AA585" s="404">
        <f>SUM(X585:Z585)</f>
        <v>12.690000000000001</v>
      </c>
      <c r="AB585" s="400">
        <v>4.2300000000000004</v>
      </c>
      <c r="AC585" s="400">
        <v>4.2300000000000004</v>
      </c>
      <c r="AD585" s="400">
        <v>4.2300000000000004</v>
      </c>
      <c r="AE585" s="404">
        <f>SUM(AB585:AD585)</f>
        <v>12.690000000000001</v>
      </c>
      <c r="AF585" s="401">
        <f>SUBTOTAL(9,S585,W585,AA585,AE585)</f>
        <v>50.760000000000005</v>
      </c>
    </row>
    <row r="586" spans="1:32" x14ac:dyDescent="0.3">
      <c r="A586" s="70"/>
      <c r="B586" s="70" t="s">
        <v>3631</v>
      </c>
      <c r="C586" s="318" t="s">
        <v>2594</v>
      </c>
      <c r="D586" s="318" t="s">
        <v>3238</v>
      </c>
      <c r="E586" s="317" t="s">
        <v>943</v>
      </c>
      <c r="F586" s="318" t="s">
        <v>1605</v>
      </c>
      <c r="G586" s="318" t="s">
        <v>1272</v>
      </c>
      <c r="H586" s="317" t="s">
        <v>912</v>
      </c>
      <c r="I586" s="317">
        <v>53100</v>
      </c>
      <c r="J586" s="318" t="s">
        <v>1001</v>
      </c>
      <c r="K586" s="316">
        <v>41528</v>
      </c>
      <c r="L586" s="317" t="s">
        <v>2608</v>
      </c>
      <c r="M586" s="315" t="s">
        <v>983</v>
      </c>
      <c r="N586" s="318" t="s">
        <v>991</v>
      </c>
      <c r="O586" s="347">
        <v>50.76</v>
      </c>
      <c r="P586" s="400">
        <v>4.2300000000000004</v>
      </c>
      <c r="Q586" s="400">
        <v>4.2300000000000004</v>
      </c>
      <c r="R586" s="400">
        <v>4.2300000000000004</v>
      </c>
      <c r="S586" s="404">
        <f>SUM(P586:R586)</f>
        <v>12.690000000000001</v>
      </c>
      <c r="T586" s="400">
        <v>4.2300000000000004</v>
      </c>
      <c r="U586" s="400">
        <v>4.2300000000000004</v>
      </c>
      <c r="V586" s="400">
        <v>4.2300000000000004</v>
      </c>
      <c r="W586" s="404">
        <f>SUM(T586:V586)</f>
        <v>12.690000000000001</v>
      </c>
      <c r="X586" s="400">
        <v>4.2300000000000004</v>
      </c>
      <c r="Y586" s="400">
        <v>4.2300000000000004</v>
      </c>
      <c r="Z586" s="400">
        <v>4.2300000000000004</v>
      </c>
      <c r="AA586" s="404">
        <f>SUM(X586:Z586)</f>
        <v>12.690000000000001</v>
      </c>
      <c r="AB586" s="400">
        <v>4.2300000000000004</v>
      </c>
      <c r="AC586" s="400">
        <v>4.2300000000000004</v>
      </c>
      <c r="AD586" s="400">
        <v>4.2300000000000004</v>
      </c>
      <c r="AE586" s="404">
        <f>SUM(AB586:AD586)</f>
        <v>12.690000000000001</v>
      </c>
      <c r="AF586" s="401">
        <f>SUBTOTAL(9,S586,W586,AA586,AE586)</f>
        <v>50.760000000000005</v>
      </c>
    </row>
    <row r="587" spans="1:32" x14ac:dyDescent="0.3">
      <c r="A587" s="70"/>
      <c r="B587" s="70" t="s">
        <v>3631</v>
      </c>
      <c r="C587" s="318" t="s">
        <v>2700</v>
      </c>
      <c r="D587" s="318" t="s">
        <v>3239</v>
      </c>
      <c r="E587" s="317" t="s">
        <v>943</v>
      </c>
      <c r="F587" s="318" t="s">
        <v>1606</v>
      </c>
      <c r="G587" s="318" t="s">
        <v>1273</v>
      </c>
      <c r="H587" s="317" t="s">
        <v>913</v>
      </c>
      <c r="I587" s="317">
        <v>53000</v>
      </c>
      <c r="J587" s="318" t="s">
        <v>1001</v>
      </c>
      <c r="K587" s="316">
        <v>41528</v>
      </c>
      <c r="L587" s="317" t="s">
        <v>2608</v>
      </c>
      <c r="M587" s="315" t="s">
        <v>983</v>
      </c>
      <c r="N587" s="318" t="s">
        <v>991</v>
      </c>
      <c r="O587" s="347">
        <v>50.76</v>
      </c>
      <c r="P587" s="400">
        <v>4.2300000000000004</v>
      </c>
      <c r="Q587" s="400">
        <v>4.2300000000000004</v>
      </c>
      <c r="R587" s="400">
        <v>4.2300000000000004</v>
      </c>
      <c r="S587" s="404">
        <f>SUM(P587:R587)</f>
        <v>12.690000000000001</v>
      </c>
      <c r="T587" s="400">
        <v>4.2300000000000004</v>
      </c>
      <c r="U587" s="400">
        <v>4.2300000000000004</v>
      </c>
      <c r="V587" s="400">
        <v>4.2300000000000004</v>
      </c>
      <c r="W587" s="404">
        <f>SUM(T587:V587)</f>
        <v>12.690000000000001</v>
      </c>
      <c r="X587" s="400">
        <v>4.2300000000000004</v>
      </c>
      <c r="Y587" s="400">
        <v>4.2300000000000004</v>
      </c>
      <c r="Z587" s="400">
        <v>4.2300000000000004</v>
      </c>
      <c r="AA587" s="404">
        <f>SUM(X587:Z587)</f>
        <v>12.690000000000001</v>
      </c>
      <c r="AB587" s="400">
        <v>4.2300000000000004</v>
      </c>
      <c r="AC587" s="400">
        <v>4.2300000000000004</v>
      </c>
      <c r="AD587" s="400">
        <v>4.2300000000000004</v>
      </c>
      <c r="AE587" s="404">
        <f>SUM(AB587:AD587)</f>
        <v>12.690000000000001</v>
      </c>
      <c r="AF587" s="401">
        <f>SUBTOTAL(9,S587,W587,AA587,AE587)</f>
        <v>50.760000000000005</v>
      </c>
    </row>
    <row r="588" spans="1:32" x14ac:dyDescent="0.3">
      <c r="A588" s="148"/>
      <c r="B588" s="70" t="s">
        <v>3631</v>
      </c>
      <c r="C588" s="318" t="s">
        <v>2594</v>
      </c>
      <c r="D588" s="318" t="s">
        <v>3240</v>
      </c>
      <c r="E588" s="317" t="s">
        <v>943</v>
      </c>
      <c r="F588" s="318" t="s">
        <v>1607</v>
      </c>
      <c r="G588" s="318" t="s">
        <v>1272</v>
      </c>
      <c r="H588" s="317" t="s">
        <v>912</v>
      </c>
      <c r="I588" s="317">
        <v>53100</v>
      </c>
      <c r="J588" s="318" t="s">
        <v>1001</v>
      </c>
      <c r="K588" s="316">
        <v>41486</v>
      </c>
      <c r="L588" s="317" t="s">
        <v>2608</v>
      </c>
      <c r="M588" s="315" t="s">
        <v>983</v>
      </c>
      <c r="N588" s="318" t="s">
        <v>991</v>
      </c>
      <c r="O588" s="347">
        <v>50.76</v>
      </c>
      <c r="P588" s="400">
        <v>4.2300000000000004</v>
      </c>
      <c r="Q588" s="400">
        <v>4.2300000000000004</v>
      </c>
      <c r="R588" s="400">
        <v>4.2300000000000004</v>
      </c>
      <c r="S588" s="404">
        <f>SUM(P588:R588)</f>
        <v>12.690000000000001</v>
      </c>
      <c r="T588" s="400">
        <v>4.2300000000000004</v>
      </c>
      <c r="U588" s="400">
        <v>4.2300000000000004</v>
      </c>
      <c r="V588" s="400">
        <v>4.2300000000000004</v>
      </c>
      <c r="W588" s="404">
        <f>SUM(T588:V588)</f>
        <v>12.690000000000001</v>
      </c>
      <c r="X588" s="400">
        <v>4.2300000000000004</v>
      </c>
      <c r="Y588" s="400">
        <v>4.2300000000000004</v>
      </c>
      <c r="Z588" s="400">
        <v>4.2300000000000004</v>
      </c>
      <c r="AA588" s="404">
        <f>SUM(X588:Z588)</f>
        <v>12.690000000000001</v>
      </c>
      <c r="AB588" s="400">
        <v>4.2300000000000004</v>
      </c>
      <c r="AC588" s="400">
        <v>4.2300000000000004</v>
      </c>
      <c r="AD588" s="400">
        <v>4.2300000000000004</v>
      </c>
      <c r="AE588" s="404">
        <f>SUM(AB588:AD588)</f>
        <v>12.690000000000001</v>
      </c>
      <c r="AF588" s="401">
        <f>SUBTOTAL(9,S588,W588,AA588,AE588)</f>
        <v>50.760000000000005</v>
      </c>
    </row>
    <row r="589" spans="1:32" x14ac:dyDescent="0.3">
      <c r="A589" s="148"/>
      <c r="B589" s="70" t="s">
        <v>3631</v>
      </c>
      <c r="C589" s="318" t="s">
        <v>2700</v>
      </c>
      <c r="D589" s="318" t="s">
        <v>3241</v>
      </c>
      <c r="E589" s="317" t="s">
        <v>951</v>
      </c>
      <c r="F589" s="318" t="s">
        <v>1608</v>
      </c>
      <c r="G589" s="318" t="s">
        <v>1273</v>
      </c>
      <c r="H589" s="317" t="s">
        <v>913</v>
      </c>
      <c r="I589" s="317">
        <v>53000</v>
      </c>
      <c r="J589" s="318" t="s">
        <v>1001</v>
      </c>
      <c r="K589" s="316">
        <v>41564</v>
      </c>
      <c r="L589" s="317" t="s">
        <v>2608</v>
      </c>
      <c r="M589" s="315" t="s">
        <v>983</v>
      </c>
      <c r="N589" s="318" t="s">
        <v>991</v>
      </c>
      <c r="O589" s="347">
        <v>50.76</v>
      </c>
      <c r="P589" s="400">
        <v>4.2300000000000004</v>
      </c>
      <c r="Q589" s="400">
        <v>4.2300000000000004</v>
      </c>
      <c r="R589" s="400">
        <v>4.2300000000000004</v>
      </c>
      <c r="S589" s="404">
        <f>SUM(P589:R589)</f>
        <v>12.690000000000001</v>
      </c>
      <c r="T589" s="400">
        <v>4.2300000000000004</v>
      </c>
      <c r="U589" s="400">
        <v>4.2300000000000004</v>
      </c>
      <c r="V589" s="400">
        <v>4.2300000000000004</v>
      </c>
      <c r="W589" s="404">
        <f>SUM(T589:V589)</f>
        <v>12.690000000000001</v>
      </c>
      <c r="X589" s="400">
        <v>4.2300000000000004</v>
      </c>
      <c r="Y589" s="400">
        <v>4.2300000000000004</v>
      </c>
      <c r="Z589" s="400">
        <v>4.2300000000000004</v>
      </c>
      <c r="AA589" s="404">
        <f>SUM(X589:Z589)</f>
        <v>12.690000000000001</v>
      </c>
      <c r="AB589" s="400">
        <v>4.2300000000000004</v>
      </c>
      <c r="AC589" s="400">
        <v>4.2300000000000004</v>
      </c>
      <c r="AD589" s="400">
        <v>4.2300000000000004</v>
      </c>
      <c r="AE589" s="404">
        <f>SUM(AB589:AD589)</f>
        <v>12.690000000000001</v>
      </c>
      <c r="AF589" s="401">
        <f>SUBTOTAL(9,S589,W589,AA589,AE589)</f>
        <v>50.760000000000005</v>
      </c>
    </row>
    <row r="590" spans="1:32" x14ac:dyDescent="0.3">
      <c r="A590" s="148"/>
      <c r="B590" s="70" t="s">
        <v>3631</v>
      </c>
      <c r="C590" s="318" t="s">
        <v>2594</v>
      </c>
      <c r="D590" s="318" t="s">
        <v>3242</v>
      </c>
      <c r="E590" s="317" t="s">
        <v>943</v>
      </c>
      <c r="F590" s="318" t="s">
        <v>1609</v>
      </c>
      <c r="G590" s="318" t="s">
        <v>1272</v>
      </c>
      <c r="H590" s="317" t="s">
        <v>912</v>
      </c>
      <c r="I590" s="317">
        <v>53100</v>
      </c>
      <c r="J590" s="318" t="s">
        <v>1001</v>
      </c>
      <c r="K590" s="316">
        <v>41531</v>
      </c>
      <c r="L590" s="317" t="s">
        <v>2608</v>
      </c>
      <c r="M590" s="315" t="s">
        <v>983</v>
      </c>
      <c r="N590" s="318" t="s">
        <v>991</v>
      </c>
      <c r="O590" s="347">
        <v>50.76</v>
      </c>
      <c r="P590" s="400">
        <v>4.2300000000000004</v>
      </c>
      <c r="Q590" s="400">
        <v>4.2300000000000004</v>
      </c>
      <c r="R590" s="400">
        <v>4.2300000000000004</v>
      </c>
      <c r="S590" s="404">
        <f>SUM(P590:R590)</f>
        <v>12.690000000000001</v>
      </c>
      <c r="T590" s="400">
        <v>4.2300000000000004</v>
      </c>
      <c r="U590" s="400">
        <v>4.2300000000000004</v>
      </c>
      <c r="V590" s="400">
        <v>4.2300000000000004</v>
      </c>
      <c r="W590" s="404">
        <f>SUM(T590:V590)</f>
        <v>12.690000000000001</v>
      </c>
      <c r="X590" s="400">
        <v>4.2300000000000004</v>
      </c>
      <c r="Y590" s="400">
        <v>4.2300000000000004</v>
      </c>
      <c r="Z590" s="400">
        <v>4.2300000000000004</v>
      </c>
      <c r="AA590" s="404">
        <f>SUM(X590:Z590)</f>
        <v>12.690000000000001</v>
      </c>
      <c r="AB590" s="400">
        <v>4.2300000000000004</v>
      </c>
      <c r="AC590" s="400">
        <v>4.2300000000000004</v>
      </c>
      <c r="AD590" s="400">
        <v>4.2300000000000004</v>
      </c>
      <c r="AE590" s="404">
        <f>SUM(AB590:AD590)</f>
        <v>12.690000000000001</v>
      </c>
      <c r="AF590" s="401">
        <f>SUBTOTAL(9,S590,W590,AA590,AE590)</f>
        <v>50.760000000000005</v>
      </c>
    </row>
    <row r="591" spans="1:32" x14ac:dyDescent="0.3">
      <c r="A591" s="148"/>
      <c r="B591" s="70" t="s">
        <v>3631</v>
      </c>
      <c r="C591" s="318" t="s">
        <v>2594</v>
      </c>
      <c r="D591" s="318" t="s">
        <v>3243</v>
      </c>
      <c r="E591" s="317" t="s">
        <v>943</v>
      </c>
      <c r="F591" s="318" t="s">
        <v>1610</v>
      </c>
      <c r="G591" s="318" t="s">
        <v>1272</v>
      </c>
      <c r="H591" s="317" t="s">
        <v>912</v>
      </c>
      <c r="I591" s="317">
        <v>53100</v>
      </c>
      <c r="J591" s="318" t="s">
        <v>1001</v>
      </c>
      <c r="K591" s="316">
        <v>41528</v>
      </c>
      <c r="L591" s="317" t="s">
        <v>2608</v>
      </c>
      <c r="M591" s="315" t="s">
        <v>983</v>
      </c>
      <c r="N591" s="318" t="s">
        <v>991</v>
      </c>
      <c r="O591" s="347">
        <v>50.76</v>
      </c>
      <c r="P591" s="400">
        <v>4.2300000000000004</v>
      </c>
      <c r="Q591" s="400">
        <v>4.2300000000000004</v>
      </c>
      <c r="R591" s="400">
        <v>4.2300000000000004</v>
      </c>
      <c r="S591" s="404">
        <f>SUM(P591:R591)</f>
        <v>12.690000000000001</v>
      </c>
      <c r="T591" s="400">
        <v>4.2300000000000004</v>
      </c>
      <c r="U591" s="400">
        <v>4.2300000000000004</v>
      </c>
      <c r="V591" s="400">
        <v>4.2300000000000004</v>
      </c>
      <c r="W591" s="404">
        <f>SUM(T591:V591)</f>
        <v>12.690000000000001</v>
      </c>
      <c r="X591" s="400">
        <v>4.2300000000000004</v>
      </c>
      <c r="Y591" s="400">
        <v>4.2300000000000004</v>
      </c>
      <c r="Z591" s="400">
        <v>4.2300000000000004</v>
      </c>
      <c r="AA591" s="404">
        <f>SUM(X591:Z591)</f>
        <v>12.690000000000001</v>
      </c>
      <c r="AB591" s="400">
        <v>4.2300000000000004</v>
      </c>
      <c r="AC591" s="400">
        <v>4.2300000000000004</v>
      </c>
      <c r="AD591" s="400">
        <v>4.2300000000000004</v>
      </c>
      <c r="AE591" s="404">
        <f>SUM(AB591:AD591)</f>
        <v>12.690000000000001</v>
      </c>
      <c r="AF591" s="401">
        <f>SUBTOTAL(9,S591,W591,AA591,AE591)</f>
        <v>50.760000000000005</v>
      </c>
    </row>
    <row r="592" spans="1:32" x14ac:dyDescent="0.3">
      <c r="A592" s="148"/>
      <c r="B592" s="70" t="s">
        <v>3631</v>
      </c>
      <c r="C592" s="318" t="s">
        <v>2700</v>
      </c>
      <c r="D592" s="318" t="s">
        <v>3244</v>
      </c>
      <c r="E592" s="317" t="s">
        <v>951</v>
      </c>
      <c r="F592" s="318" t="s">
        <v>1611</v>
      </c>
      <c r="G592" s="318" t="s">
        <v>1273</v>
      </c>
      <c r="H592" s="317" t="s">
        <v>913</v>
      </c>
      <c r="I592" s="317">
        <v>53000</v>
      </c>
      <c r="J592" s="318" t="s">
        <v>1001</v>
      </c>
      <c r="K592" s="316">
        <v>41610</v>
      </c>
      <c r="L592" s="317" t="s">
        <v>2608</v>
      </c>
      <c r="M592" s="315" t="s">
        <v>983</v>
      </c>
      <c r="N592" s="318" t="s">
        <v>991</v>
      </c>
      <c r="O592" s="347">
        <v>50.76</v>
      </c>
      <c r="P592" s="400">
        <v>4.2300000000000004</v>
      </c>
      <c r="Q592" s="400">
        <v>4.2300000000000004</v>
      </c>
      <c r="R592" s="400">
        <v>4.2300000000000004</v>
      </c>
      <c r="S592" s="404">
        <f>SUM(P592:R592)</f>
        <v>12.690000000000001</v>
      </c>
      <c r="T592" s="400">
        <v>4.2300000000000004</v>
      </c>
      <c r="U592" s="400">
        <v>4.2300000000000004</v>
      </c>
      <c r="V592" s="400">
        <v>4.2300000000000004</v>
      </c>
      <c r="W592" s="404">
        <f>SUM(T592:V592)</f>
        <v>12.690000000000001</v>
      </c>
      <c r="X592" s="400">
        <v>4.2300000000000004</v>
      </c>
      <c r="Y592" s="400">
        <v>4.2300000000000004</v>
      </c>
      <c r="Z592" s="400">
        <v>4.2300000000000004</v>
      </c>
      <c r="AA592" s="404">
        <f>SUM(X592:Z592)</f>
        <v>12.690000000000001</v>
      </c>
      <c r="AB592" s="400">
        <v>4.2300000000000004</v>
      </c>
      <c r="AC592" s="400">
        <v>4.2300000000000004</v>
      </c>
      <c r="AD592" s="400">
        <v>4.2300000000000004</v>
      </c>
      <c r="AE592" s="404">
        <f>SUM(AB592:AD592)</f>
        <v>12.690000000000001</v>
      </c>
      <c r="AF592" s="401">
        <f>SUBTOTAL(9,S592,W592,AA592,AE592)</f>
        <v>50.760000000000005</v>
      </c>
    </row>
    <row r="593" spans="1:32" x14ac:dyDescent="0.3">
      <c r="A593" s="148"/>
      <c r="B593" s="70" t="s">
        <v>3631</v>
      </c>
      <c r="C593" s="318" t="s">
        <v>2594</v>
      </c>
      <c r="D593" s="318" t="s">
        <v>3245</v>
      </c>
      <c r="E593" s="317" t="s">
        <v>951</v>
      </c>
      <c r="F593" s="318" t="s">
        <v>1612</v>
      </c>
      <c r="G593" s="318" t="s">
        <v>1273</v>
      </c>
      <c r="H593" s="317" t="s">
        <v>913</v>
      </c>
      <c r="I593" s="317">
        <v>53000</v>
      </c>
      <c r="J593" s="318" t="s">
        <v>1001</v>
      </c>
      <c r="K593" s="316">
        <v>41610</v>
      </c>
      <c r="L593" s="317" t="s">
        <v>2608</v>
      </c>
      <c r="M593" s="315" t="s">
        <v>983</v>
      </c>
      <c r="N593" s="318" t="s">
        <v>991</v>
      </c>
      <c r="O593" s="347">
        <v>50.76</v>
      </c>
      <c r="P593" s="400">
        <v>4.2300000000000004</v>
      </c>
      <c r="Q593" s="400">
        <v>4.2300000000000004</v>
      </c>
      <c r="R593" s="400">
        <v>4.2300000000000004</v>
      </c>
      <c r="S593" s="404">
        <f>SUM(P593:R593)</f>
        <v>12.690000000000001</v>
      </c>
      <c r="T593" s="400">
        <v>4.2300000000000004</v>
      </c>
      <c r="U593" s="400">
        <v>4.2300000000000004</v>
      </c>
      <c r="V593" s="400">
        <v>4.2300000000000004</v>
      </c>
      <c r="W593" s="404">
        <f>SUM(T593:V593)</f>
        <v>12.690000000000001</v>
      </c>
      <c r="X593" s="400">
        <v>4.2300000000000004</v>
      </c>
      <c r="Y593" s="400">
        <v>4.2300000000000004</v>
      </c>
      <c r="Z593" s="400">
        <v>4.2300000000000004</v>
      </c>
      <c r="AA593" s="404">
        <f>SUM(X593:Z593)</f>
        <v>12.690000000000001</v>
      </c>
      <c r="AB593" s="400">
        <v>4.2300000000000004</v>
      </c>
      <c r="AC593" s="400">
        <v>4.2300000000000004</v>
      </c>
      <c r="AD593" s="400">
        <v>4.2300000000000004</v>
      </c>
      <c r="AE593" s="404">
        <f>SUM(AB593:AD593)</f>
        <v>12.690000000000001</v>
      </c>
      <c r="AF593" s="401">
        <f>SUBTOTAL(9,S593,W593,AA593,AE593)</f>
        <v>50.760000000000005</v>
      </c>
    </row>
    <row r="594" spans="1:32" x14ac:dyDescent="0.3">
      <c r="A594" s="148"/>
      <c r="B594" s="70" t="s">
        <v>3631</v>
      </c>
      <c r="C594" s="318" t="s">
        <v>2700</v>
      </c>
      <c r="D594" s="318" t="s">
        <v>3246</v>
      </c>
      <c r="E594" s="317" t="s">
        <v>951</v>
      </c>
      <c r="F594" s="318" t="s">
        <v>1613</v>
      </c>
      <c r="G594" s="318" t="s">
        <v>1273</v>
      </c>
      <c r="H594" s="317" t="s">
        <v>913</v>
      </c>
      <c r="I594" s="317">
        <v>53000</v>
      </c>
      <c r="J594" s="318" t="s">
        <v>1001</v>
      </c>
      <c r="K594" s="316">
        <v>41610</v>
      </c>
      <c r="L594" s="317" t="s">
        <v>2608</v>
      </c>
      <c r="M594" s="315" t="s">
        <v>983</v>
      </c>
      <c r="N594" s="318" t="s">
        <v>991</v>
      </c>
      <c r="O594" s="347">
        <v>50.76</v>
      </c>
      <c r="P594" s="400">
        <v>4.2300000000000004</v>
      </c>
      <c r="Q594" s="400">
        <v>4.2300000000000004</v>
      </c>
      <c r="R594" s="400">
        <v>4.2300000000000004</v>
      </c>
      <c r="S594" s="404">
        <f>SUM(P594:R594)</f>
        <v>12.690000000000001</v>
      </c>
      <c r="T594" s="400">
        <v>4.2300000000000004</v>
      </c>
      <c r="U594" s="400">
        <v>4.2300000000000004</v>
      </c>
      <c r="V594" s="400">
        <v>4.2300000000000004</v>
      </c>
      <c r="W594" s="404">
        <f>SUM(T594:V594)</f>
        <v>12.690000000000001</v>
      </c>
      <c r="X594" s="400">
        <v>4.2300000000000004</v>
      </c>
      <c r="Y594" s="400">
        <v>4.2300000000000004</v>
      </c>
      <c r="Z594" s="400">
        <v>4.2300000000000004</v>
      </c>
      <c r="AA594" s="404">
        <f>SUM(X594:Z594)</f>
        <v>12.690000000000001</v>
      </c>
      <c r="AB594" s="400">
        <v>4.2300000000000004</v>
      </c>
      <c r="AC594" s="400">
        <v>4.2300000000000004</v>
      </c>
      <c r="AD594" s="400">
        <v>4.2300000000000004</v>
      </c>
      <c r="AE594" s="404">
        <f>SUM(AB594:AD594)</f>
        <v>12.690000000000001</v>
      </c>
      <c r="AF594" s="401">
        <f>SUBTOTAL(9,S594,W594,AA594,AE594)</f>
        <v>50.760000000000005</v>
      </c>
    </row>
    <row r="595" spans="1:32" x14ac:dyDescent="0.3">
      <c r="A595" s="148"/>
      <c r="B595" s="70" t="s">
        <v>3631</v>
      </c>
      <c r="C595" s="318" t="s">
        <v>2700</v>
      </c>
      <c r="D595" s="318" t="s">
        <v>3247</v>
      </c>
      <c r="E595" s="317" t="s">
        <v>951</v>
      </c>
      <c r="F595" s="318" t="s">
        <v>1614</v>
      </c>
      <c r="G595" s="318" t="s">
        <v>1273</v>
      </c>
      <c r="H595" s="317" t="s">
        <v>913</v>
      </c>
      <c r="I595" s="317">
        <v>53000</v>
      </c>
      <c r="J595" s="318" t="s">
        <v>1001</v>
      </c>
      <c r="K595" s="316">
        <v>41608</v>
      </c>
      <c r="L595" s="317" t="s">
        <v>2608</v>
      </c>
      <c r="M595" s="315" t="s">
        <v>983</v>
      </c>
      <c r="N595" s="318" t="s">
        <v>991</v>
      </c>
      <c r="O595" s="347">
        <v>50.76</v>
      </c>
      <c r="P595" s="400">
        <v>4.2300000000000004</v>
      </c>
      <c r="Q595" s="400">
        <v>4.2300000000000004</v>
      </c>
      <c r="R595" s="400">
        <v>4.2300000000000004</v>
      </c>
      <c r="S595" s="404">
        <f>SUM(P595:R595)</f>
        <v>12.690000000000001</v>
      </c>
      <c r="T595" s="400">
        <v>4.2300000000000004</v>
      </c>
      <c r="U595" s="400">
        <v>4.2300000000000004</v>
      </c>
      <c r="V595" s="400">
        <v>4.2300000000000004</v>
      </c>
      <c r="W595" s="404">
        <f>SUM(T595:V595)</f>
        <v>12.690000000000001</v>
      </c>
      <c r="X595" s="400">
        <v>4.2300000000000004</v>
      </c>
      <c r="Y595" s="400">
        <v>4.2300000000000004</v>
      </c>
      <c r="Z595" s="400">
        <v>4.2300000000000004</v>
      </c>
      <c r="AA595" s="404">
        <f>SUM(X595:Z595)</f>
        <v>12.690000000000001</v>
      </c>
      <c r="AB595" s="400">
        <v>4.2300000000000004</v>
      </c>
      <c r="AC595" s="400">
        <v>4.2300000000000004</v>
      </c>
      <c r="AD595" s="400">
        <v>4.2300000000000004</v>
      </c>
      <c r="AE595" s="404">
        <f>SUM(AB595:AD595)</f>
        <v>12.690000000000001</v>
      </c>
      <c r="AF595" s="401">
        <f>SUBTOTAL(9,S595,W595,AA595,AE595)</f>
        <v>50.760000000000005</v>
      </c>
    </row>
    <row r="596" spans="1:32" x14ac:dyDescent="0.3">
      <c r="A596" s="148"/>
      <c r="B596" s="70" t="s">
        <v>3631</v>
      </c>
      <c r="C596" s="318" t="s">
        <v>2700</v>
      </c>
      <c r="D596" s="318" t="s">
        <v>3249</v>
      </c>
      <c r="E596" s="317" t="s">
        <v>951</v>
      </c>
      <c r="F596" s="318" t="s">
        <v>1616</v>
      </c>
      <c r="G596" s="318" t="s">
        <v>1273</v>
      </c>
      <c r="H596" s="317" t="s">
        <v>913</v>
      </c>
      <c r="I596" s="317">
        <v>53000</v>
      </c>
      <c r="J596" s="318" t="s">
        <v>1001</v>
      </c>
      <c r="K596" s="316">
        <v>41577</v>
      </c>
      <c r="L596" s="317" t="s">
        <v>2608</v>
      </c>
      <c r="M596" s="315" t="s">
        <v>983</v>
      </c>
      <c r="N596" s="318" t="s">
        <v>991</v>
      </c>
      <c r="O596" s="347">
        <v>50.76</v>
      </c>
      <c r="P596" s="400">
        <v>4.2300000000000004</v>
      </c>
      <c r="Q596" s="400">
        <v>4.2300000000000004</v>
      </c>
      <c r="R596" s="400">
        <v>4.2300000000000004</v>
      </c>
      <c r="S596" s="404">
        <f>SUM(P596:R596)</f>
        <v>12.690000000000001</v>
      </c>
      <c r="T596" s="400">
        <v>4.2300000000000004</v>
      </c>
      <c r="U596" s="400">
        <v>4.2300000000000004</v>
      </c>
      <c r="V596" s="400">
        <v>4.2300000000000004</v>
      </c>
      <c r="W596" s="404">
        <f>SUM(T596:V596)</f>
        <v>12.690000000000001</v>
      </c>
      <c r="X596" s="400">
        <v>4.2300000000000004</v>
      </c>
      <c r="Y596" s="400">
        <v>4.2300000000000004</v>
      </c>
      <c r="Z596" s="400">
        <v>4.2300000000000004</v>
      </c>
      <c r="AA596" s="404">
        <f>SUM(X596:Z596)</f>
        <v>12.690000000000001</v>
      </c>
      <c r="AB596" s="400">
        <v>4.2300000000000004</v>
      </c>
      <c r="AC596" s="400">
        <v>4.2300000000000004</v>
      </c>
      <c r="AD596" s="400">
        <v>4.2300000000000004</v>
      </c>
      <c r="AE596" s="404">
        <f>SUM(AB596:AD596)</f>
        <v>12.690000000000001</v>
      </c>
      <c r="AF596" s="401">
        <f>SUBTOTAL(9,S596,W596,AA596,AE596)</f>
        <v>50.760000000000005</v>
      </c>
    </row>
    <row r="597" spans="1:32" x14ac:dyDescent="0.3">
      <c r="A597" s="148"/>
      <c r="B597" s="70" t="s">
        <v>3631</v>
      </c>
      <c r="C597" s="318" t="s">
        <v>2700</v>
      </c>
      <c r="D597" s="318" t="s">
        <v>3250</v>
      </c>
      <c r="E597" s="317" t="s">
        <v>951</v>
      </c>
      <c r="F597" s="318" t="s">
        <v>1617</v>
      </c>
      <c r="G597" s="318" t="s">
        <v>1273</v>
      </c>
      <c r="H597" s="317" t="s">
        <v>913</v>
      </c>
      <c r="I597" s="317">
        <v>53000</v>
      </c>
      <c r="J597" s="318" t="s">
        <v>1001</v>
      </c>
      <c r="K597" s="316">
        <v>41610</v>
      </c>
      <c r="L597" s="317" t="s">
        <v>2608</v>
      </c>
      <c r="M597" s="315" t="s">
        <v>983</v>
      </c>
      <c r="N597" s="318" t="s">
        <v>991</v>
      </c>
      <c r="O597" s="347">
        <v>50.76</v>
      </c>
      <c r="P597" s="400">
        <v>4.2300000000000004</v>
      </c>
      <c r="Q597" s="400">
        <v>4.2300000000000004</v>
      </c>
      <c r="R597" s="400">
        <v>4.2300000000000004</v>
      </c>
      <c r="S597" s="404">
        <f>SUM(P597:R597)</f>
        <v>12.690000000000001</v>
      </c>
      <c r="T597" s="400">
        <v>4.2300000000000004</v>
      </c>
      <c r="U597" s="400">
        <v>4.2300000000000004</v>
      </c>
      <c r="V597" s="400">
        <v>4.2300000000000004</v>
      </c>
      <c r="W597" s="404">
        <f>SUM(T597:V597)</f>
        <v>12.690000000000001</v>
      </c>
      <c r="X597" s="400">
        <v>4.2300000000000004</v>
      </c>
      <c r="Y597" s="400">
        <v>4.2300000000000004</v>
      </c>
      <c r="Z597" s="400">
        <v>4.2300000000000004</v>
      </c>
      <c r="AA597" s="404">
        <f>SUM(X597:Z597)</f>
        <v>12.690000000000001</v>
      </c>
      <c r="AB597" s="400">
        <v>4.2300000000000004</v>
      </c>
      <c r="AC597" s="400">
        <v>4.2300000000000004</v>
      </c>
      <c r="AD597" s="400">
        <v>4.2300000000000004</v>
      </c>
      <c r="AE597" s="404">
        <f>SUM(AB597:AD597)</f>
        <v>12.690000000000001</v>
      </c>
      <c r="AF597" s="401">
        <f>SUBTOTAL(9,S597,W597,AA597,AE597)</f>
        <v>50.760000000000005</v>
      </c>
    </row>
    <row r="598" spans="1:32" x14ac:dyDescent="0.3">
      <c r="A598" s="148"/>
      <c r="B598" s="70" t="s">
        <v>3631</v>
      </c>
      <c r="C598" s="318" t="s">
        <v>2700</v>
      </c>
      <c r="D598" s="318" t="s">
        <v>3251</v>
      </c>
      <c r="E598" s="317" t="s">
        <v>951</v>
      </c>
      <c r="F598" s="318" t="s">
        <v>1618</v>
      </c>
      <c r="G598" s="318" t="s">
        <v>1273</v>
      </c>
      <c r="H598" s="317" t="s">
        <v>913</v>
      </c>
      <c r="I598" s="317">
        <v>53000</v>
      </c>
      <c r="J598" s="318" t="s">
        <v>1001</v>
      </c>
      <c r="K598" s="316">
        <v>41610</v>
      </c>
      <c r="L598" s="317" t="s">
        <v>2608</v>
      </c>
      <c r="M598" s="315" t="s">
        <v>983</v>
      </c>
      <c r="N598" s="318" t="s">
        <v>991</v>
      </c>
      <c r="O598" s="347">
        <v>50.76</v>
      </c>
      <c r="P598" s="400">
        <v>4.2300000000000004</v>
      </c>
      <c r="Q598" s="400">
        <v>4.2300000000000004</v>
      </c>
      <c r="R598" s="400">
        <v>4.2300000000000004</v>
      </c>
      <c r="S598" s="404">
        <f>SUM(P598:R598)</f>
        <v>12.690000000000001</v>
      </c>
      <c r="T598" s="400">
        <v>4.2300000000000004</v>
      </c>
      <c r="U598" s="400">
        <v>4.2300000000000004</v>
      </c>
      <c r="V598" s="400">
        <v>4.2300000000000004</v>
      </c>
      <c r="W598" s="404">
        <f>SUM(T598:V598)</f>
        <v>12.690000000000001</v>
      </c>
      <c r="X598" s="400">
        <v>4.2300000000000004</v>
      </c>
      <c r="Y598" s="400">
        <v>4.2300000000000004</v>
      </c>
      <c r="Z598" s="400">
        <v>4.2300000000000004</v>
      </c>
      <c r="AA598" s="404">
        <f>SUM(X598:Z598)</f>
        <v>12.690000000000001</v>
      </c>
      <c r="AB598" s="400">
        <v>4.2300000000000004</v>
      </c>
      <c r="AC598" s="400">
        <v>4.2300000000000004</v>
      </c>
      <c r="AD598" s="400">
        <v>4.2300000000000004</v>
      </c>
      <c r="AE598" s="404">
        <f>SUM(AB598:AD598)</f>
        <v>12.690000000000001</v>
      </c>
      <c r="AF598" s="401">
        <f>SUBTOTAL(9,S598,W598,AA598,AE598)</f>
        <v>50.760000000000005</v>
      </c>
    </row>
    <row r="599" spans="1:32" x14ac:dyDescent="0.3">
      <c r="A599" s="148"/>
      <c r="B599" s="70" t="s">
        <v>3631</v>
      </c>
      <c r="C599" s="318" t="s">
        <v>2700</v>
      </c>
      <c r="D599" s="318" t="s">
        <v>3252</v>
      </c>
      <c r="E599" s="317" t="s">
        <v>951</v>
      </c>
      <c r="F599" s="318" t="s">
        <v>1619</v>
      </c>
      <c r="G599" s="318" t="s">
        <v>1273</v>
      </c>
      <c r="H599" s="317" t="s">
        <v>913</v>
      </c>
      <c r="I599" s="317">
        <v>53000</v>
      </c>
      <c r="J599" s="318" t="s">
        <v>1001</v>
      </c>
      <c r="K599" s="316">
        <v>41610</v>
      </c>
      <c r="L599" s="317" t="s">
        <v>2608</v>
      </c>
      <c r="M599" s="315" t="s">
        <v>983</v>
      </c>
      <c r="N599" s="318" t="s">
        <v>991</v>
      </c>
      <c r="O599" s="347">
        <v>50.76</v>
      </c>
      <c r="P599" s="400">
        <v>4.2300000000000004</v>
      </c>
      <c r="Q599" s="400">
        <v>4.2300000000000004</v>
      </c>
      <c r="R599" s="400">
        <v>4.2300000000000004</v>
      </c>
      <c r="S599" s="404">
        <f>SUM(P599:R599)</f>
        <v>12.690000000000001</v>
      </c>
      <c r="T599" s="400">
        <v>4.2300000000000004</v>
      </c>
      <c r="U599" s="400">
        <v>4.2300000000000004</v>
      </c>
      <c r="V599" s="400">
        <v>4.2300000000000004</v>
      </c>
      <c r="W599" s="404">
        <f>SUM(T599:V599)</f>
        <v>12.690000000000001</v>
      </c>
      <c r="X599" s="400">
        <v>4.2300000000000004</v>
      </c>
      <c r="Y599" s="400">
        <v>4.2300000000000004</v>
      </c>
      <c r="Z599" s="400">
        <v>4.2300000000000004</v>
      </c>
      <c r="AA599" s="404">
        <f>SUM(X599:Z599)</f>
        <v>12.690000000000001</v>
      </c>
      <c r="AB599" s="400">
        <v>4.2300000000000004</v>
      </c>
      <c r="AC599" s="400">
        <v>4.2300000000000004</v>
      </c>
      <c r="AD599" s="400">
        <v>4.2300000000000004</v>
      </c>
      <c r="AE599" s="404">
        <f>SUM(AB599:AD599)</f>
        <v>12.690000000000001</v>
      </c>
      <c r="AF599" s="401">
        <f>SUBTOTAL(9,S599,W599,AA599,AE599)</f>
        <v>50.760000000000005</v>
      </c>
    </row>
    <row r="600" spans="1:32" x14ac:dyDescent="0.3">
      <c r="A600" s="148"/>
      <c r="B600" s="70" t="s">
        <v>3631</v>
      </c>
      <c r="C600" s="318" t="s">
        <v>2700</v>
      </c>
      <c r="D600" s="318" t="s">
        <v>3253</v>
      </c>
      <c r="E600" s="317" t="s">
        <v>951</v>
      </c>
      <c r="F600" s="318" t="s">
        <v>1620</v>
      </c>
      <c r="G600" s="318" t="s">
        <v>1273</v>
      </c>
      <c r="H600" s="317" t="s">
        <v>913</v>
      </c>
      <c r="I600" s="317">
        <v>53000</v>
      </c>
      <c r="J600" s="318" t="s">
        <v>1001</v>
      </c>
      <c r="K600" s="316">
        <v>41610</v>
      </c>
      <c r="L600" s="317" t="s">
        <v>2608</v>
      </c>
      <c r="M600" s="315" t="s">
        <v>983</v>
      </c>
      <c r="N600" s="318" t="s">
        <v>991</v>
      </c>
      <c r="O600" s="347">
        <v>50.76</v>
      </c>
      <c r="P600" s="400">
        <v>4.2300000000000004</v>
      </c>
      <c r="Q600" s="400">
        <v>4.2300000000000004</v>
      </c>
      <c r="R600" s="400">
        <v>4.2300000000000004</v>
      </c>
      <c r="S600" s="404">
        <f>SUM(P600:R600)</f>
        <v>12.690000000000001</v>
      </c>
      <c r="T600" s="400">
        <v>4.2300000000000004</v>
      </c>
      <c r="U600" s="400">
        <v>4.2300000000000004</v>
      </c>
      <c r="V600" s="400">
        <v>4.2300000000000004</v>
      </c>
      <c r="W600" s="404">
        <f>SUM(T600:V600)</f>
        <v>12.690000000000001</v>
      </c>
      <c r="X600" s="400">
        <v>4.2300000000000004</v>
      </c>
      <c r="Y600" s="400">
        <v>4.2300000000000004</v>
      </c>
      <c r="Z600" s="400">
        <v>4.2300000000000004</v>
      </c>
      <c r="AA600" s="404">
        <f>SUM(X600:Z600)</f>
        <v>12.690000000000001</v>
      </c>
      <c r="AB600" s="400">
        <v>4.2300000000000004</v>
      </c>
      <c r="AC600" s="400">
        <v>4.2300000000000004</v>
      </c>
      <c r="AD600" s="400">
        <v>4.2300000000000004</v>
      </c>
      <c r="AE600" s="404">
        <f>SUM(AB600:AD600)</f>
        <v>12.690000000000001</v>
      </c>
      <c r="AF600" s="401">
        <f>SUBTOTAL(9,S600,W600,AA600,AE600)</f>
        <v>50.760000000000005</v>
      </c>
    </row>
    <row r="601" spans="1:32" x14ac:dyDescent="0.3">
      <c r="A601" s="148"/>
      <c r="B601" s="70" t="s">
        <v>3631</v>
      </c>
      <c r="C601" s="318" t="s">
        <v>2700</v>
      </c>
      <c r="D601" s="318" t="s">
        <v>3254</v>
      </c>
      <c r="E601" s="317" t="s">
        <v>951</v>
      </c>
      <c r="F601" s="318" t="s">
        <v>1621</v>
      </c>
      <c r="G601" s="318" t="s">
        <v>1273</v>
      </c>
      <c r="H601" s="317" t="s">
        <v>913</v>
      </c>
      <c r="I601" s="317">
        <v>53000</v>
      </c>
      <c r="J601" s="318" t="s">
        <v>1001</v>
      </c>
      <c r="K601" s="316">
        <v>41571</v>
      </c>
      <c r="L601" s="317" t="s">
        <v>2608</v>
      </c>
      <c r="M601" s="315" t="s">
        <v>983</v>
      </c>
      <c r="N601" s="318" t="s">
        <v>991</v>
      </c>
      <c r="O601" s="347">
        <v>50.76</v>
      </c>
      <c r="P601" s="400">
        <v>4.2300000000000004</v>
      </c>
      <c r="Q601" s="400">
        <v>4.2300000000000004</v>
      </c>
      <c r="R601" s="400">
        <v>4.2300000000000004</v>
      </c>
      <c r="S601" s="404">
        <f>SUM(P601:R601)</f>
        <v>12.690000000000001</v>
      </c>
      <c r="T601" s="400">
        <v>4.2300000000000004</v>
      </c>
      <c r="U601" s="400">
        <v>4.2300000000000004</v>
      </c>
      <c r="V601" s="400">
        <v>4.2300000000000004</v>
      </c>
      <c r="W601" s="404">
        <f>SUM(T601:V601)</f>
        <v>12.690000000000001</v>
      </c>
      <c r="X601" s="400">
        <v>4.2300000000000004</v>
      </c>
      <c r="Y601" s="400">
        <v>4.2300000000000004</v>
      </c>
      <c r="Z601" s="400">
        <v>4.2300000000000004</v>
      </c>
      <c r="AA601" s="404">
        <f>SUM(X601:Z601)</f>
        <v>12.690000000000001</v>
      </c>
      <c r="AB601" s="400">
        <v>4.2300000000000004</v>
      </c>
      <c r="AC601" s="400">
        <v>4.2300000000000004</v>
      </c>
      <c r="AD601" s="400">
        <v>4.2300000000000004</v>
      </c>
      <c r="AE601" s="404">
        <f>SUM(AB601:AD601)</f>
        <v>12.690000000000001</v>
      </c>
      <c r="AF601" s="401">
        <f>SUBTOTAL(9,S601,W601,AA601,AE601)</f>
        <v>50.760000000000005</v>
      </c>
    </row>
    <row r="602" spans="1:32" x14ac:dyDescent="0.3">
      <c r="A602" s="148"/>
      <c r="B602" s="70" t="s">
        <v>3631</v>
      </c>
      <c r="C602" s="318" t="s">
        <v>2700</v>
      </c>
      <c r="D602" s="318" t="s">
        <v>3255</v>
      </c>
      <c r="E602" s="317" t="s">
        <v>951</v>
      </c>
      <c r="F602" s="318" t="s">
        <v>1622</v>
      </c>
      <c r="G602" s="318" t="s">
        <v>1273</v>
      </c>
      <c r="H602" s="317" t="s">
        <v>913</v>
      </c>
      <c r="I602" s="317">
        <v>53000</v>
      </c>
      <c r="J602" s="318" t="s">
        <v>1001</v>
      </c>
      <c r="K602" s="316">
        <v>41586</v>
      </c>
      <c r="L602" s="317" t="s">
        <v>2608</v>
      </c>
      <c r="M602" s="315" t="s">
        <v>983</v>
      </c>
      <c r="N602" s="318" t="s">
        <v>991</v>
      </c>
      <c r="O602" s="347">
        <v>50.76</v>
      </c>
      <c r="P602" s="400">
        <v>4.2300000000000004</v>
      </c>
      <c r="Q602" s="400">
        <v>4.2300000000000004</v>
      </c>
      <c r="R602" s="400">
        <v>4.2300000000000004</v>
      </c>
      <c r="S602" s="404">
        <f>SUM(P602:R602)</f>
        <v>12.690000000000001</v>
      </c>
      <c r="T602" s="400">
        <v>4.2300000000000004</v>
      </c>
      <c r="U602" s="400">
        <v>4.2300000000000004</v>
      </c>
      <c r="V602" s="400">
        <v>4.2300000000000004</v>
      </c>
      <c r="W602" s="404">
        <f>SUM(T602:V602)</f>
        <v>12.690000000000001</v>
      </c>
      <c r="X602" s="400">
        <v>4.2300000000000004</v>
      </c>
      <c r="Y602" s="400">
        <v>4.2300000000000004</v>
      </c>
      <c r="Z602" s="400">
        <v>4.2300000000000004</v>
      </c>
      <c r="AA602" s="404">
        <f>SUM(X602:Z602)</f>
        <v>12.690000000000001</v>
      </c>
      <c r="AB602" s="400">
        <v>4.2300000000000004</v>
      </c>
      <c r="AC602" s="400">
        <v>4.2300000000000004</v>
      </c>
      <c r="AD602" s="400">
        <v>4.2300000000000004</v>
      </c>
      <c r="AE602" s="404">
        <f>SUM(AB602:AD602)</f>
        <v>12.690000000000001</v>
      </c>
      <c r="AF602" s="401">
        <f>SUBTOTAL(9,S602,W602,AA602,AE602)</f>
        <v>50.760000000000005</v>
      </c>
    </row>
    <row r="603" spans="1:32" x14ac:dyDescent="0.3">
      <c r="A603" s="148"/>
      <c r="B603" s="70" t="s">
        <v>3631</v>
      </c>
      <c r="C603" s="318" t="s">
        <v>2700</v>
      </c>
      <c r="D603" s="318" t="s">
        <v>3256</v>
      </c>
      <c r="E603" s="317" t="s">
        <v>951</v>
      </c>
      <c r="F603" s="318" t="s">
        <v>1623</v>
      </c>
      <c r="G603" s="318" t="s">
        <v>1273</v>
      </c>
      <c r="H603" s="317" t="s">
        <v>913</v>
      </c>
      <c r="I603" s="317">
        <v>53000</v>
      </c>
      <c r="J603" s="318" t="s">
        <v>1001</v>
      </c>
      <c r="K603" s="316">
        <v>41608</v>
      </c>
      <c r="L603" s="317" t="s">
        <v>2608</v>
      </c>
      <c r="M603" s="315" t="s">
        <v>983</v>
      </c>
      <c r="N603" s="318" t="s">
        <v>991</v>
      </c>
      <c r="O603" s="347">
        <v>50.76</v>
      </c>
      <c r="P603" s="400">
        <v>4.2300000000000004</v>
      </c>
      <c r="Q603" s="400">
        <v>4.2300000000000004</v>
      </c>
      <c r="R603" s="400">
        <v>4.2300000000000004</v>
      </c>
      <c r="S603" s="404">
        <f>SUM(P603:R603)</f>
        <v>12.690000000000001</v>
      </c>
      <c r="T603" s="400">
        <v>4.2300000000000004</v>
      </c>
      <c r="U603" s="400">
        <v>4.2300000000000004</v>
      </c>
      <c r="V603" s="400">
        <v>4.2300000000000004</v>
      </c>
      <c r="W603" s="404">
        <f>SUM(T603:V603)</f>
        <v>12.690000000000001</v>
      </c>
      <c r="X603" s="400">
        <v>4.2300000000000004</v>
      </c>
      <c r="Y603" s="400">
        <v>4.2300000000000004</v>
      </c>
      <c r="Z603" s="400">
        <v>4.2300000000000004</v>
      </c>
      <c r="AA603" s="404">
        <f>SUM(X603:Z603)</f>
        <v>12.690000000000001</v>
      </c>
      <c r="AB603" s="400">
        <v>4.2300000000000004</v>
      </c>
      <c r="AC603" s="400">
        <v>4.2300000000000004</v>
      </c>
      <c r="AD603" s="400">
        <v>4.2300000000000004</v>
      </c>
      <c r="AE603" s="404">
        <f>SUM(AB603:AD603)</f>
        <v>12.690000000000001</v>
      </c>
      <c r="AF603" s="401">
        <f>SUBTOTAL(9,S603,W603,AA603,AE603)</f>
        <v>50.760000000000005</v>
      </c>
    </row>
    <row r="604" spans="1:32" x14ac:dyDescent="0.3">
      <c r="A604" s="148"/>
      <c r="B604" s="70" t="s">
        <v>3631</v>
      </c>
      <c r="C604" s="318" t="s">
        <v>2700</v>
      </c>
      <c r="D604" s="318" t="s">
        <v>3257</v>
      </c>
      <c r="E604" s="317" t="s">
        <v>951</v>
      </c>
      <c r="F604" s="318" t="s">
        <v>1624</v>
      </c>
      <c r="G604" s="318" t="s">
        <v>1273</v>
      </c>
      <c r="H604" s="317" t="s">
        <v>913</v>
      </c>
      <c r="I604" s="317">
        <v>53000</v>
      </c>
      <c r="J604" s="318" t="s">
        <v>1001</v>
      </c>
      <c r="K604" s="316">
        <v>41608</v>
      </c>
      <c r="L604" s="317" t="s">
        <v>2608</v>
      </c>
      <c r="M604" s="315" t="s">
        <v>983</v>
      </c>
      <c r="N604" s="318" t="s">
        <v>991</v>
      </c>
      <c r="O604" s="347">
        <v>50.76</v>
      </c>
      <c r="P604" s="400">
        <v>4.2300000000000004</v>
      </c>
      <c r="Q604" s="400">
        <v>4.2300000000000004</v>
      </c>
      <c r="R604" s="400">
        <v>4.2300000000000004</v>
      </c>
      <c r="S604" s="404">
        <f>SUM(P604:R604)</f>
        <v>12.690000000000001</v>
      </c>
      <c r="T604" s="400">
        <v>4.2300000000000004</v>
      </c>
      <c r="U604" s="400">
        <v>4.2300000000000004</v>
      </c>
      <c r="V604" s="400">
        <v>4.2300000000000004</v>
      </c>
      <c r="W604" s="404">
        <f>SUM(T604:V604)</f>
        <v>12.690000000000001</v>
      </c>
      <c r="X604" s="400">
        <v>4.2300000000000004</v>
      </c>
      <c r="Y604" s="400">
        <v>4.2300000000000004</v>
      </c>
      <c r="Z604" s="400">
        <v>4.2300000000000004</v>
      </c>
      <c r="AA604" s="404">
        <f>SUM(X604:Z604)</f>
        <v>12.690000000000001</v>
      </c>
      <c r="AB604" s="400">
        <v>4.2300000000000004</v>
      </c>
      <c r="AC604" s="400">
        <v>4.2300000000000004</v>
      </c>
      <c r="AD604" s="400">
        <v>4.2300000000000004</v>
      </c>
      <c r="AE604" s="404">
        <f>SUM(AB604:AD604)</f>
        <v>12.690000000000001</v>
      </c>
      <c r="AF604" s="401">
        <f>SUBTOTAL(9,S604,W604,AA604,AE604)</f>
        <v>50.760000000000005</v>
      </c>
    </row>
    <row r="605" spans="1:32" x14ac:dyDescent="0.3">
      <c r="A605" s="148"/>
      <c r="B605" s="70" t="s">
        <v>3631</v>
      </c>
      <c r="C605" s="318" t="s">
        <v>2700</v>
      </c>
      <c r="D605" s="318" t="s">
        <v>3258</v>
      </c>
      <c r="E605" s="317" t="s">
        <v>951</v>
      </c>
      <c r="F605" s="318" t="s">
        <v>1625</v>
      </c>
      <c r="G605" s="318" t="s">
        <v>1273</v>
      </c>
      <c r="H605" s="317" t="s">
        <v>913</v>
      </c>
      <c r="I605" s="317">
        <v>53000</v>
      </c>
      <c r="J605" s="318" t="s">
        <v>1001</v>
      </c>
      <c r="K605" s="316">
        <v>41610</v>
      </c>
      <c r="L605" s="317" t="s">
        <v>2608</v>
      </c>
      <c r="M605" s="315" t="s">
        <v>983</v>
      </c>
      <c r="N605" s="318" t="s">
        <v>991</v>
      </c>
      <c r="O605" s="347">
        <v>50.76</v>
      </c>
      <c r="P605" s="400">
        <v>4.2300000000000004</v>
      </c>
      <c r="Q605" s="400">
        <v>4.2300000000000004</v>
      </c>
      <c r="R605" s="400">
        <v>4.2300000000000004</v>
      </c>
      <c r="S605" s="404">
        <f>SUM(P605:R605)</f>
        <v>12.690000000000001</v>
      </c>
      <c r="T605" s="400">
        <v>4.2300000000000004</v>
      </c>
      <c r="U605" s="400">
        <v>4.2300000000000004</v>
      </c>
      <c r="V605" s="400">
        <v>4.2300000000000004</v>
      </c>
      <c r="W605" s="404">
        <f>SUM(T605:V605)</f>
        <v>12.690000000000001</v>
      </c>
      <c r="X605" s="400">
        <v>4.2300000000000004</v>
      </c>
      <c r="Y605" s="400">
        <v>4.2300000000000004</v>
      </c>
      <c r="Z605" s="400">
        <v>4.2300000000000004</v>
      </c>
      <c r="AA605" s="404">
        <f>SUM(X605:Z605)</f>
        <v>12.690000000000001</v>
      </c>
      <c r="AB605" s="400">
        <v>4.2300000000000004</v>
      </c>
      <c r="AC605" s="400">
        <v>4.2300000000000004</v>
      </c>
      <c r="AD605" s="400">
        <v>4.2300000000000004</v>
      </c>
      <c r="AE605" s="404">
        <f>SUM(AB605:AD605)</f>
        <v>12.690000000000001</v>
      </c>
      <c r="AF605" s="401">
        <f>SUBTOTAL(9,S605,W605,AA605,AE605)</f>
        <v>50.760000000000005</v>
      </c>
    </row>
    <row r="606" spans="1:32" x14ac:dyDescent="0.3">
      <c r="A606" s="70"/>
      <c r="B606" s="70" t="s">
        <v>3631</v>
      </c>
      <c r="C606" s="318" t="s">
        <v>2663</v>
      </c>
      <c r="D606" s="318" t="s">
        <v>3259</v>
      </c>
      <c r="E606" s="317" t="s">
        <v>951</v>
      </c>
      <c r="F606" s="318" t="s">
        <v>1626</v>
      </c>
      <c r="G606" s="318" t="s">
        <v>1274</v>
      </c>
      <c r="H606" s="317" t="s">
        <v>929</v>
      </c>
      <c r="I606" s="317">
        <v>35510</v>
      </c>
      <c r="J606" s="318" t="s">
        <v>1002</v>
      </c>
      <c r="K606" s="316">
        <v>41608</v>
      </c>
      <c r="L606" s="317" t="s">
        <v>2608</v>
      </c>
      <c r="M606" s="315" t="s">
        <v>984</v>
      </c>
      <c r="N606" s="318" t="s">
        <v>991</v>
      </c>
      <c r="O606" s="347">
        <v>46.08</v>
      </c>
      <c r="P606" s="400">
        <v>3.84</v>
      </c>
      <c r="Q606" s="400">
        <v>3.84</v>
      </c>
      <c r="R606" s="400">
        <v>3.84</v>
      </c>
      <c r="S606" s="404">
        <f>SUM(P606:R606)</f>
        <v>11.52</v>
      </c>
      <c r="T606" s="400">
        <v>3.84</v>
      </c>
      <c r="U606" s="400">
        <v>3.84</v>
      </c>
      <c r="V606" s="400">
        <v>3.84</v>
      </c>
      <c r="W606" s="404">
        <f>SUM(T606:V606)</f>
        <v>11.52</v>
      </c>
      <c r="X606" s="400">
        <v>3.84</v>
      </c>
      <c r="Y606" s="400">
        <v>3.84</v>
      </c>
      <c r="Z606" s="400">
        <v>3.84</v>
      </c>
      <c r="AA606" s="404">
        <f>SUM(X606:Z606)</f>
        <v>11.52</v>
      </c>
      <c r="AB606" s="400">
        <v>3.84</v>
      </c>
      <c r="AC606" s="400">
        <v>3.84</v>
      </c>
      <c r="AD606" s="400">
        <v>3.84</v>
      </c>
      <c r="AE606" s="404">
        <f>SUM(AB606:AD606)</f>
        <v>11.52</v>
      </c>
      <c r="AF606" s="401">
        <f>SUBTOTAL(9,S606,W606,AA606,AE606)</f>
        <v>46.08</v>
      </c>
    </row>
    <row r="607" spans="1:32" x14ac:dyDescent="0.3">
      <c r="A607" s="70"/>
      <c r="B607" s="70" t="s">
        <v>3631</v>
      </c>
      <c r="C607" s="318" t="s">
        <v>2663</v>
      </c>
      <c r="D607" s="318" t="s">
        <v>3260</v>
      </c>
      <c r="E607" s="317" t="s">
        <v>951</v>
      </c>
      <c r="F607" s="318" t="s">
        <v>1627</v>
      </c>
      <c r="G607" s="318" t="s">
        <v>1274</v>
      </c>
      <c r="H607" s="317" t="s">
        <v>929</v>
      </c>
      <c r="I607" s="317">
        <v>35510</v>
      </c>
      <c r="J607" s="318" t="s">
        <v>1002</v>
      </c>
      <c r="K607" s="316">
        <v>41608</v>
      </c>
      <c r="L607" s="317" t="s">
        <v>2608</v>
      </c>
      <c r="M607" s="315" t="s">
        <v>984</v>
      </c>
      <c r="N607" s="318" t="s">
        <v>991</v>
      </c>
      <c r="O607" s="347">
        <v>46.08</v>
      </c>
      <c r="P607" s="400">
        <v>3.84</v>
      </c>
      <c r="Q607" s="400">
        <v>3.84</v>
      </c>
      <c r="R607" s="400">
        <v>3.84</v>
      </c>
      <c r="S607" s="404">
        <f>SUM(P607:R607)</f>
        <v>11.52</v>
      </c>
      <c r="T607" s="400">
        <v>3.84</v>
      </c>
      <c r="U607" s="400">
        <v>3.84</v>
      </c>
      <c r="V607" s="400">
        <v>3.84</v>
      </c>
      <c r="W607" s="404">
        <f>SUM(T607:V607)</f>
        <v>11.52</v>
      </c>
      <c r="X607" s="400">
        <v>3.84</v>
      </c>
      <c r="Y607" s="400">
        <v>3.84</v>
      </c>
      <c r="Z607" s="400">
        <v>3.84</v>
      </c>
      <c r="AA607" s="404">
        <f>SUM(X607:Z607)</f>
        <v>11.52</v>
      </c>
      <c r="AB607" s="400">
        <v>3.84</v>
      </c>
      <c r="AC607" s="400">
        <v>3.84</v>
      </c>
      <c r="AD607" s="400">
        <v>3.84</v>
      </c>
      <c r="AE607" s="404">
        <f>SUM(AB607:AD607)</f>
        <v>11.52</v>
      </c>
      <c r="AF607" s="401">
        <f>SUBTOTAL(9,S607,W607,AA607,AE607)</f>
        <v>46.08</v>
      </c>
    </row>
    <row r="608" spans="1:32" x14ac:dyDescent="0.3">
      <c r="A608" s="70"/>
      <c r="B608" s="70" t="s">
        <v>3631</v>
      </c>
      <c r="C608" s="318" t="s">
        <v>2663</v>
      </c>
      <c r="D608" s="318" t="s">
        <v>3261</v>
      </c>
      <c r="E608" s="317" t="s">
        <v>951</v>
      </c>
      <c r="F608" s="318" t="s">
        <v>1628</v>
      </c>
      <c r="G608" s="318" t="s">
        <v>1274</v>
      </c>
      <c r="H608" s="317" t="s">
        <v>929</v>
      </c>
      <c r="I608" s="317">
        <v>35510</v>
      </c>
      <c r="J608" s="318" t="s">
        <v>1002</v>
      </c>
      <c r="K608" s="316">
        <v>41582</v>
      </c>
      <c r="L608" s="317" t="s">
        <v>2608</v>
      </c>
      <c r="M608" s="315" t="s">
        <v>984</v>
      </c>
      <c r="N608" s="318" t="s">
        <v>991</v>
      </c>
      <c r="O608" s="347">
        <v>46.08</v>
      </c>
      <c r="P608" s="400">
        <v>3.84</v>
      </c>
      <c r="Q608" s="400">
        <v>3.84</v>
      </c>
      <c r="R608" s="400">
        <v>3.84</v>
      </c>
      <c r="S608" s="404">
        <f>SUM(P608:R608)</f>
        <v>11.52</v>
      </c>
      <c r="T608" s="400">
        <v>3.84</v>
      </c>
      <c r="U608" s="400">
        <v>3.84</v>
      </c>
      <c r="V608" s="400">
        <v>3.84</v>
      </c>
      <c r="W608" s="404">
        <f>SUM(T608:V608)</f>
        <v>11.52</v>
      </c>
      <c r="X608" s="400">
        <v>3.84</v>
      </c>
      <c r="Y608" s="400">
        <v>3.84</v>
      </c>
      <c r="Z608" s="400">
        <v>3.84</v>
      </c>
      <c r="AA608" s="404">
        <f>SUM(X608:Z608)</f>
        <v>11.52</v>
      </c>
      <c r="AB608" s="400">
        <v>3.84</v>
      </c>
      <c r="AC608" s="400">
        <v>3.84</v>
      </c>
      <c r="AD608" s="400">
        <v>3.84</v>
      </c>
      <c r="AE608" s="404">
        <f>SUM(AB608:AD608)</f>
        <v>11.52</v>
      </c>
      <c r="AF608" s="401">
        <f>SUBTOTAL(9,S608,W608,AA608,AE608)</f>
        <v>46.08</v>
      </c>
    </row>
    <row r="609" spans="1:32" x14ac:dyDescent="0.3">
      <c r="A609" s="70"/>
      <c r="B609" s="70" t="s">
        <v>3631</v>
      </c>
      <c r="C609" s="318" t="s">
        <v>2663</v>
      </c>
      <c r="D609" s="318" t="s">
        <v>3262</v>
      </c>
      <c r="E609" s="317" t="s">
        <v>951</v>
      </c>
      <c r="F609" s="318" t="s">
        <v>1629</v>
      </c>
      <c r="G609" s="318" t="s">
        <v>1274</v>
      </c>
      <c r="H609" s="317" t="s">
        <v>929</v>
      </c>
      <c r="I609" s="317">
        <v>35510</v>
      </c>
      <c r="J609" s="318" t="s">
        <v>1002</v>
      </c>
      <c r="K609" s="316">
        <v>41608</v>
      </c>
      <c r="L609" s="317" t="s">
        <v>2608</v>
      </c>
      <c r="M609" s="315" t="s">
        <v>984</v>
      </c>
      <c r="N609" s="318" t="s">
        <v>991</v>
      </c>
      <c r="O609" s="347">
        <v>46.08</v>
      </c>
      <c r="P609" s="400">
        <v>3.84</v>
      </c>
      <c r="Q609" s="400">
        <v>3.84</v>
      </c>
      <c r="R609" s="400">
        <v>3.84</v>
      </c>
      <c r="S609" s="404">
        <f>SUM(P609:R609)</f>
        <v>11.52</v>
      </c>
      <c r="T609" s="400">
        <v>3.84</v>
      </c>
      <c r="U609" s="400">
        <v>3.84</v>
      </c>
      <c r="V609" s="400">
        <v>3.84</v>
      </c>
      <c r="W609" s="404">
        <f>SUM(T609:V609)</f>
        <v>11.52</v>
      </c>
      <c r="X609" s="400">
        <v>3.84</v>
      </c>
      <c r="Y609" s="400">
        <v>3.84</v>
      </c>
      <c r="Z609" s="400">
        <v>3.84</v>
      </c>
      <c r="AA609" s="404">
        <f>SUM(X609:Z609)</f>
        <v>11.52</v>
      </c>
      <c r="AB609" s="400">
        <v>3.84</v>
      </c>
      <c r="AC609" s="400">
        <v>3.84</v>
      </c>
      <c r="AD609" s="400">
        <v>3.84</v>
      </c>
      <c r="AE609" s="404">
        <f>SUM(AB609:AD609)</f>
        <v>11.52</v>
      </c>
      <c r="AF609" s="401">
        <f>SUBTOTAL(9,S609,W609,AA609,AE609)</f>
        <v>46.08</v>
      </c>
    </row>
    <row r="610" spans="1:32" x14ac:dyDescent="0.3">
      <c r="A610" s="70"/>
      <c r="B610" s="70" t="s">
        <v>3631</v>
      </c>
      <c r="C610" s="318" t="s">
        <v>2594</v>
      </c>
      <c r="D610" s="318" t="s">
        <v>3263</v>
      </c>
      <c r="E610" s="317" t="s">
        <v>943</v>
      </c>
      <c r="F610" s="318" t="s">
        <v>1630</v>
      </c>
      <c r="G610" s="318" t="s">
        <v>1272</v>
      </c>
      <c r="H610" s="317" t="s">
        <v>912</v>
      </c>
      <c r="I610" s="317">
        <v>53100</v>
      </c>
      <c r="J610" s="318" t="s">
        <v>1001</v>
      </c>
      <c r="K610" s="316">
        <v>41485</v>
      </c>
      <c r="L610" s="317" t="s">
        <v>2608</v>
      </c>
      <c r="M610" s="315" t="s">
        <v>983</v>
      </c>
      <c r="N610" s="318" t="s">
        <v>991</v>
      </c>
      <c r="O610" s="347">
        <v>50.76</v>
      </c>
      <c r="P610" s="400">
        <v>4.2300000000000004</v>
      </c>
      <c r="Q610" s="400">
        <v>4.2300000000000004</v>
      </c>
      <c r="R610" s="400">
        <v>4.2300000000000004</v>
      </c>
      <c r="S610" s="404">
        <f>SUM(P610:R610)</f>
        <v>12.690000000000001</v>
      </c>
      <c r="T610" s="400">
        <v>4.2300000000000004</v>
      </c>
      <c r="U610" s="400">
        <v>4.2300000000000004</v>
      </c>
      <c r="V610" s="400">
        <v>4.2300000000000004</v>
      </c>
      <c r="W610" s="404">
        <f>SUM(T610:V610)</f>
        <v>12.690000000000001</v>
      </c>
      <c r="X610" s="400">
        <v>4.2300000000000004</v>
      </c>
      <c r="Y610" s="400">
        <v>4.2300000000000004</v>
      </c>
      <c r="Z610" s="400">
        <v>4.2300000000000004</v>
      </c>
      <c r="AA610" s="404">
        <f>SUM(X610:Z610)</f>
        <v>12.690000000000001</v>
      </c>
      <c r="AB610" s="400">
        <v>4.2300000000000004</v>
      </c>
      <c r="AC610" s="400">
        <v>4.2300000000000004</v>
      </c>
      <c r="AD610" s="400">
        <v>4.2300000000000004</v>
      </c>
      <c r="AE610" s="404">
        <f>SUM(AB610:AD610)</f>
        <v>12.690000000000001</v>
      </c>
      <c r="AF610" s="401">
        <f>SUBTOTAL(9,S610,W610,AA610,AE610)</f>
        <v>50.760000000000005</v>
      </c>
    </row>
    <row r="611" spans="1:32" x14ac:dyDescent="0.3">
      <c r="A611" s="371"/>
      <c r="B611" s="70" t="s">
        <v>3631</v>
      </c>
      <c r="C611" s="318" t="s">
        <v>2594</v>
      </c>
      <c r="D611" s="372" t="s">
        <v>3503</v>
      </c>
      <c r="E611" s="372" t="s">
        <v>943</v>
      </c>
      <c r="F611" s="373" t="s">
        <v>1631</v>
      </c>
      <c r="G611" s="373" t="s">
        <v>3346</v>
      </c>
      <c r="H611" s="372" t="s">
        <v>913</v>
      </c>
      <c r="I611" s="372">
        <v>53000</v>
      </c>
      <c r="J611" s="318" t="s">
        <v>1001</v>
      </c>
      <c r="K611" s="316">
        <v>41485</v>
      </c>
      <c r="L611" s="317" t="s">
        <v>2608</v>
      </c>
      <c r="M611" s="315" t="s">
        <v>983</v>
      </c>
      <c r="N611" s="318" t="s">
        <v>991</v>
      </c>
      <c r="O611" s="347">
        <v>50.76</v>
      </c>
      <c r="P611" s="400">
        <v>4.2300000000000004</v>
      </c>
      <c r="Q611" s="400">
        <v>4.2300000000000004</v>
      </c>
      <c r="R611" s="400">
        <v>4.2300000000000004</v>
      </c>
      <c r="S611" s="404">
        <f>SUM(P611:R611)</f>
        <v>12.690000000000001</v>
      </c>
      <c r="T611" s="400">
        <v>4.2300000000000004</v>
      </c>
      <c r="U611" s="400">
        <v>4.2300000000000004</v>
      </c>
      <c r="V611" s="400">
        <v>4.2300000000000004</v>
      </c>
      <c r="W611" s="404">
        <f>SUM(T611:V611)</f>
        <v>12.690000000000001</v>
      </c>
      <c r="X611" s="400">
        <v>4.2300000000000004</v>
      </c>
      <c r="Y611" s="400">
        <v>4.2300000000000004</v>
      </c>
      <c r="Z611" s="400">
        <v>4.2300000000000004</v>
      </c>
      <c r="AA611" s="404">
        <f>SUM(X611:Z611)</f>
        <v>12.690000000000001</v>
      </c>
      <c r="AB611" s="400">
        <v>4.2300000000000004</v>
      </c>
      <c r="AC611" s="400">
        <v>4.2300000000000004</v>
      </c>
      <c r="AD611" s="400">
        <v>4.2300000000000004</v>
      </c>
      <c r="AE611" s="404">
        <f>SUM(AB611:AD611)</f>
        <v>12.690000000000001</v>
      </c>
      <c r="AF611" s="401">
        <f>SUBTOTAL(9,S611,W611,AA611,AE611)</f>
        <v>50.760000000000005</v>
      </c>
    </row>
    <row r="612" spans="1:32" x14ac:dyDescent="0.3">
      <c r="A612" s="70"/>
      <c r="B612" s="70" t="s">
        <v>3631</v>
      </c>
      <c r="C612" s="318" t="s">
        <v>2686</v>
      </c>
      <c r="D612" s="318" t="s">
        <v>3264</v>
      </c>
      <c r="E612" s="317" t="s">
        <v>943</v>
      </c>
      <c r="F612" s="318" t="s">
        <v>1632</v>
      </c>
      <c r="G612" s="318" t="s">
        <v>1272</v>
      </c>
      <c r="H612" s="317" t="s">
        <v>912</v>
      </c>
      <c r="I612" s="317">
        <v>53100</v>
      </c>
      <c r="J612" s="318" t="s">
        <v>1001</v>
      </c>
      <c r="K612" s="316">
        <v>41563</v>
      </c>
      <c r="L612" s="317" t="s">
        <v>2608</v>
      </c>
      <c r="M612" s="315" t="s">
        <v>983</v>
      </c>
      <c r="N612" s="318" t="s">
        <v>991</v>
      </c>
      <c r="O612" s="347">
        <v>50.76</v>
      </c>
      <c r="P612" s="400">
        <v>4.2300000000000004</v>
      </c>
      <c r="Q612" s="400">
        <v>4.2300000000000004</v>
      </c>
      <c r="R612" s="400">
        <v>4.2300000000000004</v>
      </c>
      <c r="S612" s="404">
        <f>SUM(P612:R612)</f>
        <v>12.690000000000001</v>
      </c>
      <c r="T612" s="400">
        <v>4.2300000000000004</v>
      </c>
      <c r="U612" s="400">
        <v>4.2300000000000004</v>
      </c>
      <c r="V612" s="400">
        <v>4.2300000000000004</v>
      </c>
      <c r="W612" s="404">
        <f>SUM(T612:V612)</f>
        <v>12.690000000000001</v>
      </c>
      <c r="X612" s="400">
        <v>4.2300000000000004</v>
      </c>
      <c r="Y612" s="400">
        <v>4.2300000000000004</v>
      </c>
      <c r="Z612" s="400">
        <v>4.2300000000000004</v>
      </c>
      <c r="AA612" s="404">
        <f>SUM(X612:Z612)</f>
        <v>12.690000000000001</v>
      </c>
      <c r="AB612" s="400">
        <v>4.2300000000000004</v>
      </c>
      <c r="AC612" s="400">
        <v>4.2300000000000004</v>
      </c>
      <c r="AD612" s="400">
        <v>4.2300000000000004</v>
      </c>
      <c r="AE612" s="404">
        <f>SUM(AB612:AD612)</f>
        <v>12.690000000000001</v>
      </c>
      <c r="AF612" s="401">
        <f>SUBTOTAL(9,S612,W612,AA612,AE612)</f>
        <v>50.760000000000005</v>
      </c>
    </row>
    <row r="613" spans="1:32" x14ac:dyDescent="0.3">
      <c r="A613" s="70"/>
      <c r="B613" s="70" t="s">
        <v>3631</v>
      </c>
      <c r="C613" s="318" t="s">
        <v>2686</v>
      </c>
      <c r="D613" s="318" t="s">
        <v>3265</v>
      </c>
      <c r="E613" s="317" t="s">
        <v>943</v>
      </c>
      <c r="F613" s="318" t="s">
        <v>1633</v>
      </c>
      <c r="G613" s="318" t="s">
        <v>1272</v>
      </c>
      <c r="H613" s="317" t="s">
        <v>912</v>
      </c>
      <c r="I613" s="317">
        <v>53100</v>
      </c>
      <c r="J613" s="318" t="s">
        <v>1001</v>
      </c>
      <c r="K613" s="316">
        <v>41563</v>
      </c>
      <c r="L613" s="317" t="s">
        <v>2608</v>
      </c>
      <c r="M613" s="315" t="s">
        <v>983</v>
      </c>
      <c r="N613" s="318" t="s">
        <v>991</v>
      </c>
      <c r="O613" s="347">
        <v>50.76</v>
      </c>
      <c r="P613" s="400">
        <v>4.2300000000000004</v>
      </c>
      <c r="Q613" s="400">
        <v>4.2300000000000004</v>
      </c>
      <c r="R613" s="400">
        <v>4.2300000000000004</v>
      </c>
      <c r="S613" s="404">
        <f>SUM(P613:R613)</f>
        <v>12.690000000000001</v>
      </c>
      <c r="T613" s="400">
        <v>4.2300000000000004</v>
      </c>
      <c r="U613" s="400">
        <v>4.2300000000000004</v>
      </c>
      <c r="V613" s="400">
        <v>4.2300000000000004</v>
      </c>
      <c r="W613" s="404">
        <f>SUM(T613:V613)</f>
        <v>12.690000000000001</v>
      </c>
      <c r="X613" s="400">
        <v>4.2300000000000004</v>
      </c>
      <c r="Y613" s="400">
        <v>4.2300000000000004</v>
      </c>
      <c r="Z613" s="400">
        <v>4.2300000000000004</v>
      </c>
      <c r="AA613" s="404">
        <f>SUM(X613:Z613)</f>
        <v>12.690000000000001</v>
      </c>
      <c r="AB613" s="400">
        <v>4.2300000000000004</v>
      </c>
      <c r="AC613" s="400">
        <v>4.2300000000000004</v>
      </c>
      <c r="AD613" s="400">
        <v>4.2300000000000004</v>
      </c>
      <c r="AE613" s="404">
        <f>SUM(AB613:AD613)</f>
        <v>12.690000000000001</v>
      </c>
      <c r="AF613" s="401">
        <f>SUBTOTAL(9,S613,W613,AA613,AE613)</f>
        <v>50.760000000000005</v>
      </c>
    </row>
    <row r="614" spans="1:32" x14ac:dyDescent="0.3">
      <c r="A614" s="70"/>
      <c r="B614" s="70" t="s">
        <v>3631</v>
      </c>
      <c r="C614" s="318" t="s">
        <v>2686</v>
      </c>
      <c r="D614" s="318" t="s">
        <v>3266</v>
      </c>
      <c r="E614" s="317" t="s">
        <v>943</v>
      </c>
      <c r="F614" s="318" t="s">
        <v>1634</v>
      </c>
      <c r="G614" s="318" t="s">
        <v>1272</v>
      </c>
      <c r="H614" s="317" t="s">
        <v>912</v>
      </c>
      <c r="I614" s="317">
        <v>53100</v>
      </c>
      <c r="J614" s="318" t="s">
        <v>1001</v>
      </c>
      <c r="K614" s="316">
        <v>41619</v>
      </c>
      <c r="L614" s="317" t="s">
        <v>2608</v>
      </c>
      <c r="M614" s="315" t="s">
        <v>983</v>
      </c>
      <c r="N614" s="318" t="s">
        <v>991</v>
      </c>
      <c r="O614" s="347">
        <v>50.76</v>
      </c>
      <c r="P614" s="400">
        <v>4.2300000000000004</v>
      </c>
      <c r="Q614" s="400">
        <v>4.2300000000000004</v>
      </c>
      <c r="R614" s="400">
        <v>4.2300000000000004</v>
      </c>
      <c r="S614" s="404">
        <f>SUM(P614:R614)</f>
        <v>12.690000000000001</v>
      </c>
      <c r="T614" s="400">
        <v>4.2300000000000004</v>
      </c>
      <c r="U614" s="400">
        <v>4.2300000000000004</v>
      </c>
      <c r="V614" s="400">
        <v>4.2300000000000004</v>
      </c>
      <c r="W614" s="404">
        <f>SUM(T614:V614)</f>
        <v>12.690000000000001</v>
      </c>
      <c r="X614" s="400">
        <v>4.2300000000000004</v>
      </c>
      <c r="Y614" s="400">
        <v>4.2300000000000004</v>
      </c>
      <c r="Z614" s="400">
        <v>4.2300000000000004</v>
      </c>
      <c r="AA614" s="404">
        <f>SUM(X614:Z614)</f>
        <v>12.690000000000001</v>
      </c>
      <c r="AB614" s="400">
        <v>4.2300000000000004</v>
      </c>
      <c r="AC614" s="400">
        <v>4.2300000000000004</v>
      </c>
      <c r="AD614" s="400">
        <v>4.2300000000000004</v>
      </c>
      <c r="AE614" s="404">
        <f>SUM(AB614:AD614)</f>
        <v>12.690000000000001</v>
      </c>
      <c r="AF614" s="401">
        <f>SUBTOTAL(9,S614,W614,AA614,AE614)</f>
        <v>50.760000000000005</v>
      </c>
    </row>
    <row r="615" spans="1:32" x14ac:dyDescent="0.3">
      <c r="A615" s="70"/>
      <c r="B615" s="70" t="s">
        <v>3631</v>
      </c>
      <c r="C615" s="318" t="s">
        <v>2594</v>
      </c>
      <c r="D615" s="318" t="s">
        <v>3267</v>
      </c>
      <c r="E615" s="317" t="s">
        <v>951</v>
      </c>
      <c r="F615" s="318" t="s">
        <v>1635</v>
      </c>
      <c r="G615" s="318" t="s">
        <v>1272</v>
      </c>
      <c r="H615" s="317" t="s">
        <v>912</v>
      </c>
      <c r="I615" s="317">
        <v>53100</v>
      </c>
      <c r="J615" s="318" t="s">
        <v>1001</v>
      </c>
      <c r="K615" s="316">
        <v>41600</v>
      </c>
      <c r="L615" s="317" t="s">
        <v>2608</v>
      </c>
      <c r="M615" s="315" t="s">
        <v>983</v>
      </c>
      <c r="N615" s="318" t="s">
        <v>991</v>
      </c>
      <c r="O615" s="347">
        <v>50.76</v>
      </c>
      <c r="P615" s="400">
        <v>4.2300000000000004</v>
      </c>
      <c r="Q615" s="400">
        <v>4.2300000000000004</v>
      </c>
      <c r="R615" s="400">
        <v>4.2300000000000004</v>
      </c>
      <c r="S615" s="404">
        <f>SUM(P615:R615)</f>
        <v>12.690000000000001</v>
      </c>
      <c r="T615" s="400">
        <v>4.2300000000000004</v>
      </c>
      <c r="U615" s="400">
        <v>4.2300000000000004</v>
      </c>
      <c r="V615" s="400">
        <v>4.2300000000000004</v>
      </c>
      <c r="W615" s="404">
        <f>SUM(T615:V615)</f>
        <v>12.690000000000001</v>
      </c>
      <c r="X615" s="400">
        <v>4.2300000000000004</v>
      </c>
      <c r="Y615" s="400">
        <v>4.2300000000000004</v>
      </c>
      <c r="Z615" s="400">
        <v>4.2300000000000004</v>
      </c>
      <c r="AA615" s="404">
        <f>SUM(X615:Z615)</f>
        <v>12.690000000000001</v>
      </c>
      <c r="AB615" s="400">
        <v>4.2300000000000004</v>
      </c>
      <c r="AC615" s="400">
        <v>4.2300000000000004</v>
      </c>
      <c r="AD615" s="400">
        <v>4.2300000000000004</v>
      </c>
      <c r="AE615" s="404">
        <f>SUM(AB615:AD615)</f>
        <v>12.690000000000001</v>
      </c>
      <c r="AF615" s="401">
        <f>SUBTOTAL(9,S615,W615,AA615,AE615)</f>
        <v>50.760000000000005</v>
      </c>
    </row>
    <row r="616" spans="1:32" x14ac:dyDescent="0.3">
      <c r="A616" s="70"/>
      <c r="B616" s="70" t="s">
        <v>3631</v>
      </c>
      <c r="C616" s="318" t="s">
        <v>2594</v>
      </c>
      <c r="D616" s="318" t="s">
        <v>3268</v>
      </c>
      <c r="E616" s="317" t="s">
        <v>951</v>
      </c>
      <c r="F616" s="318" t="s">
        <v>1636</v>
      </c>
      <c r="G616" s="318" t="s">
        <v>1272</v>
      </c>
      <c r="H616" s="317" t="s">
        <v>912</v>
      </c>
      <c r="I616" s="317">
        <v>53100</v>
      </c>
      <c r="J616" s="318" t="s">
        <v>1001</v>
      </c>
      <c r="K616" s="316">
        <v>41600</v>
      </c>
      <c r="L616" s="317" t="s">
        <v>2608</v>
      </c>
      <c r="M616" s="315" t="s">
        <v>983</v>
      </c>
      <c r="N616" s="318" t="s">
        <v>991</v>
      </c>
      <c r="O616" s="347">
        <v>50.76</v>
      </c>
      <c r="P616" s="400">
        <v>4.2300000000000004</v>
      </c>
      <c r="Q616" s="400">
        <v>4.2300000000000004</v>
      </c>
      <c r="R616" s="400">
        <v>4.2300000000000004</v>
      </c>
      <c r="S616" s="404">
        <f>SUM(P616:R616)</f>
        <v>12.690000000000001</v>
      </c>
      <c r="T616" s="400">
        <v>4.2300000000000004</v>
      </c>
      <c r="U616" s="400">
        <v>4.2300000000000004</v>
      </c>
      <c r="V616" s="400">
        <v>4.2300000000000004</v>
      </c>
      <c r="W616" s="404">
        <f>SUM(T616:V616)</f>
        <v>12.690000000000001</v>
      </c>
      <c r="X616" s="400">
        <v>4.2300000000000004</v>
      </c>
      <c r="Y616" s="400">
        <v>4.2300000000000004</v>
      </c>
      <c r="Z616" s="400">
        <v>4.2300000000000004</v>
      </c>
      <c r="AA616" s="404">
        <f>SUM(X616:Z616)</f>
        <v>12.690000000000001</v>
      </c>
      <c r="AB616" s="400">
        <v>4.2300000000000004</v>
      </c>
      <c r="AC616" s="400">
        <v>4.2300000000000004</v>
      </c>
      <c r="AD616" s="400">
        <v>4.2300000000000004</v>
      </c>
      <c r="AE616" s="404">
        <f>SUM(AB616:AD616)</f>
        <v>12.690000000000001</v>
      </c>
      <c r="AF616" s="401">
        <f>SUBTOTAL(9,S616,W616,AA616,AE616)</f>
        <v>50.760000000000005</v>
      </c>
    </row>
    <row r="617" spans="1:32" x14ac:dyDescent="0.3">
      <c r="A617" s="70"/>
      <c r="B617" s="70" t="s">
        <v>3631</v>
      </c>
      <c r="C617" s="318" t="s">
        <v>2594</v>
      </c>
      <c r="D617" s="318" t="s">
        <v>3269</v>
      </c>
      <c r="E617" s="317" t="s">
        <v>943</v>
      </c>
      <c r="F617" s="318" t="s">
        <v>1637</v>
      </c>
      <c r="G617" s="318" t="s">
        <v>1272</v>
      </c>
      <c r="H617" s="317" t="s">
        <v>912</v>
      </c>
      <c r="I617" s="317">
        <v>53100</v>
      </c>
      <c r="J617" s="318" t="s">
        <v>1001</v>
      </c>
      <c r="K617" s="316">
        <v>41552</v>
      </c>
      <c r="L617" s="317" t="s">
        <v>2608</v>
      </c>
      <c r="M617" s="315" t="s">
        <v>983</v>
      </c>
      <c r="N617" s="318" t="s">
        <v>991</v>
      </c>
      <c r="O617" s="347">
        <v>50.76</v>
      </c>
      <c r="P617" s="400">
        <v>4.2300000000000004</v>
      </c>
      <c r="Q617" s="400">
        <v>4.2300000000000004</v>
      </c>
      <c r="R617" s="400">
        <v>4.2300000000000004</v>
      </c>
      <c r="S617" s="404">
        <f>SUM(P617:R617)</f>
        <v>12.690000000000001</v>
      </c>
      <c r="T617" s="400">
        <v>4.2300000000000004</v>
      </c>
      <c r="U617" s="400">
        <v>4.2300000000000004</v>
      </c>
      <c r="V617" s="400">
        <v>4.2300000000000004</v>
      </c>
      <c r="W617" s="404">
        <f>SUM(T617:V617)</f>
        <v>12.690000000000001</v>
      </c>
      <c r="X617" s="400">
        <v>4.2300000000000004</v>
      </c>
      <c r="Y617" s="400">
        <v>4.2300000000000004</v>
      </c>
      <c r="Z617" s="400">
        <v>4.2300000000000004</v>
      </c>
      <c r="AA617" s="404">
        <f>SUM(X617:Z617)</f>
        <v>12.690000000000001</v>
      </c>
      <c r="AB617" s="400">
        <v>4.2300000000000004</v>
      </c>
      <c r="AC617" s="400">
        <v>4.2300000000000004</v>
      </c>
      <c r="AD617" s="400">
        <v>4.2300000000000004</v>
      </c>
      <c r="AE617" s="404">
        <f>SUM(AB617:AD617)</f>
        <v>12.690000000000001</v>
      </c>
      <c r="AF617" s="401">
        <f>SUBTOTAL(9,S617,W617,AA617,AE617)</f>
        <v>50.760000000000005</v>
      </c>
    </row>
    <row r="618" spans="1:32" x14ac:dyDescent="0.3">
      <c r="A618" s="70"/>
      <c r="B618" s="70" t="s">
        <v>3631</v>
      </c>
      <c r="C618" s="318" t="s">
        <v>2663</v>
      </c>
      <c r="D618" s="318" t="s">
        <v>3270</v>
      </c>
      <c r="E618" s="317" t="s">
        <v>951</v>
      </c>
      <c r="F618" s="318" t="s">
        <v>1638</v>
      </c>
      <c r="G618" s="318" t="s">
        <v>1272</v>
      </c>
      <c r="H618" s="317" t="s">
        <v>912</v>
      </c>
      <c r="I618" s="317">
        <v>53100</v>
      </c>
      <c r="J618" s="318" t="s">
        <v>1001</v>
      </c>
      <c r="K618" s="316">
        <v>41600</v>
      </c>
      <c r="L618" s="317" t="s">
        <v>2608</v>
      </c>
      <c r="M618" s="315" t="s">
        <v>983</v>
      </c>
      <c r="N618" s="318" t="s">
        <v>991</v>
      </c>
      <c r="O618" s="347">
        <v>50.76</v>
      </c>
      <c r="P618" s="400">
        <v>4.2300000000000004</v>
      </c>
      <c r="Q618" s="400">
        <v>4.2300000000000004</v>
      </c>
      <c r="R618" s="400">
        <v>4.2300000000000004</v>
      </c>
      <c r="S618" s="404">
        <f>SUM(P618:R618)</f>
        <v>12.690000000000001</v>
      </c>
      <c r="T618" s="400">
        <v>4.2300000000000004</v>
      </c>
      <c r="U618" s="400">
        <v>4.2300000000000004</v>
      </c>
      <c r="V618" s="400">
        <v>4.2300000000000004</v>
      </c>
      <c r="W618" s="404">
        <f>SUM(T618:V618)</f>
        <v>12.690000000000001</v>
      </c>
      <c r="X618" s="400">
        <v>4.2300000000000004</v>
      </c>
      <c r="Y618" s="400">
        <v>4.2300000000000004</v>
      </c>
      <c r="Z618" s="400">
        <v>4.2300000000000004</v>
      </c>
      <c r="AA618" s="404">
        <f>SUM(X618:Z618)</f>
        <v>12.690000000000001</v>
      </c>
      <c r="AB618" s="400">
        <v>4.2300000000000004</v>
      </c>
      <c r="AC618" s="400">
        <v>4.2300000000000004</v>
      </c>
      <c r="AD618" s="400">
        <v>4.2300000000000004</v>
      </c>
      <c r="AE618" s="404">
        <f>SUM(AB618:AD618)</f>
        <v>12.690000000000001</v>
      </c>
      <c r="AF618" s="401">
        <f>SUBTOTAL(9,S618,W618,AA618,AE618)</f>
        <v>50.760000000000005</v>
      </c>
    </row>
    <row r="619" spans="1:32" x14ac:dyDescent="0.3">
      <c r="A619" s="70"/>
      <c r="B619" s="70" t="s">
        <v>3631</v>
      </c>
      <c r="C619" s="318" t="s">
        <v>2930</v>
      </c>
      <c r="D619" s="318" t="s">
        <v>3271</v>
      </c>
      <c r="E619" s="317" t="s">
        <v>926</v>
      </c>
      <c r="F619" s="318" t="s">
        <v>1639</v>
      </c>
      <c r="G619" s="318" t="s">
        <v>1272</v>
      </c>
      <c r="H619" s="317" t="s">
        <v>912</v>
      </c>
      <c r="I619" s="317">
        <v>53100</v>
      </c>
      <c r="J619" s="318" t="s">
        <v>1001</v>
      </c>
      <c r="K619" s="316">
        <v>41235</v>
      </c>
      <c r="L619" s="317" t="s">
        <v>2608</v>
      </c>
      <c r="M619" s="315" t="s">
        <v>983</v>
      </c>
      <c r="N619" s="318" t="s">
        <v>991</v>
      </c>
      <c r="O619" s="347">
        <v>50.76</v>
      </c>
      <c r="P619" s="400">
        <v>4.2300000000000004</v>
      </c>
      <c r="Q619" s="400">
        <v>4.2300000000000004</v>
      </c>
      <c r="R619" s="400">
        <v>4.2300000000000004</v>
      </c>
      <c r="S619" s="404">
        <f>SUM(P619:R619)</f>
        <v>12.690000000000001</v>
      </c>
      <c r="T619" s="400">
        <v>4.2300000000000004</v>
      </c>
      <c r="U619" s="400">
        <v>4.2300000000000004</v>
      </c>
      <c r="V619" s="400">
        <v>4.2300000000000004</v>
      </c>
      <c r="W619" s="404">
        <f>SUM(T619:V619)</f>
        <v>12.690000000000001</v>
      </c>
      <c r="X619" s="400">
        <v>4.2300000000000004</v>
      </c>
      <c r="Y619" s="400">
        <v>4.2300000000000004</v>
      </c>
      <c r="Z619" s="400">
        <v>4.2300000000000004</v>
      </c>
      <c r="AA619" s="404">
        <f>SUM(X619:Z619)</f>
        <v>12.690000000000001</v>
      </c>
      <c r="AB619" s="400">
        <v>4.2300000000000004</v>
      </c>
      <c r="AC619" s="400">
        <v>4.2300000000000004</v>
      </c>
      <c r="AD619" s="400">
        <v>4.2300000000000004</v>
      </c>
      <c r="AE619" s="404">
        <f>SUM(AB619:AD619)</f>
        <v>12.690000000000001</v>
      </c>
      <c r="AF619" s="401">
        <f>SUBTOTAL(9,S619,W619,AA619,AE619)</f>
        <v>50.760000000000005</v>
      </c>
    </row>
    <row r="620" spans="1:32" x14ac:dyDescent="0.3">
      <c r="A620" s="70"/>
      <c r="B620" s="70" t="s">
        <v>3631</v>
      </c>
      <c r="C620" s="318" t="s">
        <v>2938</v>
      </c>
      <c r="D620" s="318" t="s">
        <v>3272</v>
      </c>
      <c r="E620" s="317" t="s">
        <v>943</v>
      </c>
      <c r="F620" s="318" t="s">
        <v>1640</v>
      </c>
      <c r="G620" s="318" t="s">
        <v>1272</v>
      </c>
      <c r="H620" s="317" t="s">
        <v>912</v>
      </c>
      <c r="I620" s="317">
        <v>53100</v>
      </c>
      <c r="J620" s="318" t="s">
        <v>1001</v>
      </c>
      <c r="K620" s="316">
        <v>41235</v>
      </c>
      <c r="L620" s="317" t="s">
        <v>2608</v>
      </c>
      <c r="M620" s="315" t="s">
        <v>983</v>
      </c>
      <c r="N620" s="318" t="s">
        <v>991</v>
      </c>
      <c r="O620" s="347">
        <v>50.76</v>
      </c>
      <c r="P620" s="400">
        <v>4.2300000000000004</v>
      </c>
      <c r="Q620" s="400">
        <v>4.2300000000000004</v>
      </c>
      <c r="R620" s="400">
        <v>4.2300000000000004</v>
      </c>
      <c r="S620" s="404">
        <f>SUM(P620:R620)</f>
        <v>12.690000000000001</v>
      </c>
      <c r="T620" s="400">
        <v>4.2300000000000004</v>
      </c>
      <c r="U620" s="400">
        <v>4.2300000000000004</v>
      </c>
      <c r="V620" s="400">
        <v>4.2300000000000004</v>
      </c>
      <c r="W620" s="404">
        <f>SUM(T620:V620)</f>
        <v>12.690000000000001</v>
      </c>
      <c r="X620" s="400">
        <v>4.2300000000000004</v>
      </c>
      <c r="Y620" s="400">
        <v>4.2300000000000004</v>
      </c>
      <c r="Z620" s="400">
        <v>4.2300000000000004</v>
      </c>
      <c r="AA620" s="404">
        <f>SUM(X620:Z620)</f>
        <v>12.690000000000001</v>
      </c>
      <c r="AB620" s="400">
        <v>4.2300000000000004</v>
      </c>
      <c r="AC620" s="400">
        <v>4.2300000000000004</v>
      </c>
      <c r="AD620" s="400">
        <v>4.2300000000000004</v>
      </c>
      <c r="AE620" s="404">
        <f>SUM(AB620:AD620)</f>
        <v>12.690000000000001</v>
      </c>
      <c r="AF620" s="401">
        <f>SUBTOTAL(9,S620,W620,AA620,AE620)</f>
        <v>50.760000000000005</v>
      </c>
    </row>
    <row r="621" spans="1:32" x14ac:dyDescent="0.3">
      <c r="A621" s="70"/>
      <c r="B621" s="70" t="s">
        <v>3631</v>
      </c>
      <c r="C621" s="318" t="s">
        <v>2938</v>
      </c>
      <c r="D621" s="318" t="s">
        <v>3273</v>
      </c>
      <c r="E621" s="317" t="s">
        <v>943</v>
      </c>
      <c r="F621" s="318" t="s">
        <v>1641</v>
      </c>
      <c r="G621" s="318" t="s">
        <v>1272</v>
      </c>
      <c r="H621" s="317" t="s">
        <v>912</v>
      </c>
      <c r="I621" s="317">
        <v>53100</v>
      </c>
      <c r="J621" s="318" t="s">
        <v>1001</v>
      </c>
      <c r="K621" s="316">
        <v>41239</v>
      </c>
      <c r="L621" s="317" t="s">
        <v>2608</v>
      </c>
      <c r="M621" s="315" t="s">
        <v>983</v>
      </c>
      <c r="N621" s="318" t="s">
        <v>991</v>
      </c>
      <c r="O621" s="347">
        <v>50.76</v>
      </c>
      <c r="P621" s="400">
        <v>4.2300000000000004</v>
      </c>
      <c r="Q621" s="400">
        <v>4.2300000000000004</v>
      </c>
      <c r="R621" s="400">
        <v>4.2300000000000004</v>
      </c>
      <c r="S621" s="404">
        <f>SUM(P621:R621)</f>
        <v>12.690000000000001</v>
      </c>
      <c r="T621" s="400">
        <v>4.2300000000000004</v>
      </c>
      <c r="U621" s="400">
        <v>4.2300000000000004</v>
      </c>
      <c r="V621" s="400">
        <v>4.2300000000000004</v>
      </c>
      <c r="W621" s="404">
        <f>SUM(T621:V621)</f>
        <v>12.690000000000001</v>
      </c>
      <c r="X621" s="400">
        <v>4.2300000000000004</v>
      </c>
      <c r="Y621" s="400">
        <v>4.2300000000000004</v>
      </c>
      <c r="Z621" s="400">
        <v>4.2300000000000004</v>
      </c>
      <c r="AA621" s="404">
        <f>SUM(X621:Z621)</f>
        <v>12.690000000000001</v>
      </c>
      <c r="AB621" s="400">
        <v>4.2300000000000004</v>
      </c>
      <c r="AC621" s="400">
        <v>4.2300000000000004</v>
      </c>
      <c r="AD621" s="400">
        <v>4.2300000000000004</v>
      </c>
      <c r="AE621" s="404">
        <f>SUM(AB621:AD621)</f>
        <v>12.690000000000001</v>
      </c>
      <c r="AF621" s="401">
        <f>SUBTOTAL(9,S621,W621,AA621,AE621)</f>
        <v>50.760000000000005</v>
      </c>
    </row>
    <row r="622" spans="1:32" x14ac:dyDescent="0.3">
      <c r="A622" s="70"/>
      <c r="B622" s="70" t="s">
        <v>3631</v>
      </c>
      <c r="C622" s="318" t="s">
        <v>2938</v>
      </c>
      <c r="D622" s="318" t="s">
        <v>3274</v>
      </c>
      <c r="E622" s="317" t="s">
        <v>952</v>
      </c>
      <c r="F622" s="318" t="s">
        <v>1642</v>
      </c>
      <c r="G622" s="318" t="s">
        <v>1272</v>
      </c>
      <c r="H622" s="317" t="s">
        <v>912</v>
      </c>
      <c r="I622" s="317">
        <v>53100</v>
      </c>
      <c r="J622" s="318" t="s">
        <v>1001</v>
      </c>
      <c r="K622" s="316">
        <v>41031</v>
      </c>
      <c r="L622" s="317" t="s">
        <v>2608</v>
      </c>
      <c r="M622" s="315" t="s">
        <v>983</v>
      </c>
      <c r="N622" s="318" t="s">
        <v>991</v>
      </c>
      <c r="O622" s="347">
        <v>50.76</v>
      </c>
      <c r="P622" s="400">
        <v>4.2300000000000004</v>
      </c>
      <c r="Q622" s="400">
        <v>4.2300000000000004</v>
      </c>
      <c r="R622" s="400">
        <v>4.2300000000000004</v>
      </c>
      <c r="S622" s="404">
        <f>SUM(P622:R622)</f>
        <v>12.690000000000001</v>
      </c>
      <c r="T622" s="400">
        <v>4.2300000000000004</v>
      </c>
      <c r="U622" s="400">
        <v>4.2300000000000004</v>
      </c>
      <c r="V622" s="400">
        <v>4.2300000000000004</v>
      </c>
      <c r="W622" s="404">
        <f>SUM(T622:V622)</f>
        <v>12.690000000000001</v>
      </c>
      <c r="X622" s="400">
        <v>4.2300000000000004</v>
      </c>
      <c r="Y622" s="400">
        <v>4.2300000000000004</v>
      </c>
      <c r="Z622" s="400">
        <v>4.2300000000000004</v>
      </c>
      <c r="AA622" s="404">
        <f>SUM(X622:Z622)</f>
        <v>12.690000000000001</v>
      </c>
      <c r="AB622" s="400">
        <v>4.2300000000000004</v>
      </c>
      <c r="AC622" s="400">
        <v>4.2300000000000004</v>
      </c>
      <c r="AD622" s="400">
        <v>4.2300000000000004</v>
      </c>
      <c r="AE622" s="404">
        <f>SUM(AB622:AD622)</f>
        <v>12.690000000000001</v>
      </c>
      <c r="AF622" s="401">
        <f>SUBTOTAL(9,S622,W622,AA622,AE622)</f>
        <v>50.760000000000005</v>
      </c>
    </row>
    <row r="623" spans="1:32" x14ac:dyDescent="0.3">
      <c r="A623" s="581"/>
      <c r="B623" s="581" t="s">
        <v>3632</v>
      </c>
      <c r="C623" s="580" t="s">
        <v>2659</v>
      </c>
      <c r="D623" s="580" t="s">
        <v>3275</v>
      </c>
      <c r="E623" s="579" t="s">
        <v>943</v>
      </c>
      <c r="F623" s="580" t="s">
        <v>1643</v>
      </c>
      <c r="G623" s="580" t="s">
        <v>1272</v>
      </c>
      <c r="H623" s="579" t="s">
        <v>912</v>
      </c>
      <c r="I623" s="579">
        <v>53100</v>
      </c>
      <c r="J623" s="580" t="s">
        <v>1001</v>
      </c>
      <c r="K623" s="316">
        <v>41349</v>
      </c>
      <c r="L623" s="579" t="s">
        <v>2608</v>
      </c>
      <c r="M623" s="578" t="s">
        <v>983</v>
      </c>
      <c r="N623" s="580" t="s">
        <v>991</v>
      </c>
      <c r="O623" s="347">
        <v>50.76</v>
      </c>
      <c r="P623" s="400">
        <v>4.2300000000000004</v>
      </c>
      <c r="Q623" s="400">
        <v>4.2300000000000004</v>
      </c>
      <c r="R623" s="400">
        <v>4.2300000000000004</v>
      </c>
      <c r="S623" s="404">
        <f>SUM(P623:R623)</f>
        <v>12.690000000000001</v>
      </c>
      <c r="T623" s="400">
        <v>4.2300000000000004</v>
      </c>
      <c r="U623" s="400">
        <v>4.2300000000000004</v>
      </c>
      <c r="V623" s="400">
        <v>4.2300000000000004</v>
      </c>
      <c r="W623" s="404">
        <f>SUM(T623:V623)</f>
        <v>12.690000000000001</v>
      </c>
      <c r="X623" s="400">
        <v>4.2300000000000004</v>
      </c>
      <c r="Y623" s="400">
        <v>4.2300000000000004</v>
      </c>
      <c r="Z623" s="400">
        <v>4.2300000000000004</v>
      </c>
      <c r="AA623" s="404">
        <f>SUM(X623:Z623)</f>
        <v>12.690000000000001</v>
      </c>
      <c r="AB623" s="400"/>
      <c r="AC623" s="400"/>
      <c r="AD623" s="400"/>
      <c r="AE623" s="404">
        <f>SUM(AB623:AD623)</f>
        <v>0</v>
      </c>
      <c r="AF623" s="592">
        <f>SUBTOTAL(9,S623,W623,AA623,AE623)</f>
        <v>38.070000000000007</v>
      </c>
    </row>
    <row r="624" spans="1:32" x14ac:dyDescent="0.3">
      <c r="A624" s="70"/>
      <c r="B624" s="70" t="s">
        <v>3631</v>
      </c>
      <c r="C624" s="318" t="s">
        <v>2659</v>
      </c>
      <c r="D624" s="318" t="s">
        <v>3276</v>
      </c>
      <c r="E624" s="317" t="s">
        <v>943</v>
      </c>
      <c r="F624" s="318" t="s">
        <v>1644</v>
      </c>
      <c r="G624" s="318" t="s">
        <v>1272</v>
      </c>
      <c r="H624" s="317" t="s">
        <v>912</v>
      </c>
      <c r="I624" s="317">
        <v>53100</v>
      </c>
      <c r="J624" s="318" t="s">
        <v>1001</v>
      </c>
      <c r="K624" s="316">
        <v>41343</v>
      </c>
      <c r="L624" s="317" t="s">
        <v>2608</v>
      </c>
      <c r="M624" s="315" t="s">
        <v>983</v>
      </c>
      <c r="N624" s="318" t="s">
        <v>991</v>
      </c>
      <c r="O624" s="347">
        <v>50.76</v>
      </c>
      <c r="P624" s="400">
        <v>4.2300000000000004</v>
      </c>
      <c r="Q624" s="400">
        <v>4.2300000000000004</v>
      </c>
      <c r="R624" s="400">
        <v>4.2300000000000004</v>
      </c>
      <c r="S624" s="404">
        <f>SUM(P624:R624)</f>
        <v>12.690000000000001</v>
      </c>
      <c r="T624" s="400">
        <v>4.2300000000000004</v>
      </c>
      <c r="U624" s="400">
        <v>4.2300000000000004</v>
      </c>
      <c r="V624" s="400">
        <v>4.2300000000000004</v>
      </c>
      <c r="W624" s="404">
        <f>SUM(T624:V624)</f>
        <v>12.690000000000001</v>
      </c>
      <c r="X624" s="400">
        <v>4.2300000000000004</v>
      </c>
      <c r="Y624" s="400">
        <v>4.2300000000000004</v>
      </c>
      <c r="Z624" s="400">
        <v>4.2300000000000004</v>
      </c>
      <c r="AA624" s="404">
        <f>SUM(X624:Z624)</f>
        <v>12.690000000000001</v>
      </c>
      <c r="AB624" s="400">
        <v>4.2300000000000004</v>
      </c>
      <c r="AC624" s="400">
        <v>4.2300000000000004</v>
      </c>
      <c r="AD624" s="400">
        <v>4.2300000000000004</v>
      </c>
      <c r="AE624" s="404">
        <f>SUM(AB624:AD624)</f>
        <v>12.690000000000001</v>
      </c>
      <c r="AF624" s="401">
        <f>SUBTOTAL(9,S624,W624,AA624,AE624)</f>
        <v>50.760000000000005</v>
      </c>
    </row>
    <row r="625" spans="1:32" x14ac:dyDescent="0.3">
      <c r="A625" s="70"/>
      <c r="B625" s="70" t="s">
        <v>3631</v>
      </c>
      <c r="C625" s="318" t="s">
        <v>2659</v>
      </c>
      <c r="D625" s="318" t="s">
        <v>3277</v>
      </c>
      <c r="E625" s="317" t="s">
        <v>943</v>
      </c>
      <c r="F625" s="318" t="s">
        <v>1645</v>
      </c>
      <c r="G625" s="318" t="s">
        <v>1272</v>
      </c>
      <c r="H625" s="317" t="s">
        <v>912</v>
      </c>
      <c r="I625" s="317">
        <v>53100</v>
      </c>
      <c r="J625" s="318" t="s">
        <v>1001</v>
      </c>
      <c r="K625" s="316">
        <v>41077</v>
      </c>
      <c r="L625" s="317" t="s">
        <v>2608</v>
      </c>
      <c r="M625" s="315" t="s">
        <v>983</v>
      </c>
      <c r="N625" s="318" t="s">
        <v>991</v>
      </c>
      <c r="O625" s="347">
        <v>50.76</v>
      </c>
      <c r="P625" s="400">
        <v>4.2300000000000004</v>
      </c>
      <c r="Q625" s="400">
        <v>4.2300000000000004</v>
      </c>
      <c r="R625" s="400">
        <v>4.2300000000000004</v>
      </c>
      <c r="S625" s="404">
        <f>SUM(P625:R625)</f>
        <v>12.690000000000001</v>
      </c>
      <c r="T625" s="400">
        <v>4.2300000000000004</v>
      </c>
      <c r="U625" s="400">
        <v>4.2300000000000004</v>
      </c>
      <c r="V625" s="400">
        <v>4.2300000000000004</v>
      </c>
      <c r="W625" s="404">
        <f>SUM(T625:V625)</f>
        <v>12.690000000000001</v>
      </c>
      <c r="X625" s="400">
        <v>4.2300000000000004</v>
      </c>
      <c r="Y625" s="400">
        <v>4.2300000000000004</v>
      </c>
      <c r="Z625" s="400">
        <v>4.2300000000000004</v>
      </c>
      <c r="AA625" s="404">
        <f>SUM(X625:Z625)</f>
        <v>12.690000000000001</v>
      </c>
      <c r="AB625" s="400">
        <v>4.2300000000000004</v>
      </c>
      <c r="AC625" s="400">
        <v>4.2300000000000004</v>
      </c>
      <c r="AD625" s="400">
        <v>4.2300000000000004</v>
      </c>
      <c r="AE625" s="404">
        <f>SUM(AB625:AD625)</f>
        <v>12.690000000000001</v>
      </c>
      <c r="AF625" s="401">
        <f>SUBTOTAL(9,S625,W625,AA625,AE625)</f>
        <v>50.760000000000005</v>
      </c>
    </row>
    <row r="626" spans="1:32" x14ac:dyDescent="0.3">
      <c r="A626" s="70"/>
      <c r="B626" s="70" t="s">
        <v>3631</v>
      </c>
      <c r="C626" s="318" t="s">
        <v>2659</v>
      </c>
      <c r="D626" s="318" t="s">
        <v>3278</v>
      </c>
      <c r="E626" s="317" t="s">
        <v>943</v>
      </c>
      <c r="F626" s="318" t="s">
        <v>1646</v>
      </c>
      <c r="G626" s="318" t="s">
        <v>1272</v>
      </c>
      <c r="H626" s="317" t="s">
        <v>912</v>
      </c>
      <c r="I626" s="317">
        <v>53100</v>
      </c>
      <c r="J626" s="318" t="s">
        <v>1001</v>
      </c>
      <c r="K626" s="316">
        <v>41077</v>
      </c>
      <c r="L626" s="317" t="s">
        <v>2608</v>
      </c>
      <c r="M626" s="315" t="s">
        <v>983</v>
      </c>
      <c r="N626" s="318" t="s">
        <v>991</v>
      </c>
      <c r="O626" s="347">
        <v>50.76</v>
      </c>
      <c r="P626" s="400">
        <v>4.2300000000000004</v>
      </c>
      <c r="Q626" s="400">
        <v>4.2300000000000004</v>
      </c>
      <c r="R626" s="400">
        <v>4.2300000000000004</v>
      </c>
      <c r="S626" s="404">
        <f>SUM(P626:R626)</f>
        <v>12.690000000000001</v>
      </c>
      <c r="T626" s="400">
        <v>4.2300000000000004</v>
      </c>
      <c r="U626" s="400">
        <v>4.2300000000000004</v>
      </c>
      <c r="V626" s="400">
        <v>4.2300000000000004</v>
      </c>
      <c r="W626" s="404">
        <f>SUM(T626:V626)</f>
        <v>12.690000000000001</v>
      </c>
      <c r="X626" s="400">
        <v>4.2300000000000004</v>
      </c>
      <c r="Y626" s="400">
        <v>4.2300000000000004</v>
      </c>
      <c r="Z626" s="400">
        <v>4.2300000000000004</v>
      </c>
      <c r="AA626" s="404">
        <f>SUM(X626:Z626)</f>
        <v>12.690000000000001</v>
      </c>
      <c r="AB626" s="400">
        <v>4.2300000000000004</v>
      </c>
      <c r="AC626" s="400">
        <v>4.2300000000000004</v>
      </c>
      <c r="AD626" s="400">
        <v>4.2300000000000004</v>
      </c>
      <c r="AE626" s="404">
        <f>SUM(AB626:AD626)</f>
        <v>12.690000000000001</v>
      </c>
      <c r="AF626" s="401">
        <f>SUBTOTAL(9,S626,W626,AA626,AE626)</f>
        <v>50.760000000000005</v>
      </c>
    </row>
    <row r="627" spans="1:32" x14ac:dyDescent="0.3">
      <c r="A627" s="70"/>
      <c r="B627" s="70" t="s">
        <v>3631</v>
      </c>
      <c r="C627" s="318" t="s">
        <v>2659</v>
      </c>
      <c r="D627" s="318" t="s">
        <v>3279</v>
      </c>
      <c r="E627" s="317" t="s">
        <v>953</v>
      </c>
      <c r="F627" s="318" t="s">
        <v>1647</v>
      </c>
      <c r="G627" s="318" t="s">
        <v>1272</v>
      </c>
      <c r="H627" s="317" t="s">
        <v>912</v>
      </c>
      <c r="I627" s="317">
        <v>53100</v>
      </c>
      <c r="J627" s="318" t="s">
        <v>1001</v>
      </c>
      <c r="K627" s="316">
        <v>41299</v>
      </c>
      <c r="L627" s="317" t="s">
        <v>2608</v>
      </c>
      <c r="M627" s="315" t="s">
        <v>983</v>
      </c>
      <c r="N627" s="318" t="s">
        <v>991</v>
      </c>
      <c r="O627" s="347">
        <v>50.76</v>
      </c>
      <c r="P627" s="400">
        <v>4.2300000000000004</v>
      </c>
      <c r="Q627" s="400">
        <v>4.2300000000000004</v>
      </c>
      <c r="R627" s="400">
        <v>4.2300000000000004</v>
      </c>
      <c r="S627" s="404">
        <f>SUM(P627:R627)</f>
        <v>12.690000000000001</v>
      </c>
      <c r="T627" s="400">
        <v>4.2300000000000004</v>
      </c>
      <c r="U627" s="400">
        <v>4.2300000000000004</v>
      </c>
      <c r="V627" s="400">
        <v>4.2300000000000004</v>
      </c>
      <c r="W627" s="404">
        <f>SUM(T627:V627)</f>
        <v>12.690000000000001</v>
      </c>
      <c r="X627" s="400">
        <v>4.2300000000000004</v>
      </c>
      <c r="Y627" s="400">
        <v>4.2300000000000004</v>
      </c>
      <c r="Z627" s="400">
        <v>4.2300000000000004</v>
      </c>
      <c r="AA627" s="404">
        <f>SUM(X627:Z627)</f>
        <v>12.690000000000001</v>
      </c>
      <c r="AB627" s="400">
        <v>4.2300000000000004</v>
      </c>
      <c r="AC627" s="400">
        <v>4.2300000000000004</v>
      </c>
      <c r="AD627" s="400">
        <v>4.2300000000000004</v>
      </c>
      <c r="AE627" s="404">
        <f>SUM(AB627:AD627)</f>
        <v>12.690000000000001</v>
      </c>
      <c r="AF627" s="401">
        <f>SUBTOTAL(9,S627,W627,AA627,AE627)</f>
        <v>50.760000000000005</v>
      </c>
    </row>
    <row r="628" spans="1:32" x14ac:dyDescent="0.3">
      <c r="A628" s="70"/>
      <c r="B628" s="70" t="s">
        <v>3631</v>
      </c>
      <c r="C628" s="318" t="s">
        <v>2594</v>
      </c>
      <c r="D628" s="318" t="s">
        <v>3280</v>
      </c>
      <c r="E628" s="317" t="s">
        <v>951</v>
      </c>
      <c r="F628" s="318" t="s">
        <v>1648</v>
      </c>
      <c r="G628" s="318" t="s">
        <v>1272</v>
      </c>
      <c r="H628" s="317" t="s">
        <v>912</v>
      </c>
      <c r="I628" s="317">
        <v>53100</v>
      </c>
      <c r="J628" s="318" t="s">
        <v>1001</v>
      </c>
      <c r="K628" s="316">
        <v>41549</v>
      </c>
      <c r="L628" s="317" t="s">
        <v>2608</v>
      </c>
      <c r="M628" s="315" t="s">
        <v>983</v>
      </c>
      <c r="N628" s="318" t="s">
        <v>991</v>
      </c>
      <c r="O628" s="347">
        <v>50.76</v>
      </c>
      <c r="P628" s="400">
        <v>4.2300000000000004</v>
      </c>
      <c r="Q628" s="400">
        <v>4.2300000000000004</v>
      </c>
      <c r="R628" s="400">
        <v>4.2300000000000004</v>
      </c>
      <c r="S628" s="404">
        <f>SUM(P628:R628)</f>
        <v>12.690000000000001</v>
      </c>
      <c r="T628" s="400">
        <v>4.2300000000000004</v>
      </c>
      <c r="U628" s="400">
        <v>4.2300000000000004</v>
      </c>
      <c r="V628" s="400">
        <v>4.2300000000000004</v>
      </c>
      <c r="W628" s="404">
        <f>SUM(T628:V628)</f>
        <v>12.690000000000001</v>
      </c>
      <c r="X628" s="400">
        <v>4.2300000000000004</v>
      </c>
      <c r="Y628" s="400">
        <v>4.2300000000000004</v>
      </c>
      <c r="Z628" s="400">
        <v>4.2300000000000004</v>
      </c>
      <c r="AA628" s="404">
        <f>SUM(X628:Z628)</f>
        <v>12.690000000000001</v>
      </c>
      <c r="AB628" s="400">
        <v>4.2300000000000004</v>
      </c>
      <c r="AC628" s="400">
        <v>4.2300000000000004</v>
      </c>
      <c r="AD628" s="400">
        <v>4.2300000000000004</v>
      </c>
      <c r="AE628" s="404">
        <f>SUM(AB628:AD628)</f>
        <v>12.690000000000001</v>
      </c>
      <c r="AF628" s="401">
        <f>SUBTOTAL(9,S628,W628,AA628,AE628)</f>
        <v>50.760000000000005</v>
      </c>
    </row>
    <row r="629" spans="1:32" x14ac:dyDescent="0.3">
      <c r="A629" s="70"/>
      <c r="B629" s="70" t="s">
        <v>3631</v>
      </c>
      <c r="C629" s="318" t="s">
        <v>2663</v>
      </c>
      <c r="D629" s="318" t="s">
        <v>3281</v>
      </c>
      <c r="E629" s="317" t="s">
        <v>943</v>
      </c>
      <c r="F629" s="318" t="s">
        <v>1649</v>
      </c>
      <c r="G629" s="318" t="s">
        <v>1272</v>
      </c>
      <c r="H629" s="317" t="s">
        <v>912</v>
      </c>
      <c r="I629" s="317">
        <v>53100</v>
      </c>
      <c r="J629" s="318" t="s">
        <v>1001</v>
      </c>
      <c r="K629" s="316">
        <v>41552</v>
      </c>
      <c r="L629" s="317" t="s">
        <v>2608</v>
      </c>
      <c r="M629" s="315" t="s">
        <v>983</v>
      </c>
      <c r="N629" s="318" t="s">
        <v>991</v>
      </c>
      <c r="O629" s="347">
        <v>50.76</v>
      </c>
      <c r="P629" s="400">
        <v>4.2300000000000004</v>
      </c>
      <c r="Q629" s="400">
        <v>4.2300000000000004</v>
      </c>
      <c r="R629" s="400">
        <v>4.2300000000000004</v>
      </c>
      <c r="S629" s="404">
        <f>SUM(P629:R629)</f>
        <v>12.690000000000001</v>
      </c>
      <c r="T629" s="400">
        <v>4.2300000000000004</v>
      </c>
      <c r="U629" s="400">
        <v>4.2300000000000004</v>
      </c>
      <c r="V629" s="400">
        <v>4.2300000000000004</v>
      </c>
      <c r="W629" s="404">
        <f>SUM(T629:V629)</f>
        <v>12.690000000000001</v>
      </c>
      <c r="X629" s="400">
        <v>4.2300000000000004</v>
      </c>
      <c r="Y629" s="400">
        <v>4.2300000000000004</v>
      </c>
      <c r="Z629" s="400">
        <v>4.2300000000000004</v>
      </c>
      <c r="AA629" s="404">
        <f>SUM(X629:Z629)</f>
        <v>12.690000000000001</v>
      </c>
      <c r="AB629" s="400">
        <v>4.2300000000000004</v>
      </c>
      <c r="AC629" s="400">
        <v>4.2300000000000004</v>
      </c>
      <c r="AD629" s="400">
        <v>4.2300000000000004</v>
      </c>
      <c r="AE629" s="404">
        <f>SUM(AB629:AD629)</f>
        <v>12.690000000000001</v>
      </c>
      <c r="AF629" s="401">
        <f>SUBTOTAL(9,S629,W629,AA629,AE629)</f>
        <v>50.760000000000005</v>
      </c>
    </row>
    <row r="630" spans="1:32" x14ac:dyDescent="0.3">
      <c r="A630" s="70"/>
      <c r="B630" s="70" t="s">
        <v>3631</v>
      </c>
      <c r="C630" s="318" t="s">
        <v>2594</v>
      </c>
      <c r="D630" s="318" t="s">
        <v>3282</v>
      </c>
      <c r="E630" s="317" t="s">
        <v>951</v>
      </c>
      <c r="F630" s="318" t="s">
        <v>1650</v>
      </c>
      <c r="G630" s="318" t="s">
        <v>1272</v>
      </c>
      <c r="H630" s="317" t="s">
        <v>912</v>
      </c>
      <c r="I630" s="317">
        <v>53100</v>
      </c>
      <c r="J630" s="318" t="s">
        <v>1001</v>
      </c>
      <c r="K630" s="316">
        <v>41600</v>
      </c>
      <c r="L630" s="317" t="s">
        <v>2608</v>
      </c>
      <c r="M630" s="315" t="s">
        <v>983</v>
      </c>
      <c r="N630" s="318" t="s">
        <v>991</v>
      </c>
      <c r="O630" s="347">
        <v>50.76</v>
      </c>
      <c r="P630" s="400">
        <v>4.2300000000000004</v>
      </c>
      <c r="Q630" s="400">
        <v>4.2300000000000004</v>
      </c>
      <c r="R630" s="400">
        <v>4.2300000000000004</v>
      </c>
      <c r="S630" s="404">
        <f>SUM(P630:R630)</f>
        <v>12.690000000000001</v>
      </c>
      <c r="T630" s="400">
        <v>4.2300000000000004</v>
      </c>
      <c r="U630" s="400">
        <v>4.2300000000000004</v>
      </c>
      <c r="V630" s="400">
        <v>4.2300000000000004</v>
      </c>
      <c r="W630" s="404">
        <f>SUM(T630:V630)</f>
        <v>12.690000000000001</v>
      </c>
      <c r="X630" s="400">
        <v>4.2300000000000004</v>
      </c>
      <c r="Y630" s="400">
        <v>4.2300000000000004</v>
      </c>
      <c r="Z630" s="400">
        <v>4.2300000000000004</v>
      </c>
      <c r="AA630" s="404">
        <f>SUM(X630:Z630)</f>
        <v>12.690000000000001</v>
      </c>
      <c r="AB630" s="400">
        <v>4.2300000000000004</v>
      </c>
      <c r="AC630" s="400">
        <v>4.2300000000000004</v>
      </c>
      <c r="AD630" s="400">
        <v>4.2300000000000004</v>
      </c>
      <c r="AE630" s="404">
        <f>SUM(AB630:AD630)</f>
        <v>12.690000000000001</v>
      </c>
      <c r="AF630" s="401">
        <f>SUBTOTAL(9,S630,W630,AA630,AE630)</f>
        <v>50.760000000000005</v>
      </c>
    </row>
    <row r="631" spans="1:32" x14ac:dyDescent="0.3">
      <c r="A631" s="70"/>
      <c r="B631" s="70" t="s">
        <v>3631</v>
      </c>
      <c r="C631" s="318" t="s">
        <v>2594</v>
      </c>
      <c r="D631" s="318" t="s">
        <v>3283</v>
      </c>
      <c r="E631" s="317" t="s">
        <v>951</v>
      </c>
      <c r="F631" s="318" t="s">
        <v>1651</v>
      </c>
      <c r="G631" s="318" t="s">
        <v>1272</v>
      </c>
      <c r="H631" s="317" t="s">
        <v>912</v>
      </c>
      <c r="I631" s="317">
        <v>53100</v>
      </c>
      <c r="J631" s="318" t="s">
        <v>1001</v>
      </c>
      <c r="K631" s="316">
        <v>41600</v>
      </c>
      <c r="L631" s="317" t="s">
        <v>2608</v>
      </c>
      <c r="M631" s="315" t="s">
        <v>983</v>
      </c>
      <c r="N631" s="318" t="s">
        <v>991</v>
      </c>
      <c r="O631" s="347">
        <v>50.76</v>
      </c>
      <c r="P631" s="400">
        <v>4.2300000000000004</v>
      </c>
      <c r="Q631" s="400">
        <v>4.2300000000000004</v>
      </c>
      <c r="R631" s="400">
        <v>4.2300000000000004</v>
      </c>
      <c r="S631" s="404">
        <f>SUM(P631:R631)</f>
        <v>12.690000000000001</v>
      </c>
      <c r="T631" s="400">
        <v>4.2300000000000004</v>
      </c>
      <c r="U631" s="400">
        <v>4.2300000000000004</v>
      </c>
      <c r="V631" s="400">
        <v>4.2300000000000004</v>
      </c>
      <c r="W631" s="404">
        <f>SUM(T631:V631)</f>
        <v>12.690000000000001</v>
      </c>
      <c r="X631" s="400">
        <v>4.2300000000000004</v>
      </c>
      <c r="Y631" s="400">
        <v>4.2300000000000004</v>
      </c>
      <c r="Z631" s="400">
        <v>4.2300000000000004</v>
      </c>
      <c r="AA631" s="404">
        <f>SUM(X631:Z631)</f>
        <v>12.690000000000001</v>
      </c>
      <c r="AB631" s="400">
        <v>4.2300000000000004</v>
      </c>
      <c r="AC631" s="400">
        <v>4.2300000000000004</v>
      </c>
      <c r="AD631" s="400">
        <v>4.2300000000000004</v>
      </c>
      <c r="AE631" s="404">
        <f>SUM(AB631:AD631)</f>
        <v>12.690000000000001</v>
      </c>
      <c r="AF631" s="401">
        <f>SUBTOTAL(9,S631,W631,AA631,AE631)</f>
        <v>50.760000000000005</v>
      </c>
    </row>
    <row r="632" spans="1:32" x14ac:dyDescent="0.3">
      <c r="A632" s="78"/>
      <c r="B632" s="581" t="s">
        <v>3632</v>
      </c>
      <c r="C632" s="580" t="s">
        <v>2665</v>
      </c>
      <c r="D632" s="580" t="s">
        <v>3298</v>
      </c>
      <c r="E632" s="579" t="s">
        <v>926</v>
      </c>
      <c r="F632" s="580" t="s">
        <v>1664</v>
      </c>
      <c r="G632" s="580" t="s">
        <v>1272</v>
      </c>
      <c r="H632" s="579" t="s">
        <v>912</v>
      </c>
      <c r="I632" s="579">
        <v>53100</v>
      </c>
      <c r="J632" s="580" t="s">
        <v>1002</v>
      </c>
      <c r="K632" s="316">
        <v>39396</v>
      </c>
      <c r="L632" s="579" t="s">
        <v>2608</v>
      </c>
      <c r="M632" s="578" t="s">
        <v>984</v>
      </c>
      <c r="N632" s="580" t="s">
        <v>991</v>
      </c>
      <c r="O632" s="347">
        <v>46.08</v>
      </c>
      <c r="P632" s="400">
        <v>3.84</v>
      </c>
      <c r="Q632" s="400">
        <v>3.84</v>
      </c>
      <c r="R632" s="400">
        <v>3.84</v>
      </c>
      <c r="S632" s="404">
        <f>SUM(P632:R632)</f>
        <v>11.52</v>
      </c>
      <c r="T632" s="400">
        <v>3.84</v>
      </c>
      <c r="U632" s="400">
        <v>3.84</v>
      </c>
      <c r="V632" s="400">
        <v>3.84</v>
      </c>
      <c r="W632" s="404">
        <f>SUM(T632:V632)</f>
        <v>11.52</v>
      </c>
      <c r="X632" s="400">
        <v>3.84</v>
      </c>
      <c r="Y632" s="400">
        <v>3.84</v>
      </c>
      <c r="Z632" s="400">
        <v>3.84</v>
      </c>
      <c r="AA632" s="404">
        <f>SUM(X632:Z632)</f>
        <v>11.52</v>
      </c>
      <c r="AB632" s="400"/>
      <c r="AC632" s="400"/>
      <c r="AD632" s="400"/>
      <c r="AE632" s="404">
        <f>SUM(AB632:AD632)</f>
        <v>0</v>
      </c>
      <c r="AF632" s="592">
        <f>SUBTOTAL(9,S632,W632,AA632,AE632)</f>
        <v>34.56</v>
      </c>
    </row>
    <row r="633" spans="1:32" x14ac:dyDescent="0.3">
      <c r="A633" s="78"/>
      <c r="B633" s="70" t="s">
        <v>3631</v>
      </c>
      <c r="C633" s="318" t="s">
        <v>2665</v>
      </c>
      <c r="D633" s="318" t="s">
        <v>3301</v>
      </c>
      <c r="E633" s="317" t="s">
        <v>926</v>
      </c>
      <c r="F633" s="318" t="s">
        <v>1667</v>
      </c>
      <c r="G633" s="318" t="s">
        <v>1274</v>
      </c>
      <c r="H633" s="317" t="s">
        <v>929</v>
      </c>
      <c r="I633" s="317">
        <v>35510</v>
      </c>
      <c r="J633" s="318" t="s">
        <v>1002</v>
      </c>
      <c r="K633" s="316">
        <v>39396</v>
      </c>
      <c r="L633" s="317" t="s">
        <v>2608</v>
      </c>
      <c r="M633" s="315" t="s">
        <v>984</v>
      </c>
      <c r="N633" s="318" t="s">
        <v>991</v>
      </c>
      <c r="O633" s="347">
        <v>46.08</v>
      </c>
      <c r="P633" s="400">
        <v>3.84</v>
      </c>
      <c r="Q633" s="400">
        <v>3.84</v>
      </c>
      <c r="R633" s="400">
        <v>3.84</v>
      </c>
      <c r="S633" s="404">
        <f>SUM(P633:R633)</f>
        <v>11.52</v>
      </c>
      <c r="T633" s="400">
        <v>3.84</v>
      </c>
      <c r="U633" s="400">
        <v>3.84</v>
      </c>
      <c r="V633" s="400">
        <v>3.84</v>
      </c>
      <c r="W633" s="404">
        <f>SUM(T633:V633)</f>
        <v>11.52</v>
      </c>
      <c r="X633" s="400">
        <v>3.84</v>
      </c>
      <c r="Y633" s="400">
        <v>3.84</v>
      </c>
      <c r="Z633" s="400">
        <v>3.84</v>
      </c>
      <c r="AA633" s="404">
        <f>SUM(X633:Z633)</f>
        <v>11.52</v>
      </c>
      <c r="AB633" s="400">
        <v>3.84</v>
      </c>
      <c r="AC633" s="400">
        <v>3.84</v>
      </c>
      <c r="AD633" s="400">
        <v>3.84</v>
      </c>
      <c r="AE633" s="404">
        <f>SUM(AB633:AD633)</f>
        <v>11.52</v>
      </c>
      <c r="AF633" s="401">
        <f>SUBTOTAL(9,S633,W633,AA633,AE633)</f>
        <v>46.08</v>
      </c>
    </row>
    <row r="634" spans="1:32" x14ac:dyDescent="0.3">
      <c r="A634" s="78"/>
      <c r="B634" s="70" t="s">
        <v>3631</v>
      </c>
      <c r="C634" s="318" t="s">
        <v>2665</v>
      </c>
      <c r="D634" s="318" t="s">
        <v>3302</v>
      </c>
      <c r="E634" s="317" t="s">
        <v>926</v>
      </c>
      <c r="F634" s="318" t="s">
        <v>1668</v>
      </c>
      <c r="G634" s="318" t="s">
        <v>1272</v>
      </c>
      <c r="H634" s="317" t="s">
        <v>912</v>
      </c>
      <c r="I634" s="317">
        <v>53100</v>
      </c>
      <c r="J634" s="318" t="s">
        <v>1002</v>
      </c>
      <c r="K634" s="316">
        <v>40049</v>
      </c>
      <c r="L634" s="317" t="s">
        <v>2608</v>
      </c>
      <c r="M634" s="315" t="s">
        <v>984</v>
      </c>
      <c r="N634" s="318" t="s">
        <v>991</v>
      </c>
      <c r="O634" s="347">
        <v>46.08</v>
      </c>
      <c r="P634" s="400">
        <v>3.84</v>
      </c>
      <c r="Q634" s="400">
        <v>3.84</v>
      </c>
      <c r="R634" s="400">
        <v>3.84</v>
      </c>
      <c r="S634" s="404">
        <f>SUM(P634:R634)</f>
        <v>11.52</v>
      </c>
      <c r="T634" s="400">
        <v>3.84</v>
      </c>
      <c r="U634" s="400">
        <v>3.84</v>
      </c>
      <c r="V634" s="400">
        <v>3.84</v>
      </c>
      <c r="W634" s="404">
        <f>SUM(T634:V634)</f>
        <v>11.52</v>
      </c>
      <c r="X634" s="400">
        <v>3.84</v>
      </c>
      <c r="Y634" s="400">
        <v>3.84</v>
      </c>
      <c r="Z634" s="400">
        <v>3.84</v>
      </c>
      <c r="AA634" s="404">
        <f>SUM(X634:Z634)</f>
        <v>11.52</v>
      </c>
      <c r="AB634" s="400">
        <v>3.84</v>
      </c>
      <c r="AC634" s="400">
        <v>3.84</v>
      </c>
      <c r="AD634" s="400">
        <v>3.84</v>
      </c>
      <c r="AE634" s="404">
        <f>SUM(AB634:AD634)</f>
        <v>11.52</v>
      </c>
      <c r="AF634" s="401">
        <f>SUBTOTAL(9,S634,W634,AA634,AE634)</f>
        <v>46.08</v>
      </c>
    </row>
    <row r="635" spans="1:32" x14ac:dyDescent="0.3">
      <c r="A635" s="78"/>
      <c r="B635" s="70" t="s">
        <v>3631</v>
      </c>
      <c r="C635" s="318" t="s">
        <v>2665</v>
      </c>
      <c r="D635" s="318" t="s">
        <v>3303</v>
      </c>
      <c r="E635" s="317" t="s">
        <v>748</v>
      </c>
      <c r="F635" s="318" t="s">
        <v>1669</v>
      </c>
      <c r="G635" s="318" t="s">
        <v>1272</v>
      </c>
      <c r="H635" s="317" t="s">
        <v>912</v>
      </c>
      <c r="I635" s="317">
        <v>53100</v>
      </c>
      <c r="J635" s="318" t="s">
        <v>1002</v>
      </c>
      <c r="K635" s="316">
        <v>41083</v>
      </c>
      <c r="L635" s="317" t="s">
        <v>2608</v>
      </c>
      <c r="M635" s="315" t="s">
        <v>984</v>
      </c>
      <c r="N635" s="318" t="s">
        <v>991</v>
      </c>
      <c r="O635" s="347">
        <v>46.08</v>
      </c>
      <c r="P635" s="400">
        <v>3.84</v>
      </c>
      <c r="Q635" s="400">
        <v>3.84</v>
      </c>
      <c r="R635" s="400">
        <v>3.84</v>
      </c>
      <c r="S635" s="404">
        <f>SUM(P635:R635)</f>
        <v>11.52</v>
      </c>
      <c r="T635" s="400">
        <v>3.84</v>
      </c>
      <c r="U635" s="400">
        <v>3.84</v>
      </c>
      <c r="V635" s="400">
        <v>3.84</v>
      </c>
      <c r="W635" s="404">
        <f>SUM(T635:V635)</f>
        <v>11.52</v>
      </c>
      <c r="X635" s="400">
        <v>3.84</v>
      </c>
      <c r="Y635" s="400">
        <v>3.84</v>
      </c>
      <c r="Z635" s="400">
        <v>3.84</v>
      </c>
      <c r="AA635" s="404">
        <f>SUM(X635:Z635)</f>
        <v>11.52</v>
      </c>
      <c r="AB635" s="400">
        <v>3.84</v>
      </c>
      <c r="AC635" s="400">
        <v>3.84</v>
      </c>
      <c r="AD635" s="400">
        <v>3.84</v>
      </c>
      <c r="AE635" s="404">
        <f>SUM(AB635:AD635)</f>
        <v>11.52</v>
      </c>
      <c r="AF635" s="401">
        <f>SUBTOTAL(9,S635,W635,AA635,AE635)</f>
        <v>46.08</v>
      </c>
    </row>
    <row r="636" spans="1:32" x14ac:dyDescent="0.3">
      <c r="A636" s="78"/>
      <c r="B636" s="70" t="s">
        <v>3631</v>
      </c>
      <c r="C636" s="318" t="s">
        <v>2665</v>
      </c>
      <c r="D636" s="318" t="s">
        <v>3304</v>
      </c>
      <c r="E636" s="317" t="s">
        <v>927</v>
      </c>
      <c r="F636" s="318" t="s">
        <v>1670</v>
      </c>
      <c r="G636" s="318" t="s">
        <v>1272</v>
      </c>
      <c r="H636" s="317" t="s">
        <v>912</v>
      </c>
      <c r="I636" s="317">
        <v>53100</v>
      </c>
      <c r="J636" s="318" t="s">
        <v>1002</v>
      </c>
      <c r="K636" s="316">
        <v>41121</v>
      </c>
      <c r="L636" s="317" t="s">
        <v>2608</v>
      </c>
      <c r="M636" s="315" t="s">
        <v>984</v>
      </c>
      <c r="N636" s="318" t="s">
        <v>991</v>
      </c>
      <c r="O636" s="347">
        <v>46.08</v>
      </c>
      <c r="P636" s="400">
        <v>3.84</v>
      </c>
      <c r="Q636" s="400">
        <v>3.84</v>
      </c>
      <c r="R636" s="400">
        <v>3.84</v>
      </c>
      <c r="S636" s="404">
        <f>SUM(P636:R636)</f>
        <v>11.52</v>
      </c>
      <c r="T636" s="400">
        <v>3.84</v>
      </c>
      <c r="U636" s="400">
        <v>3.84</v>
      </c>
      <c r="V636" s="400">
        <v>3.84</v>
      </c>
      <c r="W636" s="404">
        <f>SUM(T636:V636)</f>
        <v>11.52</v>
      </c>
      <c r="X636" s="400">
        <v>3.84</v>
      </c>
      <c r="Y636" s="400">
        <v>3.84</v>
      </c>
      <c r="Z636" s="400">
        <v>3.84</v>
      </c>
      <c r="AA636" s="404">
        <f>SUM(X636:Z636)</f>
        <v>11.52</v>
      </c>
      <c r="AB636" s="400">
        <v>3.84</v>
      </c>
      <c r="AC636" s="400">
        <v>3.84</v>
      </c>
      <c r="AD636" s="400">
        <v>3.84</v>
      </c>
      <c r="AE636" s="404">
        <f>SUM(AB636:AD636)</f>
        <v>11.52</v>
      </c>
      <c r="AF636" s="401">
        <f>SUBTOTAL(9,S636,W636,AA636,AE636)</f>
        <v>46.08</v>
      </c>
    </row>
    <row r="637" spans="1:32" x14ac:dyDescent="0.3">
      <c r="A637" s="70"/>
      <c r="B637" s="70" t="s">
        <v>3631</v>
      </c>
      <c r="C637" s="318" t="s">
        <v>2594</v>
      </c>
      <c r="D637" s="318" t="s">
        <v>3305</v>
      </c>
      <c r="E637" s="317" t="s">
        <v>951</v>
      </c>
      <c r="F637" s="318" t="s">
        <v>1671</v>
      </c>
      <c r="G637" s="318" t="s">
        <v>1272</v>
      </c>
      <c r="H637" s="317" t="s">
        <v>912</v>
      </c>
      <c r="I637" s="317">
        <v>53100</v>
      </c>
      <c r="J637" s="318" t="s">
        <v>1001</v>
      </c>
      <c r="K637" s="316">
        <v>41674</v>
      </c>
      <c r="L637" s="317" t="s">
        <v>2608</v>
      </c>
      <c r="M637" s="315" t="s">
        <v>983</v>
      </c>
      <c r="N637" s="318" t="s">
        <v>991</v>
      </c>
      <c r="O637" s="347">
        <v>50.76</v>
      </c>
      <c r="P637" s="400">
        <v>4.2300000000000004</v>
      </c>
      <c r="Q637" s="400">
        <v>4.2300000000000004</v>
      </c>
      <c r="R637" s="400">
        <v>4.2300000000000004</v>
      </c>
      <c r="S637" s="404">
        <f>SUM(P637:R637)</f>
        <v>12.690000000000001</v>
      </c>
      <c r="T637" s="400">
        <v>4.2300000000000004</v>
      </c>
      <c r="U637" s="400">
        <v>4.2300000000000004</v>
      </c>
      <c r="V637" s="400">
        <v>4.2300000000000004</v>
      </c>
      <c r="W637" s="404">
        <f>SUM(T637:V637)</f>
        <v>12.690000000000001</v>
      </c>
      <c r="X637" s="400">
        <v>4.2300000000000004</v>
      </c>
      <c r="Y637" s="400">
        <v>4.2300000000000004</v>
      </c>
      <c r="Z637" s="400">
        <v>4.2300000000000004</v>
      </c>
      <c r="AA637" s="404">
        <f>SUM(X637:Z637)</f>
        <v>12.690000000000001</v>
      </c>
      <c r="AB637" s="400">
        <v>4.2300000000000004</v>
      </c>
      <c r="AC637" s="400">
        <v>4.2300000000000004</v>
      </c>
      <c r="AD637" s="400">
        <v>4.2300000000000004</v>
      </c>
      <c r="AE637" s="404">
        <f>SUM(AB637:AD637)</f>
        <v>12.690000000000001</v>
      </c>
      <c r="AF637" s="401">
        <f>SUBTOTAL(9,S637,W637,AA637,AE637)</f>
        <v>50.760000000000005</v>
      </c>
    </row>
    <row r="638" spans="1:32" x14ac:dyDescent="0.3">
      <c r="A638" s="70"/>
      <c r="B638" s="70" t="s">
        <v>3631</v>
      </c>
      <c r="C638" s="318" t="s">
        <v>2700</v>
      </c>
      <c r="D638" s="318" t="s">
        <v>3306</v>
      </c>
      <c r="E638" s="317" t="s">
        <v>951</v>
      </c>
      <c r="F638" s="318" t="s">
        <v>1673</v>
      </c>
      <c r="G638" s="318" t="s">
        <v>1273</v>
      </c>
      <c r="H638" s="317" t="s">
        <v>913</v>
      </c>
      <c r="I638" s="317">
        <v>53000</v>
      </c>
      <c r="J638" s="318" t="s">
        <v>1001</v>
      </c>
      <c r="K638" s="316">
        <v>41629</v>
      </c>
      <c r="L638" s="317" t="s">
        <v>2608</v>
      </c>
      <c r="M638" s="315" t="s">
        <v>983</v>
      </c>
      <c r="N638" s="318" t="s">
        <v>991</v>
      </c>
      <c r="O638" s="347">
        <v>50.76</v>
      </c>
      <c r="P638" s="400">
        <v>4.2300000000000004</v>
      </c>
      <c r="Q638" s="400">
        <v>4.2300000000000004</v>
      </c>
      <c r="R638" s="400">
        <v>4.2300000000000004</v>
      </c>
      <c r="S638" s="404">
        <f>SUM(P638:R638)</f>
        <v>12.690000000000001</v>
      </c>
      <c r="T638" s="400">
        <v>4.2300000000000004</v>
      </c>
      <c r="U638" s="400">
        <v>4.2300000000000004</v>
      </c>
      <c r="V638" s="400">
        <v>4.2300000000000004</v>
      </c>
      <c r="W638" s="404">
        <f>SUM(T638:V638)</f>
        <v>12.690000000000001</v>
      </c>
      <c r="X638" s="400">
        <v>4.2300000000000004</v>
      </c>
      <c r="Y638" s="400">
        <v>4.2300000000000004</v>
      </c>
      <c r="Z638" s="400">
        <v>4.2300000000000004</v>
      </c>
      <c r="AA638" s="404">
        <f>SUM(X638:Z638)</f>
        <v>12.690000000000001</v>
      </c>
      <c r="AB638" s="400">
        <v>4.2300000000000004</v>
      </c>
      <c r="AC638" s="400">
        <v>4.2300000000000004</v>
      </c>
      <c r="AD638" s="400">
        <v>4.2300000000000004</v>
      </c>
      <c r="AE638" s="404">
        <f>SUM(AB638:AD638)</f>
        <v>12.690000000000001</v>
      </c>
      <c r="AF638" s="401">
        <f>SUBTOTAL(9,S638,W638,AA638,AE638)</f>
        <v>50.760000000000005</v>
      </c>
    </row>
    <row r="639" spans="1:32" x14ac:dyDescent="0.3">
      <c r="A639" s="70"/>
      <c r="B639" s="70" t="s">
        <v>3631</v>
      </c>
      <c r="C639" s="318" t="s">
        <v>2700</v>
      </c>
      <c r="D639" s="318" t="s">
        <v>3307</v>
      </c>
      <c r="E639" s="317" t="s">
        <v>951</v>
      </c>
      <c r="F639" s="318" t="s">
        <v>1674</v>
      </c>
      <c r="G639" s="318" t="s">
        <v>1273</v>
      </c>
      <c r="H639" s="317" t="s">
        <v>913</v>
      </c>
      <c r="I639" s="317">
        <v>53000</v>
      </c>
      <c r="J639" s="318" t="s">
        <v>1001</v>
      </c>
      <c r="K639" s="316">
        <v>41629</v>
      </c>
      <c r="L639" s="317" t="s">
        <v>2608</v>
      </c>
      <c r="M639" s="315" t="s">
        <v>983</v>
      </c>
      <c r="N639" s="318" t="s">
        <v>991</v>
      </c>
      <c r="O639" s="347">
        <v>50.76</v>
      </c>
      <c r="P639" s="400">
        <v>4.2300000000000004</v>
      </c>
      <c r="Q639" s="400">
        <v>4.2300000000000004</v>
      </c>
      <c r="R639" s="400">
        <v>4.2300000000000004</v>
      </c>
      <c r="S639" s="404">
        <f>SUM(P639:R639)</f>
        <v>12.690000000000001</v>
      </c>
      <c r="T639" s="400">
        <v>4.2300000000000004</v>
      </c>
      <c r="U639" s="400">
        <v>4.2300000000000004</v>
      </c>
      <c r="V639" s="400">
        <v>4.2300000000000004</v>
      </c>
      <c r="W639" s="404">
        <f>SUM(T639:V639)</f>
        <v>12.690000000000001</v>
      </c>
      <c r="X639" s="400">
        <v>4.2300000000000004</v>
      </c>
      <c r="Y639" s="400">
        <v>4.2300000000000004</v>
      </c>
      <c r="Z639" s="400">
        <v>4.2300000000000004</v>
      </c>
      <c r="AA639" s="404">
        <f>SUM(X639:Z639)</f>
        <v>12.690000000000001</v>
      </c>
      <c r="AB639" s="400">
        <v>4.2300000000000004</v>
      </c>
      <c r="AC639" s="400">
        <v>4.2300000000000004</v>
      </c>
      <c r="AD639" s="400">
        <v>4.2300000000000004</v>
      </c>
      <c r="AE639" s="404">
        <f>SUM(AB639:AD639)</f>
        <v>12.690000000000001</v>
      </c>
      <c r="AF639" s="401">
        <f>SUBTOTAL(9,S639,W639,AA639,AE639)</f>
        <v>50.760000000000005</v>
      </c>
    </row>
    <row r="640" spans="1:32" x14ac:dyDescent="0.3">
      <c r="A640" s="70"/>
      <c r="B640" s="70" t="s">
        <v>3631</v>
      </c>
      <c r="C640" s="318" t="s">
        <v>2700</v>
      </c>
      <c r="D640" s="318" t="s">
        <v>3308</v>
      </c>
      <c r="E640" s="317" t="s">
        <v>951</v>
      </c>
      <c r="F640" s="318" t="s">
        <v>1675</v>
      </c>
      <c r="G640" s="318" t="s">
        <v>1273</v>
      </c>
      <c r="H640" s="317" t="s">
        <v>913</v>
      </c>
      <c r="I640" s="317">
        <v>53000</v>
      </c>
      <c r="J640" s="318" t="s">
        <v>1001</v>
      </c>
      <c r="K640" s="316">
        <v>41629</v>
      </c>
      <c r="L640" s="317" t="s">
        <v>2608</v>
      </c>
      <c r="M640" s="315" t="s">
        <v>983</v>
      </c>
      <c r="N640" s="318" t="s">
        <v>991</v>
      </c>
      <c r="O640" s="347">
        <v>50.76</v>
      </c>
      <c r="P640" s="400">
        <v>4.2300000000000004</v>
      </c>
      <c r="Q640" s="400">
        <v>4.2300000000000004</v>
      </c>
      <c r="R640" s="400">
        <v>4.2300000000000004</v>
      </c>
      <c r="S640" s="404">
        <f>SUM(P640:R640)</f>
        <v>12.690000000000001</v>
      </c>
      <c r="T640" s="400">
        <v>4.2300000000000004</v>
      </c>
      <c r="U640" s="400">
        <v>4.2300000000000004</v>
      </c>
      <c r="V640" s="400">
        <v>4.2300000000000004</v>
      </c>
      <c r="W640" s="404">
        <f>SUM(T640:V640)</f>
        <v>12.690000000000001</v>
      </c>
      <c r="X640" s="400">
        <v>4.2300000000000004</v>
      </c>
      <c r="Y640" s="400">
        <v>4.2300000000000004</v>
      </c>
      <c r="Z640" s="400">
        <v>4.2300000000000004</v>
      </c>
      <c r="AA640" s="404">
        <f>SUM(X640:Z640)</f>
        <v>12.690000000000001</v>
      </c>
      <c r="AB640" s="400">
        <v>4.2300000000000004</v>
      </c>
      <c r="AC640" s="400">
        <v>4.2300000000000004</v>
      </c>
      <c r="AD640" s="400">
        <v>4.2300000000000004</v>
      </c>
      <c r="AE640" s="404">
        <f>SUM(AB640:AD640)</f>
        <v>12.690000000000001</v>
      </c>
      <c r="AF640" s="401">
        <f>SUBTOTAL(9,S640,W640,AA640,AE640)</f>
        <v>50.760000000000005</v>
      </c>
    </row>
    <row r="641" spans="1:32" x14ac:dyDescent="0.3">
      <c r="A641" s="70"/>
      <c r="B641" s="70" t="s">
        <v>3631</v>
      </c>
      <c r="C641" s="318" t="s">
        <v>2700</v>
      </c>
      <c r="D641" s="318" t="s">
        <v>3309</v>
      </c>
      <c r="E641" s="317" t="s">
        <v>951</v>
      </c>
      <c r="F641" s="318" t="s">
        <v>1676</v>
      </c>
      <c r="G641" s="318" t="s">
        <v>1273</v>
      </c>
      <c r="H641" s="317" t="s">
        <v>913</v>
      </c>
      <c r="I641" s="317">
        <v>53000</v>
      </c>
      <c r="J641" s="318" t="s">
        <v>1001</v>
      </c>
      <c r="K641" s="316">
        <v>41688</v>
      </c>
      <c r="L641" s="317" t="s">
        <v>2608</v>
      </c>
      <c r="M641" s="315" t="s">
        <v>983</v>
      </c>
      <c r="N641" s="318" t="s">
        <v>991</v>
      </c>
      <c r="O641" s="347">
        <v>50.76</v>
      </c>
      <c r="P641" s="400">
        <v>4.2300000000000004</v>
      </c>
      <c r="Q641" s="400">
        <v>4.2300000000000004</v>
      </c>
      <c r="R641" s="400">
        <v>4.2300000000000004</v>
      </c>
      <c r="S641" s="404">
        <f>SUM(P641:R641)</f>
        <v>12.690000000000001</v>
      </c>
      <c r="T641" s="400">
        <v>4.2300000000000004</v>
      </c>
      <c r="U641" s="400">
        <v>4.2300000000000004</v>
      </c>
      <c r="V641" s="400">
        <v>4.2300000000000004</v>
      </c>
      <c r="W641" s="404">
        <f>SUM(T641:V641)</f>
        <v>12.690000000000001</v>
      </c>
      <c r="X641" s="400">
        <v>4.2300000000000004</v>
      </c>
      <c r="Y641" s="400">
        <v>4.2300000000000004</v>
      </c>
      <c r="Z641" s="400">
        <v>4.2300000000000004</v>
      </c>
      <c r="AA641" s="404">
        <f>SUM(X641:Z641)</f>
        <v>12.690000000000001</v>
      </c>
      <c r="AB641" s="400">
        <v>4.2300000000000004</v>
      </c>
      <c r="AC641" s="400">
        <v>4.2300000000000004</v>
      </c>
      <c r="AD641" s="400">
        <v>4.2300000000000004</v>
      </c>
      <c r="AE641" s="404">
        <f>SUM(AB641:AD641)</f>
        <v>12.690000000000001</v>
      </c>
      <c r="AF641" s="401">
        <f>SUBTOTAL(9,S641,W641,AA641,AE641)</f>
        <v>50.760000000000005</v>
      </c>
    </row>
    <row r="642" spans="1:32" x14ac:dyDescent="0.3">
      <c r="A642" s="70"/>
      <c r="B642" s="70" t="s">
        <v>3631</v>
      </c>
      <c r="C642" s="318" t="s">
        <v>2594</v>
      </c>
      <c r="D642" s="318" t="s">
        <v>3310</v>
      </c>
      <c r="E642" s="317" t="s">
        <v>951</v>
      </c>
      <c r="F642" s="318" t="s">
        <v>1677</v>
      </c>
      <c r="G642" s="318" t="s">
        <v>1272</v>
      </c>
      <c r="H642" s="317" t="s">
        <v>912</v>
      </c>
      <c r="I642" s="317">
        <v>53100</v>
      </c>
      <c r="J642" s="318" t="s">
        <v>1001</v>
      </c>
      <c r="K642" s="316">
        <v>41719</v>
      </c>
      <c r="L642" s="317" t="s">
        <v>2608</v>
      </c>
      <c r="M642" s="315" t="s">
        <v>983</v>
      </c>
      <c r="N642" s="318" t="s">
        <v>991</v>
      </c>
      <c r="O642" s="347">
        <v>50.76</v>
      </c>
      <c r="P642" s="400">
        <v>4.2300000000000004</v>
      </c>
      <c r="Q642" s="400">
        <v>4.2300000000000004</v>
      </c>
      <c r="R642" s="400">
        <v>4.2300000000000004</v>
      </c>
      <c r="S642" s="404">
        <f>SUM(P642:R642)</f>
        <v>12.690000000000001</v>
      </c>
      <c r="T642" s="400">
        <v>4.2300000000000004</v>
      </c>
      <c r="U642" s="400">
        <v>4.2300000000000004</v>
      </c>
      <c r="V642" s="400">
        <v>4.2300000000000004</v>
      </c>
      <c r="W642" s="404">
        <f>SUM(T642:V642)</f>
        <v>12.690000000000001</v>
      </c>
      <c r="X642" s="400">
        <v>4.2300000000000004</v>
      </c>
      <c r="Y642" s="400">
        <v>4.2300000000000004</v>
      </c>
      <c r="Z642" s="400">
        <v>4.2300000000000004</v>
      </c>
      <c r="AA642" s="404">
        <f>SUM(X642:Z642)</f>
        <v>12.690000000000001</v>
      </c>
      <c r="AB642" s="400">
        <v>4.2300000000000004</v>
      </c>
      <c r="AC642" s="400">
        <v>4.2300000000000004</v>
      </c>
      <c r="AD642" s="400">
        <v>4.2300000000000004</v>
      </c>
      <c r="AE642" s="404">
        <f>SUM(AB642:AD642)</f>
        <v>12.690000000000001</v>
      </c>
      <c r="AF642" s="401">
        <f>SUBTOTAL(9,S642,W642,AA642,AE642)</f>
        <v>50.760000000000005</v>
      </c>
    </row>
    <row r="643" spans="1:32" x14ac:dyDescent="0.3">
      <c r="A643" s="70"/>
      <c r="B643" s="70" t="s">
        <v>3631</v>
      </c>
      <c r="C643" s="318" t="s">
        <v>2665</v>
      </c>
      <c r="D643" s="318" t="s">
        <v>3311</v>
      </c>
      <c r="E643" s="317" t="s">
        <v>951</v>
      </c>
      <c r="F643" s="318" t="s">
        <v>1678</v>
      </c>
      <c r="G643" s="318" t="s">
        <v>1679</v>
      </c>
      <c r="H643" s="317" t="s">
        <v>913</v>
      </c>
      <c r="I643" s="317">
        <v>53000</v>
      </c>
      <c r="J643" s="318" t="s">
        <v>1001</v>
      </c>
      <c r="K643" s="316">
        <v>41719</v>
      </c>
      <c r="L643" s="317" t="s">
        <v>2608</v>
      </c>
      <c r="M643" s="315" t="s">
        <v>983</v>
      </c>
      <c r="N643" s="318" t="s">
        <v>991</v>
      </c>
      <c r="O643" s="347">
        <v>50.76</v>
      </c>
      <c r="P643" s="400">
        <v>4.2300000000000004</v>
      </c>
      <c r="Q643" s="400">
        <v>4.2300000000000004</v>
      </c>
      <c r="R643" s="400">
        <v>4.2300000000000004</v>
      </c>
      <c r="S643" s="404">
        <f>SUM(P643:R643)</f>
        <v>12.690000000000001</v>
      </c>
      <c r="T643" s="400">
        <v>4.2300000000000004</v>
      </c>
      <c r="U643" s="400">
        <v>4.2300000000000004</v>
      </c>
      <c r="V643" s="400">
        <v>4.2300000000000004</v>
      </c>
      <c r="W643" s="404">
        <f>SUM(T643:V643)</f>
        <v>12.690000000000001</v>
      </c>
      <c r="X643" s="400">
        <v>4.2300000000000004</v>
      </c>
      <c r="Y643" s="400">
        <v>4.2300000000000004</v>
      </c>
      <c r="Z643" s="400">
        <v>4.2300000000000004</v>
      </c>
      <c r="AA643" s="404">
        <f>SUM(X643:Z643)</f>
        <v>12.690000000000001</v>
      </c>
      <c r="AB643" s="400">
        <v>4.2300000000000004</v>
      </c>
      <c r="AC643" s="400">
        <v>4.2300000000000004</v>
      </c>
      <c r="AD643" s="400">
        <v>4.2300000000000004</v>
      </c>
      <c r="AE643" s="404">
        <f>SUM(AB643:AD643)</f>
        <v>12.690000000000001</v>
      </c>
      <c r="AF643" s="401">
        <f>SUBTOTAL(9,S643,W643,AA643,AE643)</f>
        <v>50.760000000000005</v>
      </c>
    </row>
    <row r="644" spans="1:32" x14ac:dyDescent="0.3">
      <c r="A644" s="70"/>
      <c r="B644" s="70" t="s">
        <v>3631</v>
      </c>
      <c r="C644" s="318" t="s">
        <v>2594</v>
      </c>
      <c r="D644" s="318" t="s">
        <v>3312</v>
      </c>
      <c r="E644" s="317" t="s">
        <v>951</v>
      </c>
      <c r="F644" s="318" t="s">
        <v>1680</v>
      </c>
      <c r="G644" s="318" t="s">
        <v>1272</v>
      </c>
      <c r="H644" s="317" t="s">
        <v>912</v>
      </c>
      <c r="I644" s="317">
        <v>53100</v>
      </c>
      <c r="J644" s="318" t="s">
        <v>1001</v>
      </c>
      <c r="K644" s="316">
        <v>41688</v>
      </c>
      <c r="L644" s="317" t="s">
        <v>2608</v>
      </c>
      <c r="M644" s="315" t="s">
        <v>983</v>
      </c>
      <c r="N644" s="318" t="s">
        <v>991</v>
      </c>
      <c r="O644" s="347">
        <v>50.76</v>
      </c>
      <c r="P644" s="400">
        <v>4.2300000000000004</v>
      </c>
      <c r="Q644" s="400">
        <v>4.2300000000000004</v>
      </c>
      <c r="R644" s="400">
        <v>4.2300000000000004</v>
      </c>
      <c r="S644" s="404">
        <f>SUM(P644:R644)</f>
        <v>12.690000000000001</v>
      </c>
      <c r="T644" s="400">
        <v>4.2300000000000004</v>
      </c>
      <c r="U644" s="400">
        <v>4.2300000000000004</v>
      </c>
      <c r="V644" s="400">
        <v>4.2300000000000004</v>
      </c>
      <c r="W644" s="404">
        <f>SUM(T644:V644)</f>
        <v>12.690000000000001</v>
      </c>
      <c r="X644" s="400">
        <v>4.2300000000000004</v>
      </c>
      <c r="Y644" s="400">
        <v>4.2300000000000004</v>
      </c>
      <c r="Z644" s="400">
        <v>4.2300000000000004</v>
      </c>
      <c r="AA644" s="404">
        <f>SUM(X644:Z644)</f>
        <v>12.690000000000001</v>
      </c>
      <c r="AB644" s="400">
        <v>4.2300000000000004</v>
      </c>
      <c r="AC644" s="400">
        <v>4.2300000000000004</v>
      </c>
      <c r="AD644" s="400">
        <v>4.2300000000000004</v>
      </c>
      <c r="AE644" s="404">
        <f>SUM(AB644:AD644)</f>
        <v>12.690000000000001</v>
      </c>
      <c r="AF644" s="401">
        <f>SUBTOTAL(9,S644,W644,AA644,AE644)</f>
        <v>50.760000000000005</v>
      </c>
    </row>
    <row r="645" spans="1:32" x14ac:dyDescent="0.3">
      <c r="A645" s="70"/>
      <c r="B645" s="70" t="s">
        <v>3631</v>
      </c>
      <c r="C645" s="318" t="s">
        <v>2594</v>
      </c>
      <c r="D645" s="318" t="s">
        <v>3313</v>
      </c>
      <c r="E645" s="317" t="s">
        <v>951</v>
      </c>
      <c r="F645" s="318" t="s">
        <v>1681</v>
      </c>
      <c r="G645" s="318" t="s">
        <v>1272</v>
      </c>
      <c r="H645" s="317" t="s">
        <v>912</v>
      </c>
      <c r="I645" s="317">
        <v>53100</v>
      </c>
      <c r="J645" s="318" t="s">
        <v>1001</v>
      </c>
      <c r="K645" s="316">
        <v>41688</v>
      </c>
      <c r="L645" s="317" t="s">
        <v>2608</v>
      </c>
      <c r="M645" s="315" t="s">
        <v>983</v>
      </c>
      <c r="N645" s="318" t="s">
        <v>991</v>
      </c>
      <c r="O645" s="347">
        <v>50.76</v>
      </c>
      <c r="P645" s="400">
        <v>4.2300000000000004</v>
      </c>
      <c r="Q645" s="400">
        <v>4.2300000000000004</v>
      </c>
      <c r="R645" s="400">
        <v>4.2300000000000004</v>
      </c>
      <c r="S645" s="404">
        <f>SUM(P645:R645)</f>
        <v>12.690000000000001</v>
      </c>
      <c r="T645" s="400">
        <v>4.2300000000000004</v>
      </c>
      <c r="U645" s="400">
        <v>4.2300000000000004</v>
      </c>
      <c r="V645" s="400">
        <v>4.2300000000000004</v>
      </c>
      <c r="W645" s="404">
        <f>SUM(T645:V645)</f>
        <v>12.690000000000001</v>
      </c>
      <c r="X645" s="400">
        <v>4.2300000000000004</v>
      </c>
      <c r="Y645" s="400">
        <v>4.2300000000000004</v>
      </c>
      <c r="Z645" s="400">
        <v>4.2300000000000004</v>
      </c>
      <c r="AA645" s="404">
        <f>SUM(X645:Z645)</f>
        <v>12.690000000000001</v>
      </c>
      <c r="AB645" s="400">
        <v>4.2300000000000004</v>
      </c>
      <c r="AC645" s="400">
        <v>4.2300000000000004</v>
      </c>
      <c r="AD645" s="400">
        <v>4.2300000000000004</v>
      </c>
      <c r="AE645" s="404">
        <f>SUM(AB645:AD645)</f>
        <v>12.690000000000001</v>
      </c>
      <c r="AF645" s="401">
        <f>SUBTOTAL(9,S645,W645,AA645,AE645)</f>
        <v>50.760000000000005</v>
      </c>
    </row>
    <row r="646" spans="1:32" x14ac:dyDescent="0.3">
      <c r="A646" s="70"/>
      <c r="B646" s="70" t="s">
        <v>3631</v>
      </c>
      <c r="C646" s="318" t="s">
        <v>2594</v>
      </c>
      <c r="D646" s="318" t="s">
        <v>3314</v>
      </c>
      <c r="E646" s="317" t="s">
        <v>951</v>
      </c>
      <c r="F646" s="318" t="s">
        <v>1682</v>
      </c>
      <c r="G646" s="318" t="s">
        <v>1272</v>
      </c>
      <c r="H646" s="317" t="s">
        <v>912</v>
      </c>
      <c r="I646" s="317">
        <v>53100</v>
      </c>
      <c r="J646" s="318" t="s">
        <v>1001</v>
      </c>
      <c r="K646" s="316">
        <v>41688</v>
      </c>
      <c r="L646" s="317" t="s">
        <v>2608</v>
      </c>
      <c r="M646" s="315" t="s">
        <v>983</v>
      </c>
      <c r="N646" s="318" t="s">
        <v>991</v>
      </c>
      <c r="O646" s="347">
        <v>50.76</v>
      </c>
      <c r="P646" s="400">
        <v>4.2300000000000004</v>
      </c>
      <c r="Q646" s="400">
        <v>4.2300000000000004</v>
      </c>
      <c r="R646" s="400">
        <v>4.2300000000000004</v>
      </c>
      <c r="S646" s="404">
        <f>SUM(P646:R646)</f>
        <v>12.690000000000001</v>
      </c>
      <c r="T646" s="400">
        <v>4.2300000000000004</v>
      </c>
      <c r="U646" s="400">
        <v>4.2300000000000004</v>
      </c>
      <c r="V646" s="400">
        <v>4.2300000000000004</v>
      </c>
      <c r="W646" s="404">
        <f>SUM(T646:V646)</f>
        <v>12.690000000000001</v>
      </c>
      <c r="X646" s="400">
        <v>4.2300000000000004</v>
      </c>
      <c r="Y646" s="400">
        <v>4.2300000000000004</v>
      </c>
      <c r="Z646" s="400">
        <v>4.2300000000000004</v>
      </c>
      <c r="AA646" s="404">
        <f>SUM(X646:Z646)</f>
        <v>12.690000000000001</v>
      </c>
      <c r="AB646" s="400">
        <v>4.2300000000000004</v>
      </c>
      <c r="AC646" s="400">
        <v>4.2300000000000004</v>
      </c>
      <c r="AD646" s="400">
        <v>4.2300000000000004</v>
      </c>
      <c r="AE646" s="404">
        <f>SUM(AB646:AD646)</f>
        <v>12.690000000000001</v>
      </c>
      <c r="AF646" s="401">
        <f>SUBTOTAL(9,S646,W646,AA646,AE646)</f>
        <v>50.760000000000005</v>
      </c>
    </row>
    <row r="647" spans="1:32" x14ac:dyDescent="0.3">
      <c r="A647" s="70"/>
      <c r="B647" s="70" t="s">
        <v>3631</v>
      </c>
      <c r="C647" s="318" t="s">
        <v>2594</v>
      </c>
      <c r="D647" s="318" t="s">
        <v>3315</v>
      </c>
      <c r="E647" s="317" t="s">
        <v>951</v>
      </c>
      <c r="F647" s="318" t="s">
        <v>1683</v>
      </c>
      <c r="G647" s="318" t="s">
        <v>1272</v>
      </c>
      <c r="H647" s="317" t="s">
        <v>912</v>
      </c>
      <c r="I647" s="317">
        <v>53100</v>
      </c>
      <c r="J647" s="318" t="s">
        <v>1001</v>
      </c>
      <c r="K647" s="316">
        <v>41688</v>
      </c>
      <c r="L647" s="317" t="s">
        <v>2608</v>
      </c>
      <c r="M647" s="315" t="s">
        <v>983</v>
      </c>
      <c r="N647" s="318" t="s">
        <v>991</v>
      </c>
      <c r="O647" s="347">
        <v>50.76</v>
      </c>
      <c r="P647" s="400">
        <v>4.2300000000000004</v>
      </c>
      <c r="Q647" s="400">
        <v>4.2300000000000004</v>
      </c>
      <c r="R647" s="400">
        <v>4.2300000000000004</v>
      </c>
      <c r="S647" s="404">
        <f>SUM(P647:R647)</f>
        <v>12.690000000000001</v>
      </c>
      <c r="T647" s="400">
        <v>4.2300000000000004</v>
      </c>
      <c r="U647" s="400">
        <v>4.2300000000000004</v>
      </c>
      <c r="V647" s="400">
        <v>4.2300000000000004</v>
      </c>
      <c r="W647" s="404">
        <f>SUM(T647:V647)</f>
        <v>12.690000000000001</v>
      </c>
      <c r="X647" s="400">
        <v>4.2300000000000004</v>
      </c>
      <c r="Y647" s="400">
        <v>4.2300000000000004</v>
      </c>
      <c r="Z647" s="400">
        <v>4.2300000000000004</v>
      </c>
      <c r="AA647" s="404">
        <f>SUM(X647:Z647)</f>
        <v>12.690000000000001</v>
      </c>
      <c r="AB647" s="400">
        <v>4.2300000000000004</v>
      </c>
      <c r="AC647" s="400">
        <v>4.2300000000000004</v>
      </c>
      <c r="AD647" s="400">
        <v>4.2300000000000004</v>
      </c>
      <c r="AE647" s="404">
        <f>SUM(AB647:AD647)</f>
        <v>12.690000000000001</v>
      </c>
      <c r="AF647" s="401">
        <f>SUBTOTAL(9,S647,W647,AA647,AE647)</f>
        <v>50.760000000000005</v>
      </c>
    </row>
    <row r="648" spans="1:32" x14ac:dyDescent="0.3">
      <c r="A648" s="70"/>
      <c r="B648" s="70" t="s">
        <v>3631</v>
      </c>
      <c r="C648" s="318" t="s">
        <v>2700</v>
      </c>
      <c r="D648" s="318" t="s">
        <v>3316</v>
      </c>
      <c r="E648" s="317" t="s">
        <v>951</v>
      </c>
      <c r="F648" s="318" t="s">
        <v>1685</v>
      </c>
      <c r="G648" s="318" t="s">
        <v>1273</v>
      </c>
      <c r="H648" s="317" t="s">
        <v>913</v>
      </c>
      <c r="I648" s="317">
        <v>53000</v>
      </c>
      <c r="J648" s="318" t="s">
        <v>1001</v>
      </c>
      <c r="K648" s="316">
        <v>41629</v>
      </c>
      <c r="L648" s="317" t="s">
        <v>2608</v>
      </c>
      <c r="M648" s="315" t="s">
        <v>983</v>
      </c>
      <c r="N648" s="318" t="s">
        <v>991</v>
      </c>
      <c r="O648" s="347">
        <v>50.76</v>
      </c>
      <c r="P648" s="400">
        <v>4.2300000000000004</v>
      </c>
      <c r="Q648" s="400">
        <v>4.2300000000000004</v>
      </c>
      <c r="R648" s="400">
        <v>4.2300000000000004</v>
      </c>
      <c r="S648" s="404">
        <f>SUM(P648:R648)</f>
        <v>12.690000000000001</v>
      </c>
      <c r="T648" s="400">
        <v>4.2300000000000004</v>
      </c>
      <c r="U648" s="400">
        <v>4.2300000000000004</v>
      </c>
      <c r="V648" s="400">
        <v>4.2300000000000004</v>
      </c>
      <c r="W648" s="404">
        <f>SUM(T648:V648)</f>
        <v>12.690000000000001</v>
      </c>
      <c r="X648" s="400">
        <v>4.2300000000000004</v>
      </c>
      <c r="Y648" s="400">
        <v>4.2300000000000004</v>
      </c>
      <c r="Z648" s="400">
        <v>4.2300000000000004</v>
      </c>
      <c r="AA648" s="404">
        <f>SUM(X648:Z648)</f>
        <v>12.690000000000001</v>
      </c>
      <c r="AB648" s="400">
        <v>4.2300000000000004</v>
      </c>
      <c r="AC648" s="400">
        <v>4.2300000000000004</v>
      </c>
      <c r="AD648" s="400">
        <v>4.2300000000000004</v>
      </c>
      <c r="AE648" s="404">
        <f>SUM(AB648:AD648)</f>
        <v>12.690000000000001</v>
      </c>
      <c r="AF648" s="401">
        <f>SUBTOTAL(9,S648,W648,AA648,AE648)</f>
        <v>50.760000000000005</v>
      </c>
    </row>
    <row r="649" spans="1:32" x14ac:dyDescent="0.3">
      <c r="A649" s="70"/>
      <c r="B649" s="70" t="s">
        <v>3631</v>
      </c>
      <c r="C649" s="318" t="s">
        <v>2700</v>
      </c>
      <c r="D649" s="318" t="s">
        <v>3318</v>
      </c>
      <c r="E649" s="317" t="s">
        <v>951</v>
      </c>
      <c r="F649" s="318" t="s">
        <v>1686</v>
      </c>
      <c r="G649" s="318" t="s">
        <v>1273</v>
      </c>
      <c r="H649" s="317" t="s">
        <v>913</v>
      </c>
      <c r="I649" s="317">
        <v>53000</v>
      </c>
      <c r="J649" s="318" t="s">
        <v>1001</v>
      </c>
      <c r="K649" s="316">
        <v>41719</v>
      </c>
      <c r="L649" s="317" t="s">
        <v>2608</v>
      </c>
      <c r="M649" s="315" t="s">
        <v>983</v>
      </c>
      <c r="N649" s="318" t="s">
        <v>991</v>
      </c>
      <c r="O649" s="347">
        <v>50.76</v>
      </c>
      <c r="P649" s="400">
        <v>4.2300000000000004</v>
      </c>
      <c r="Q649" s="400">
        <v>4.2300000000000004</v>
      </c>
      <c r="R649" s="400">
        <v>4.2300000000000004</v>
      </c>
      <c r="S649" s="404">
        <f>SUM(P649:R649)</f>
        <v>12.690000000000001</v>
      </c>
      <c r="T649" s="400">
        <v>4.2300000000000004</v>
      </c>
      <c r="U649" s="400">
        <v>4.2300000000000004</v>
      </c>
      <c r="V649" s="400">
        <v>4.2300000000000004</v>
      </c>
      <c r="W649" s="404">
        <f>SUM(T649:V649)</f>
        <v>12.690000000000001</v>
      </c>
      <c r="X649" s="400">
        <v>4.2300000000000004</v>
      </c>
      <c r="Y649" s="400">
        <v>4.2300000000000004</v>
      </c>
      <c r="Z649" s="400">
        <v>4.2300000000000004</v>
      </c>
      <c r="AA649" s="404">
        <f>SUM(X649:Z649)</f>
        <v>12.690000000000001</v>
      </c>
      <c r="AB649" s="400">
        <v>4.2300000000000004</v>
      </c>
      <c r="AC649" s="400">
        <v>4.2300000000000004</v>
      </c>
      <c r="AD649" s="400">
        <v>4.2300000000000004</v>
      </c>
      <c r="AE649" s="404">
        <f>SUM(AB649:AD649)</f>
        <v>12.690000000000001</v>
      </c>
      <c r="AF649" s="401">
        <f>SUBTOTAL(9,S649,W649,AA649,AE649)</f>
        <v>50.760000000000005</v>
      </c>
    </row>
    <row r="650" spans="1:32" x14ac:dyDescent="0.3">
      <c r="A650" s="70"/>
      <c r="B650" s="70" t="s">
        <v>3631</v>
      </c>
      <c r="C650" s="318" t="s">
        <v>2700</v>
      </c>
      <c r="D650" s="318" t="s">
        <v>3320</v>
      </c>
      <c r="E650" s="317" t="s">
        <v>951</v>
      </c>
      <c r="F650" s="318" t="s">
        <v>1687</v>
      </c>
      <c r="G650" s="318" t="s">
        <v>1273</v>
      </c>
      <c r="H650" s="317" t="s">
        <v>913</v>
      </c>
      <c r="I650" s="317">
        <v>53000</v>
      </c>
      <c r="J650" s="318" t="s">
        <v>1001</v>
      </c>
      <c r="K650" s="316">
        <v>41719</v>
      </c>
      <c r="L650" s="317" t="s">
        <v>2608</v>
      </c>
      <c r="M650" s="315" t="s">
        <v>983</v>
      </c>
      <c r="N650" s="318" t="s">
        <v>991</v>
      </c>
      <c r="O650" s="347">
        <v>50.76</v>
      </c>
      <c r="P650" s="400">
        <v>4.2300000000000004</v>
      </c>
      <c r="Q650" s="400">
        <v>4.2300000000000004</v>
      </c>
      <c r="R650" s="400">
        <v>4.2300000000000004</v>
      </c>
      <c r="S650" s="404">
        <f>SUM(P650:R650)</f>
        <v>12.690000000000001</v>
      </c>
      <c r="T650" s="400">
        <v>4.2300000000000004</v>
      </c>
      <c r="U650" s="400">
        <v>4.2300000000000004</v>
      </c>
      <c r="V650" s="400">
        <v>4.2300000000000004</v>
      </c>
      <c r="W650" s="404">
        <f>SUM(T650:V650)</f>
        <v>12.690000000000001</v>
      </c>
      <c r="X650" s="400">
        <v>4.2300000000000004</v>
      </c>
      <c r="Y650" s="400">
        <v>4.2300000000000004</v>
      </c>
      <c r="Z650" s="400">
        <v>4.2300000000000004</v>
      </c>
      <c r="AA650" s="404">
        <f>SUM(X650:Z650)</f>
        <v>12.690000000000001</v>
      </c>
      <c r="AB650" s="400">
        <v>4.2300000000000004</v>
      </c>
      <c r="AC650" s="400">
        <v>4.2300000000000004</v>
      </c>
      <c r="AD650" s="400">
        <v>4.2300000000000004</v>
      </c>
      <c r="AE650" s="404">
        <f>SUM(AB650:AD650)</f>
        <v>12.690000000000001</v>
      </c>
      <c r="AF650" s="401">
        <f>SUBTOTAL(9,S650,W650,AA650,AE650)</f>
        <v>50.760000000000005</v>
      </c>
    </row>
    <row r="651" spans="1:32" x14ac:dyDescent="0.3">
      <c r="A651" s="70"/>
      <c r="B651" s="70" t="s">
        <v>3631</v>
      </c>
      <c r="C651" s="318" t="s">
        <v>2700</v>
      </c>
      <c r="D651" s="318" t="s">
        <v>3321</v>
      </c>
      <c r="E651" s="317" t="s">
        <v>951</v>
      </c>
      <c r="F651" s="318" t="s">
        <v>1688</v>
      </c>
      <c r="G651" s="318" t="s">
        <v>1273</v>
      </c>
      <c r="H651" s="317" t="s">
        <v>913</v>
      </c>
      <c r="I651" s="317">
        <v>53000</v>
      </c>
      <c r="J651" s="318" t="s">
        <v>1001</v>
      </c>
      <c r="K651" s="316">
        <v>41727</v>
      </c>
      <c r="L651" s="317" t="s">
        <v>2608</v>
      </c>
      <c r="M651" s="315" t="s">
        <v>983</v>
      </c>
      <c r="N651" s="318" t="s">
        <v>991</v>
      </c>
      <c r="O651" s="347">
        <v>50.76</v>
      </c>
      <c r="P651" s="400">
        <v>4.2300000000000004</v>
      </c>
      <c r="Q651" s="400">
        <v>4.2300000000000004</v>
      </c>
      <c r="R651" s="400">
        <v>4.2300000000000004</v>
      </c>
      <c r="S651" s="404">
        <f>SUM(P651:R651)</f>
        <v>12.690000000000001</v>
      </c>
      <c r="T651" s="400">
        <v>4.2300000000000004</v>
      </c>
      <c r="U651" s="400">
        <v>4.2300000000000004</v>
      </c>
      <c r="V651" s="400">
        <v>4.2300000000000004</v>
      </c>
      <c r="W651" s="404">
        <f>SUM(T651:V651)</f>
        <v>12.690000000000001</v>
      </c>
      <c r="X651" s="400">
        <v>4.2300000000000004</v>
      </c>
      <c r="Y651" s="400">
        <v>4.2300000000000004</v>
      </c>
      <c r="Z651" s="400">
        <v>4.2300000000000004</v>
      </c>
      <c r="AA651" s="404">
        <f>SUM(X651:Z651)</f>
        <v>12.690000000000001</v>
      </c>
      <c r="AB651" s="400">
        <v>4.2300000000000004</v>
      </c>
      <c r="AC651" s="400">
        <v>4.2300000000000004</v>
      </c>
      <c r="AD651" s="400">
        <v>4.2300000000000004</v>
      </c>
      <c r="AE651" s="404">
        <f>SUM(AB651:AD651)</f>
        <v>12.690000000000001</v>
      </c>
      <c r="AF651" s="401">
        <f>SUBTOTAL(9,S651,W651,AA651,AE651)</f>
        <v>50.760000000000005</v>
      </c>
    </row>
    <row r="652" spans="1:32" x14ac:dyDescent="0.3">
      <c r="A652" s="70"/>
      <c r="B652" s="70" t="s">
        <v>3631</v>
      </c>
      <c r="C652" s="318" t="s">
        <v>2700</v>
      </c>
      <c r="D652" s="318" t="s">
        <v>3322</v>
      </c>
      <c r="E652" s="317" t="s">
        <v>951</v>
      </c>
      <c r="F652" s="318" t="s">
        <v>1689</v>
      </c>
      <c r="G652" s="318" t="s">
        <v>1273</v>
      </c>
      <c r="H652" s="317" t="s">
        <v>913</v>
      </c>
      <c r="I652" s="317">
        <v>53000</v>
      </c>
      <c r="J652" s="318" t="s">
        <v>1001</v>
      </c>
      <c r="K652" s="316">
        <v>41727</v>
      </c>
      <c r="L652" s="317" t="s">
        <v>2608</v>
      </c>
      <c r="M652" s="315" t="s">
        <v>983</v>
      </c>
      <c r="N652" s="318" t="s">
        <v>991</v>
      </c>
      <c r="O652" s="347">
        <v>50.76</v>
      </c>
      <c r="P652" s="400">
        <v>4.2300000000000004</v>
      </c>
      <c r="Q652" s="400">
        <v>4.2300000000000004</v>
      </c>
      <c r="R652" s="400">
        <v>4.2300000000000004</v>
      </c>
      <c r="S652" s="404">
        <f>SUM(P652:R652)</f>
        <v>12.690000000000001</v>
      </c>
      <c r="T652" s="400">
        <v>4.2300000000000004</v>
      </c>
      <c r="U652" s="400">
        <v>4.2300000000000004</v>
      </c>
      <c r="V652" s="400">
        <v>4.2300000000000004</v>
      </c>
      <c r="W652" s="404">
        <f>SUM(T652:V652)</f>
        <v>12.690000000000001</v>
      </c>
      <c r="X652" s="400">
        <v>4.2300000000000004</v>
      </c>
      <c r="Y652" s="400">
        <v>4.2300000000000004</v>
      </c>
      <c r="Z652" s="400">
        <v>4.2300000000000004</v>
      </c>
      <c r="AA652" s="404">
        <f>SUM(X652:Z652)</f>
        <v>12.690000000000001</v>
      </c>
      <c r="AB652" s="400">
        <v>4.2300000000000004</v>
      </c>
      <c r="AC652" s="400">
        <v>4.2300000000000004</v>
      </c>
      <c r="AD652" s="400">
        <v>4.2300000000000004</v>
      </c>
      <c r="AE652" s="404">
        <f>SUM(AB652:AD652)</f>
        <v>12.690000000000001</v>
      </c>
      <c r="AF652" s="401">
        <f>SUBTOTAL(9,S652,W652,AA652,AE652)</f>
        <v>50.760000000000005</v>
      </c>
    </row>
    <row r="653" spans="1:32" x14ac:dyDescent="0.3">
      <c r="A653" s="70"/>
      <c r="B653" s="70" t="s">
        <v>3631</v>
      </c>
      <c r="C653" s="318" t="s">
        <v>2700</v>
      </c>
      <c r="D653" s="318" t="s">
        <v>3323</v>
      </c>
      <c r="E653" s="317" t="s">
        <v>951</v>
      </c>
      <c r="F653" s="318" t="s">
        <v>1690</v>
      </c>
      <c r="G653" s="318" t="s">
        <v>1273</v>
      </c>
      <c r="H653" s="317" t="s">
        <v>913</v>
      </c>
      <c r="I653" s="317">
        <v>53000</v>
      </c>
      <c r="J653" s="318" t="s">
        <v>1001</v>
      </c>
      <c r="K653" s="316">
        <v>41727</v>
      </c>
      <c r="L653" s="317" t="s">
        <v>2608</v>
      </c>
      <c r="M653" s="315" t="s">
        <v>983</v>
      </c>
      <c r="N653" s="318" t="s">
        <v>991</v>
      </c>
      <c r="O653" s="347">
        <v>50.76</v>
      </c>
      <c r="P653" s="400">
        <v>4.2300000000000004</v>
      </c>
      <c r="Q653" s="400">
        <v>4.2300000000000004</v>
      </c>
      <c r="R653" s="400">
        <v>4.2300000000000004</v>
      </c>
      <c r="S653" s="404">
        <f>SUM(P653:R653)</f>
        <v>12.690000000000001</v>
      </c>
      <c r="T653" s="400">
        <v>4.2300000000000004</v>
      </c>
      <c r="U653" s="400">
        <v>4.2300000000000004</v>
      </c>
      <c r="V653" s="400">
        <v>4.2300000000000004</v>
      </c>
      <c r="W653" s="404">
        <f>SUM(T653:V653)</f>
        <v>12.690000000000001</v>
      </c>
      <c r="X653" s="400">
        <v>4.2300000000000004</v>
      </c>
      <c r="Y653" s="400">
        <v>4.2300000000000004</v>
      </c>
      <c r="Z653" s="400">
        <v>4.2300000000000004</v>
      </c>
      <c r="AA653" s="404">
        <f>SUM(X653:Z653)</f>
        <v>12.690000000000001</v>
      </c>
      <c r="AB653" s="400">
        <v>4.2300000000000004</v>
      </c>
      <c r="AC653" s="400">
        <v>4.2300000000000004</v>
      </c>
      <c r="AD653" s="400">
        <v>4.2300000000000004</v>
      </c>
      <c r="AE653" s="404">
        <f>SUM(AB653:AD653)</f>
        <v>12.690000000000001</v>
      </c>
      <c r="AF653" s="401">
        <f>SUBTOTAL(9,S653,W653,AA653,AE653)</f>
        <v>50.760000000000005</v>
      </c>
    </row>
    <row r="654" spans="1:32" x14ac:dyDescent="0.3">
      <c r="A654" s="70"/>
      <c r="B654" s="70" t="s">
        <v>3631</v>
      </c>
      <c r="C654" s="318" t="s">
        <v>2700</v>
      </c>
      <c r="D654" s="318" t="s">
        <v>3324</v>
      </c>
      <c r="E654" s="317" t="s">
        <v>951</v>
      </c>
      <c r="F654" s="318" t="s">
        <v>1691</v>
      </c>
      <c r="G654" s="318" t="s">
        <v>1273</v>
      </c>
      <c r="H654" s="317" t="s">
        <v>913</v>
      </c>
      <c r="I654" s="317">
        <v>53000</v>
      </c>
      <c r="J654" s="318" t="s">
        <v>1001</v>
      </c>
      <c r="K654" s="316">
        <v>41727</v>
      </c>
      <c r="L654" s="317" t="s">
        <v>2608</v>
      </c>
      <c r="M654" s="315" t="s">
        <v>983</v>
      </c>
      <c r="N654" s="318" t="s">
        <v>991</v>
      </c>
      <c r="O654" s="347">
        <v>50.76</v>
      </c>
      <c r="P654" s="400">
        <v>4.2300000000000004</v>
      </c>
      <c r="Q654" s="400">
        <v>4.2300000000000004</v>
      </c>
      <c r="R654" s="400">
        <v>4.2300000000000004</v>
      </c>
      <c r="S654" s="404">
        <f>SUM(P654:R654)</f>
        <v>12.690000000000001</v>
      </c>
      <c r="T654" s="400">
        <v>4.2300000000000004</v>
      </c>
      <c r="U654" s="400">
        <v>4.2300000000000004</v>
      </c>
      <c r="V654" s="400">
        <v>4.2300000000000004</v>
      </c>
      <c r="W654" s="404">
        <f>SUM(T654:V654)</f>
        <v>12.690000000000001</v>
      </c>
      <c r="X654" s="400">
        <v>4.2300000000000004</v>
      </c>
      <c r="Y654" s="400">
        <v>4.2300000000000004</v>
      </c>
      <c r="Z654" s="400">
        <v>4.2300000000000004</v>
      </c>
      <c r="AA654" s="404">
        <f>SUM(X654:Z654)</f>
        <v>12.690000000000001</v>
      </c>
      <c r="AB654" s="400">
        <v>4.2300000000000004</v>
      </c>
      <c r="AC654" s="400">
        <v>4.2300000000000004</v>
      </c>
      <c r="AD654" s="400">
        <v>4.2300000000000004</v>
      </c>
      <c r="AE654" s="404">
        <f>SUM(AB654:AD654)</f>
        <v>12.690000000000001</v>
      </c>
      <c r="AF654" s="401">
        <f>SUBTOTAL(9,S654,W654,AA654,AE654)</f>
        <v>50.760000000000005</v>
      </c>
    </row>
    <row r="655" spans="1:32" x14ac:dyDescent="0.3">
      <c r="A655" s="70"/>
      <c r="B655" s="70" t="s">
        <v>3631</v>
      </c>
      <c r="C655" s="318" t="s">
        <v>2700</v>
      </c>
      <c r="D655" s="318" t="s">
        <v>3325</v>
      </c>
      <c r="E655" s="317" t="s">
        <v>951</v>
      </c>
      <c r="F655" s="318" t="s">
        <v>1692</v>
      </c>
      <c r="G655" s="318" t="s">
        <v>1273</v>
      </c>
      <c r="H655" s="317" t="s">
        <v>913</v>
      </c>
      <c r="I655" s="317">
        <v>53000</v>
      </c>
      <c r="J655" s="318" t="s">
        <v>1001</v>
      </c>
      <c r="K655" s="316">
        <v>41727</v>
      </c>
      <c r="L655" s="317" t="s">
        <v>2608</v>
      </c>
      <c r="M655" s="315" t="s">
        <v>983</v>
      </c>
      <c r="N655" s="318" t="s">
        <v>991</v>
      </c>
      <c r="O655" s="347">
        <v>50.76</v>
      </c>
      <c r="P655" s="400">
        <v>4.2300000000000004</v>
      </c>
      <c r="Q655" s="400">
        <v>4.2300000000000004</v>
      </c>
      <c r="R655" s="400">
        <v>4.2300000000000004</v>
      </c>
      <c r="S655" s="404">
        <f>SUM(P655:R655)</f>
        <v>12.690000000000001</v>
      </c>
      <c r="T655" s="400">
        <v>4.2300000000000004</v>
      </c>
      <c r="U655" s="400">
        <v>4.2300000000000004</v>
      </c>
      <c r="V655" s="400">
        <v>4.2300000000000004</v>
      </c>
      <c r="W655" s="404">
        <f>SUM(T655:V655)</f>
        <v>12.690000000000001</v>
      </c>
      <c r="X655" s="400">
        <v>4.2300000000000004</v>
      </c>
      <c r="Y655" s="400">
        <v>4.2300000000000004</v>
      </c>
      <c r="Z655" s="400">
        <v>4.2300000000000004</v>
      </c>
      <c r="AA655" s="404">
        <f>SUM(X655:Z655)</f>
        <v>12.690000000000001</v>
      </c>
      <c r="AB655" s="400">
        <v>4.2300000000000004</v>
      </c>
      <c r="AC655" s="400">
        <v>4.2300000000000004</v>
      </c>
      <c r="AD655" s="400">
        <v>4.2300000000000004</v>
      </c>
      <c r="AE655" s="404">
        <f>SUM(AB655:AD655)</f>
        <v>12.690000000000001</v>
      </c>
      <c r="AF655" s="401">
        <f>SUBTOTAL(9,S655,W655,AA655,AE655)</f>
        <v>50.760000000000005</v>
      </c>
    </row>
    <row r="656" spans="1:32" x14ac:dyDescent="0.3">
      <c r="A656" s="70"/>
      <c r="B656" s="70" t="s">
        <v>3631</v>
      </c>
      <c r="C656" s="318" t="s">
        <v>2700</v>
      </c>
      <c r="D656" s="318" t="s">
        <v>3326</v>
      </c>
      <c r="E656" s="317" t="s">
        <v>951</v>
      </c>
      <c r="F656" s="318" t="s">
        <v>1693</v>
      </c>
      <c r="G656" s="318" t="s">
        <v>1273</v>
      </c>
      <c r="H656" s="317" t="s">
        <v>913</v>
      </c>
      <c r="I656" s="317">
        <v>53000</v>
      </c>
      <c r="J656" s="318" t="s">
        <v>1001</v>
      </c>
      <c r="K656" s="316">
        <v>41727</v>
      </c>
      <c r="L656" s="317" t="s">
        <v>2608</v>
      </c>
      <c r="M656" s="315" t="s">
        <v>983</v>
      </c>
      <c r="N656" s="318" t="s">
        <v>991</v>
      </c>
      <c r="O656" s="347">
        <v>50.76</v>
      </c>
      <c r="P656" s="400">
        <v>4.2300000000000004</v>
      </c>
      <c r="Q656" s="400">
        <v>4.2300000000000004</v>
      </c>
      <c r="R656" s="400">
        <v>4.2300000000000004</v>
      </c>
      <c r="S656" s="404">
        <f>SUM(P656:R656)</f>
        <v>12.690000000000001</v>
      </c>
      <c r="T656" s="400">
        <v>4.2300000000000004</v>
      </c>
      <c r="U656" s="400">
        <v>4.2300000000000004</v>
      </c>
      <c r="V656" s="400">
        <v>4.2300000000000004</v>
      </c>
      <c r="W656" s="404">
        <f>SUM(T656:V656)</f>
        <v>12.690000000000001</v>
      </c>
      <c r="X656" s="400">
        <v>4.2300000000000004</v>
      </c>
      <c r="Y656" s="400">
        <v>4.2300000000000004</v>
      </c>
      <c r="Z656" s="400">
        <v>4.2300000000000004</v>
      </c>
      <c r="AA656" s="404">
        <f>SUM(X656:Z656)</f>
        <v>12.690000000000001</v>
      </c>
      <c r="AB656" s="400">
        <v>4.2300000000000004</v>
      </c>
      <c r="AC656" s="400">
        <v>4.2300000000000004</v>
      </c>
      <c r="AD656" s="400">
        <v>4.2300000000000004</v>
      </c>
      <c r="AE656" s="404">
        <f>SUM(AB656:AD656)</f>
        <v>12.690000000000001</v>
      </c>
      <c r="AF656" s="401">
        <f>SUBTOTAL(9,S656,W656,AA656,AE656)</f>
        <v>50.760000000000005</v>
      </c>
    </row>
    <row r="657" spans="1:32" x14ac:dyDescent="0.3">
      <c r="A657" s="70"/>
      <c r="B657" s="70" t="s">
        <v>3631</v>
      </c>
      <c r="C657" s="318" t="s">
        <v>2700</v>
      </c>
      <c r="D657" s="318" t="s">
        <v>3327</v>
      </c>
      <c r="E657" s="317" t="s">
        <v>951</v>
      </c>
      <c r="F657" s="318" t="s">
        <v>1694</v>
      </c>
      <c r="G657" s="318" t="s">
        <v>1273</v>
      </c>
      <c r="H657" s="317" t="s">
        <v>913</v>
      </c>
      <c r="I657" s="317">
        <v>53000</v>
      </c>
      <c r="J657" s="318" t="s">
        <v>1001</v>
      </c>
      <c r="K657" s="316">
        <v>41727</v>
      </c>
      <c r="L657" s="317" t="s">
        <v>2608</v>
      </c>
      <c r="M657" s="315" t="s">
        <v>983</v>
      </c>
      <c r="N657" s="318" t="s">
        <v>991</v>
      </c>
      <c r="O657" s="347">
        <v>50.76</v>
      </c>
      <c r="P657" s="400">
        <v>4.2300000000000004</v>
      </c>
      <c r="Q657" s="400">
        <v>4.2300000000000004</v>
      </c>
      <c r="R657" s="400">
        <v>4.2300000000000004</v>
      </c>
      <c r="S657" s="404">
        <f>SUM(P657:R657)</f>
        <v>12.690000000000001</v>
      </c>
      <c r="T657" s="400">
        <v>4.2300000000000004</v>
      </c>
      <c r="U657" s="400">
        <v>4.2300000000000004</v>
      </c>
      <c r="V657" s="400">
        <v>4.2300000000000004</v>
      </c>
      <c r="W657" s="404">
        <f>SUM(T657:V657)</f>
        <v>12.690000000000001</v>
      </c>
      <c r="X657" s="400">
        <v>4.2300000000000004</v>
      </c>
      <c r="Y657" s="400">
        <v>4.2300000000000004</v>
      </c>
      <c r="Z657" s="400">
        <v>4.2300000000000004</v>
      </c>
      <c r="AA657" s="404">
        <f>SUM(X657:Z657)</f>
        <v>12.690000000000001</v>
      </c>
      <c r="AB657" s="400">
        <v>4.2300000000000004</v>
      </c>
      <c r="AC657" s="400">
        <v>4.2300000000000004</v>
      </c>
      <c r="AD657" s="400">
        <v>4.2300000000000004</v>
      </c>
      <c r="AE657" s="404">
        <f>SUM(AB657:AD657)</f>
        <v>12.690000000000001</v>
      </c>
      <c r="AF657" s="401">
        <f>SUBTOTAL(9,S657,W657,AA657,AE657)</f>
        <v>50.760000000000005</v>
      </c>
    </row>
    <row r="658" spans="1:32" x14ac:dyDescent="0.3">
      <c r="A658" s="70"/>
      <c r="B658" s="70" t="s">
        <v>3631</v>
      </c>
      <c r="C658" s="318" t="s">
        <v>2700</v>
      </c>
      <c r="D658" s="318" t="s">
        <v>3328</v>
      </c>
      <c r="E658" s="317" t="s">
        <v>951</v>
      </c>
      <c r="F658" s="318" t="s">
        <v>1695</v>
      </c>
      <c r="G658" s="318" t="s">
        <v>1273</v>
      </c>
      <c r="H658" s="317" t="s">
        <v>913</v>
      </c>
      <c r="I658" s="317">
        <v>53000</v>
      </c>
      <c r="J658" s="318" t="s">
        <v>1001</v>
      </c>
      <c r="K658" s="316">
        <v>41727</v>
      </c>
      <c r="L658" s="317" t="s">
        <v>2608</v>
      </c>
      <c r="M658" s="315" t="s">
        <v>983</v>
      </c>
      <c r="N658" s="318" t="s">
        <v>991</v>
      </c>
      <c r="O658" s="347">
        <v>50.76</v>
      </c>
      <c r="P658" s="400">
        <v>4.2300000000000004</v>
      </c>
      <c r="Q658" s="400">
        <v>4.2300000000000004</v>
      </c>
      <c r="R658" s="400">
        <v>4.2300000000000004</v>
      </c>
      <c r="S658" s="404">
        <f>SUM(P658:R658)</f>
        <v>12.690000000000001</v>
      </c>
      <c r="T658" s="400">
        <v>4.2300000000000004</v>
      </c>
      <c r="U658" s="400">
        <v>4.2300000000000004</v>
      </c>
      <c r="V658" s="400">
        <v>4.2300000000000004</v>
      </c>
      <c r="W658" s="404">
        <f>SUM(T658:V658)</f>
        <v>12.690000000000001</v>
      </c>
      <c r="X658" s="400">
        <v>4.2300000000000004</v>
      </c>
      <c r="Y658" s="400">
        <v>4.2300000000000004</v>
      </c>
      <c r="Z658" s="400">
        <v>4.2300000000000004</v>
      </c>
      <c r="AA658" s="404">
        <f>SUM(X658:Z658)</f>
        <v>12.690000000000001</v>
      </c>
      <c r="AB658" s="400">
        <v>4.2300000000000004</v>
      </c>
      <c r="AC658" s="400">
        <v>4.2300000000000004</v>
      </c>
      <c r="AD658" s="400">
        <v>4.2300000000000004</v>
      </c>
      <c r="AE658" s="404">
        <f>SUM(AB658:AD658)</f>
        <v>12.690000000000001</v>
      </c>
      <c r="AF658" s="401">
        <f>SUBTOTAL(9,S658,W658,AA658,AE658)</f>
        <v>50.760000000000005</v>
      </c>
    </row>
    <row r="659" spans="1:32" x14ac:dyDescent="0.3">
      <c r="A659" s="70"/>
      <c r="B659" s="70" t="s">
        <v>3631</v>
      </c>
      <c r="C659" s="318" t="s">
        <v>2700</v>
      </c>
      <c r="D659" s="318" t="s">
        <v>3330</v>
      </c>
      <c r="E659" s="317" t="s">
        <v>951</v>
      </c>
      <c r="F659" s="318" t="s">
        <v>1696</v>
      </c>
      <c r="G659" s="318" t="s">
        <v>1273</v>
      </c>
      <c r="H659" s="317" t="s">
        <v>913</v>
      </c>
      <c r="I659" s="317">
        <v>53000</v>
      </c>
      <c r="J659" s="318" t="s">
        <v>1001</v>
      </c>
      <c r="K659" s="316">
        <v>41719</v>
      </c>
      <c r="L659" s="317" t="s">
        <v>2608</v>
      </c>
      <c r="M659" s="315" t="s">
        <v>983</v>
      </c>
      <c r="N659" s="318" t="s">
        <v>991</v>
      </c>
      <c r="O659" s="347">
        <v>50.76</v>
      </c>
      <c r="P659" s="400">
        <v>4.2300000000000004</v>
      </c>
      <c r="Q659" s="400">
        <v>4.2300000000000004</v>
      </c>
      <c r="R659" s="400">
        <v>4.2300000000000004</v>
      </c>
      <c r="S659" s="404">
        <f>SUM(P659:R659)</f>
        <v>12.690000000000001</v>
      </c>
      <c r="T659" s="400">
        <v>4.2300000000000004</v>
      </c>
      <c r="U659" s="400">
        <v>4.2300000000000004</v>
      </c>
      <c r="V659" s="400">
        <v>4.2300000000000004</v>
      </c>
      <c r="W659" s="404">
        <f>SUM(T659:V659)</f>
        <v>12.690000000000001</v>
      </c>
      <c r="X659" s="400">
        <v>4.2300000000000004</v>
      </c>
      <c r="Y659" s="400">
        <v>4.2300000000000004</v>
      </c>
      <c r="Z659" s="400">
        <v>4.2300000000000004</v>
      </c>
      <c r="AA659" s="404">
        <f>SUM(X659:Z659)</f>
        <v>12.690000000000001</v>
      </c>
      <c r="AB659" s="400">
        <v>4.2300000000000004</v>
      </c>
      <c r="AC659" s="400">
        <v>4.2300000000000004</v>
      </c>
      <c r="AD659" s="400">
        <v>4.2300000000000004</v>
      </c>
      <c r="AE659" s="404">
        <f>SUM(AB659:AD659)</f>
        <v>12.690000000000001</v>
      </c>
      <c r="AF659" s="401">
        <f>SUBTOTAL(9,S659,W659,AA659,AE659)</f>
        <v>50.760000000000005</v>
      </c>
    </row>
    <row r="660" spans="1:32" x14ac:dyDescent="0.3">
      <c r="A660" s="70"/>
      <c r="B660" s="70" t="s">
        <v>3631</v>
      </c>
      <c r="C660" s="318" t="s">
        <v>2700</v>
      </c>
      <c r="D660" s="318" t="s">
        <v>3331</v>
      </c>
      <c r="E660" s="317" t="s">
        <v>951</v>
      </c>
      <c r="F660" s="318" t="s">
        <v>1697</v>
      </c>
      <c r="G660" s="318" t="s">
        <v>1272</v>
      </c>
      <c r="H660" s="317" t="s">
        <v>912</v>
      </c>
      <c r="I660" s="317">
        <v>53100</v>
      </c>
      <c r="J660" s="318" t="s">
        <v>1001</v>
      </c>
      <c r="K660" s="316">
        <v>41719</v>
      </c>
      <c r="L660" s="317" t="s">
        <v>2608</v>
      </c>
      <c r="M660" s="315" t="s">
        <v>983</v>
      </c>
      <c r="N660" s="318" t="s">
        <v>991</v>
      </c>
      <c r="O660" s="347">
        <v>50.76</v>
      </c>
      <c r="P660" s="400">
        <v>4.2300000000000004</v>
      </c>
      <c r="Q660" s="400">
        <v>4.2300000000000004</v>
      </c>
      <c r="R660" s="400">
        <v>4.2300000000000004</v>
      </c>
      <c r="S660" s="404">
        <f>SUM(P660:R660)</f>
        <v>12.690000000000001</v>
      </c>
      <c r="T660" s="400">
        <v>4.2300000000000004</v>
      </c>
      <c r="U660" s="400">
        <v>4.2300000000000004</v>
      </c>
      <c r="V660" s="400">
        <v>4.2300000000000004</v>
      </c>
      <c r="W660" s="404">
        <f>SUM(T660:V660)</f>
        <v>12.690000000000001</v>
      </c>
      <c r="X660" s="400">
        <v>4.2300000000000004</v>
      </c>
      <c r="Y660" s="400">
        <v>4.2300000000000004</v>
      </c>
      <c r="Z660" s="400">
        <v>4.2300000000000004</v>
      </c>
      <c r="AA660" s="404">
        <f>SUM(X660:Z660)</f>
        <v>12.690000000000001</v>
      </c>
      <c r="AB660" s="400">
        <v>4.2300000000000004</v>
      </c>
      <c r="AC660" s="400">
        <v>4.2300000000000004</v>
      </c>
      <c r="AD660" s="400">
        <v>4.2300000000000004</v>
      </c>
      <c r="AE660" s="404">
        <f>SUM(AB660:AD660)</f>
        <v>12.690000000000001</v>
      </c>
      <c r="AF660" s="401">
        <f>SUBTOTAL(9,S660,W660,AA660,AE660)</f>
        <v>50.760000000000005</v>
      </c>
    </row>
    <row r="661" spans="1:32" x14ac:dyDescent="0.3">
      <c r="A661" s="70"/>
      <c r="B661" s="70" t="s">
        <v>3631</v>
      </c>
      <c r="C661" s="318" t="s">
        <v>2700</v>
      </c>
      <c r="D661" s="318" t="s">
        <v>3333</v>
      </c>
      <c r="E661" s="317" t="s">
        <v>943</v>
      </c>
      <c r="F661" s="318" t="s">
        <v>1699</v>
      </c>
      <c r="G661" s="318" t="s">
        <v>1273</v>
      </c>
      <c r="H661" s="317" t="s">
        <v>913</v>
      </c>
      <c r="I661" s="317">
        <v>53000</v>
      </c>
      <c r="J661" s="318" t="s">
        <v>1001</v>
      </c>
      <c r="K661" s="316">
        <v>40623</v>
      </c>
      <c r="L661" s="317" t="s">
        <v>2608</v>
      </c>
      <c r="M661" s="315" t="s">
        <v>983</v>
      </c>
      <c r="N661" s="318" t="s">
        <v>991</v>
      </c>
      <c r="O661" s="347">
        <v>50.76</v>
      </c>
      <c r="P661" s="400">
        <v>4.2300000000000004</v>
      </c>
      <c r="Q661" s="400">
        <v>4.2300000000000004</v>
      </c>
      <c r="R661" s="400">
        <v>4.2300000000000004</v>
      </c>
      <c r="S661" s="404">
        <f>SUM(P661:R661)</f>
        <v>12.690000000000001</v>
      </c>
      <c r="T661" s="400">
        <v>4.2300000000000004</v>
      </c>
      <c r="U661" s="400">
        <v>4.2300000000000004</v>
      </c>
      <c r="V661" s="400">
        <v>4.2300000000000004</v>
      </c>
      <c r="W661" s="404">
        <f>SUM(T661:V661)</f>
        <v>12.690000000000001</v>
      </c>
      <c r="X661" s="400">
        <v>4.2300000000000004</v>
      </c>
      <c r="Y661" s="400">
        <v>4.2300000000000004</v>
      </c>
      <c r="Z661" s="400">
        <v>4.2300000000000004</v>
      </c>
      <c r="AA661" s="404">
        <f>SUM(X661:Z661)</f>
        <v>12.690000000000001</v>
      </c>
      <c r="AB661" s="400">
        <v>4.2300000000000004</v>
      </c>
      <c r="AC661" s="400">
        <v>4.2300000000000004</v>
      </c>
      <c r="AD661" s="400">
        <v>4.2300000000000004</v>
      </c>
      <c r="AE661" s="404">
        <f>SUM(AB661:AD661)</f>
        <v>12.690000000000001</v>
      </c>
      <c r="AF661" s="401">
        <f>SUBTOTAL(9,S661,W661,AA661,AE661)</f>
        <v>50.760000000000005</v>
      </c>
    </row>
    <row r="662" spans="1:32" x14ac:dyDescent="0.3">
      <c r="A662" s="70"/>
      <c r="B662" s="70" t="s">
        <v>3631</v>
      </c>
      <c r="C662" s="318" t="s">
        <v>2665</v>
      </c>
      <c r="D662" s="318" t="s">
        <v>3334</v>
      </c>
      <c r="E662" s="317" t="s">
        <v>951</v>
      </c>
      <c r="F662" s="318" t="s">
        <v>1700</v>
      </c>
      <c r="G662" s="318" t="s">
        <v>1272</v>
      </c>
      <c r="H662" s="317" t="s">
        <v>912</v>
      </c>
      <c r="I662" s="317">
        <v>53100</v>
      </c>
      <c r="J662" s="318" t="s">
        <v>1001</v>
      </c>
      <c r="K662" s="316">
        <v>41645</v>
      </c>
      <c r="L662" s="317" t="s">
        <v>2608</v>
      </c>
      <c r="M662" s="315" t="s">
        <v>983</v>
      </c>
      <c r="N662" s="318" t="s">
        <v>991</v>
      </c>
      <c r="O662" s="347">
        <v>50.76</v>
      </c>
      <c r="P662" s="400">
        <v>4.2300000000000004</v>
      </c>
      <c r="Q662" s="400">
        <v>4.2300000000000004</v>
      </c>
      <c r="R662" s="400">
        <v>4.2300000000000004</v>
      </c>
      <c r="S662" s="404">
        <f>SUM(P662:R662)</f>
        <v>12.690000000000001</v>
      </c>
      <c r="T662" s="400">
        <v>4.2300000000000004</v>
      </c>
      <c r="U662" s="400">
        <v>4.2300000000000004</v>
      </c>
      <c r="V662" s="400">
        <v>4.2300000000000004</v>
      </c>
      <c r="W662" s="404">
        <f>SUM(T662:V662)</f>
        <v>12.690000000000001</v>
      </c>
      <c r="X662" s="400">
        <v>4.2300000000000004</v>
      </c>
      <c r="Y662" s="400">
        <v>4.2300000000000004</v>
      </c>
      <c r="Z662" s="400">
        <v>4.2300000000000004</v>
      </c>
      <c r="AA662" s="404">
        <f>SUM(X662:Z662)</f>
        <v>12.690000000000001</v>
      </c>
      <c r="AB662" s="400">
        <v>4.2300000000000004</v>
      </c>
      <c r="AC662" s="400">
        <v>4.2300000000000004</v>
      </c>
      <c r="AD662" s="400">
        <v>4.2300000000000004</v>
      </c>
      <c r="AE662" s="404">
        <f>SUM(AB662:AD662)</f>
        <v>12.690000000000001</v>
      </c>
      <c r="AF662" s="401">
        <f>SUBTOTAL(9,S662,W662,AA662,AE662)</f>
        <v>50.760000000000005</v>
      </c>
    </row>
    <row r="663" spans="1:32" x14ac:dyDescent="0.3">
      <c r="A663" s="70"/>
      <c r="B663" s="70" t="s">
        <v>3631</v>
      </c>
      <c r="C663" s="318" t="s">
        <v>2700</v>
      </c>
      <c r="D663" s="318" t="s">
        <v>3336</v>
      </c>
      <c r="E663" s="317" t="s">
        <v>951</v>
      </c>
      <c r="F663" s="318" t="s">
        <v>1701</v>
      </c>
      <c r="G663" s="318" t="s">
        <v>1273</v>
      </c>
      <c r="H663" s="317" t="s">
        <v>913</v>
      </c>
      <c r="I663" s="317">
        <v>53000</v>
      </c>
      <c r="J663" s="318" t="s">
        <v>1001</v>
      </c>
      <c r="K663" s="316">
        <v>41688</v>
      </c>
      <c r="L663" s="317" t="s">
        <v>2608</v>
      </c>
      <c r="M663" s="315" t="s">
        <v>983</v>
      </c>
      <c r="N663" s="318" t="s">
        <v>991</v>
      </c>
      <c r="O663" s="347">
        <v>50.76</v>
      </c>
      <c r="P663" s="400">
        <v>4.2300000000000004</v>
      </c>
      <c r="Q663" s="400">
        <v>4.2300000000000004</v>
      </c>
      <c r="R663" s="400">
        <v>4.2300000000000004</v>
      </c>
      <c r="S663" s="404">
        <f>SUM(P663:R663)</f>
        <v>12.690000000000001</v>
      </c>
      <c r="T663" s="400">
        <v>4.2300000000000004</v>
      </c>
      <c r="U663" s="400">
        <v>4.2300000000000004</v>
      </c>
      <c r="V663" s="400">
        <v>4.2300000000000004</v>
      </c>
      <c r="W663" s="404">
        <f>SUM(T663:V663)</f>
        <v>12.690000000000001</v>
      </c>
      <c r="X663" s="400">
        <v>4.2300000000000004</v>
      </c>
      <c r="Y663" s="400">
        <v>4.2300000000000004</v>
      </c>
      <c r="Z663" s="400">
        <v>4.2300000000000004</v>
      </c>
      <c r="AA663" s="404">
        <f>SUM(X663:Z663)</f>
        <v>12.690000000000001</v>
      </c>
      <c r="AB663" s="400">
        <v>4.2300000000000004</v>
      </c>
      <c r="AC663" s="400">
        <v>4.2300000000000004</v>
      </c>
      <c r="AD663" s="400">
        <v>4.2300000000000004</v>
      </c>
      <c r="AE663" s="404">
        <f>SUM(AB663:AD663)</f>
        <v>12.690000000000001</v>
      </c>
      <c r="AF663" s="401">
        <f>SUBTOTAL(9,S663,W663,AA663,AE663)</f>
        <v>50.760000000000005</v>
      </c>
    </row>
    <row r="664" spans="1:32" x14ac:dyDescent="0.3">
      <c r="A664" s="70"/>
      <c r="B664" s="70" t="s">
        <v>3631</v>
      </c>
      <c r="C664" s="504" t="s">
        <v>2594</v>
      </c>
      <c r="D664" s="504" t="s">
        <v>3739</v>
      </c>
      <c r="E664" s="503" t="s">
        <v>951</v>
      </c>
      <c r="F664" s="504" t="s">
        <v>1702</v>
      </c>
      <c r="G664" s="504" t="s">
        <v>1272</v>
      </c>
      <c r="H664" s="503" t="s">
        <v>912</v>
      </c>
      <c r="I664" s="503">
        <v>53100</v>
      </c>
      <c r="J664" s="504" t="s">
        <v>1001</v>
      </c>
      <c r="K664" s="316">
        <v>41688</v>
      </c>
      <c r="L664" s="503" t="s">
        <v>2608</v>
      </c>
      <c r="M664" s="315" t="s">
        <v>983</v>
      </c>
      <c r="N664" s="504" t="s">
        <v>991</v>
      </c>
      <c r="O664" s="525">
        <v>50.76</v>
      </c>
      <c r="P664" s="400">
        <v>4.2300000000000004</v>
      </c>
      <c r="Q664" s="400">
        <v>4.2300000000000004</v>
      </c>
      <c r="R664" s="400">
        <v>4.2300000000000004</v>
      </c>
      <c r="S664" s="404">
        <f>SUM(P664:R664)</f>
        <v>12.690000000000001</v>
      </c>
      <c r="T664" s="400">
        <v>4.2300000000000004</v>
      </c>
      <c r="U664" s="400">
        <v>4.2300000000000004</v>
      </c>
      <c r="V664" s="400">
        <v>4.2300000000000004</v>
      </c>
      <c r="W664" s="404">
        <f>SUM(T664:V664)</f>
        <v>12.690000000000001</v>
      </c>
      <c r="X664" s="400">
        <v>4.2300000000000004</v>
      </c>
      <c r="Y664" s="400">
        <v>4.2300000000000004</v>
      </c>
      <c r="Z664" s="400">
        <v>4.2300000000000004</v>
      </c>
      <c r="AA664" s="404">
        <f>SUM(X664:Z664)</f>
        <v>12.690000000000001</v>
      </c>
      <c r="AB664" s="400">
        <v>4.2300000000000004</v>
      </c>
      <c r="AC664" s="400">
        <v>4.2300000000000004</v>
      </c>
      <c r="AD664" s="400">
        <v>4.2300000000000004</v>
      </c>
      <c r="AE664" s="404">
        <f>SUM(AB664:AD664)</f>
        <v>12.690000000000001</v>
      </c>
      <c r="AF664" s="401">
        <f>SUBTOTAL(9,S664,W664,AA664,AE664)</f>
        <v>50.760000000000005</v>
      </c>
    </row>
    <row r="665" spans="1:32" x14ac:dyDescent="0.3">
      <c r="A665" s="70"/>
      <c r="B665" s="70" t="s">
        <v>3631</v>
      </c>
      <c r="C665" s="318" t="s">
        <v>2594</v>
      </c>
      <c r="D665" s="318" t="s">
        <v>3337</v>
      </c>
      <c r="E665" s="317" t="s">
        <v>951</v>
      </c>
      <c r="F665" s="318" t="s">
        <v>1703</v>
      </c>
      <c r="G665" s="318" t="s">
        <v>1272</v>
      </c>
      <c r="H665" s="317" t="s">
        <v>912</v>
      </c>
      <c r="I665" s="317">
        <v>53100</v>
      </c>
      <c r="J665" s="318" t="s">
        <v>1001</v>
      </c>
      <c r="K665" s="316">
        <v>41688</v>
      </c>
      <c r="L665" s="317" t="s">
        <v>2608</v>
      </c>
      <c r="M665" s="315" t="s">
        <v>983</v>
      </c>
      <c r="N665" s="318" t="s">
        <v>991</v>
      </c>
      <c r="O665" s="347">
        <v>50.76</v>
      </c>
      <c r="P665" s="400">
        <v>4.2300000000000004</v>
      </c>
      <c r="Q665" s="400">
        <v>4.2300000000000004</v>
      </c>
      <c r="R665" s="400">
        <v>4.2300000000000004</v>
      </c>
      <c r="S665" s="404">
        <f>SUM(P665:R665)</f>
        <v>12.690000000000001</v>
      </c>
      <c r="T665" s="400">
        <v>4.2300000000000004</v>
      </c>
      <c r="U665" s="400">
        <v>4.2300000000000004</v>
      </c>
      <c r="V665" s="400">
        <v>4.2300000000000004</v>
      </c>
      <c r="W665" s="404">
        <f>SUM(T665:V665)</f>
        <v>12.690000000000001</v>
      </c>
      <c r="X665" s="400">
        <v>4.2300000000000004</v>
      </c>
      <c r="Y665" s="400">
        <v>4.2300000000000004</v>
      </c>
      <c r="Z665" s="400">
        <v>4.2300000000000004</v>
      </c>
      <c r="AA665" s="404">
        <f>SUM(X665:Z665)</f>
        <v>12.690000000000001</v>
      </c>
      <c r="AB665" s="400">
        <v>4.2300000000000004</v>
      </c>
      <c r="AC665" s="400">
        <v>4.2300000000000004</v>
      </c>
      <c r="AD665" s="400">
        <v>4.2300000000000004</v>
      </c>
      <c r="AE665" s="404">
        <f>SUM(AB665:AD665)</f>
        <v>12.690000000000001</v>
      </c>
      <c r="AF665" s="401">
        <f>SUBTOTAL(9,S665,W665,AA665,AE665)</f>
        <v>50.760000000000005</v>
      </c>
    </row>
    <row r="666" spans="1:32" x14ac:dyDescent="0.3">
      <c r="A666" s="70"/>
      <c r="B666" s="70" t="s">
        <v>3631</v>
      </c>
      <c r="C666" s="318" t="s">
        <v>2700</v>
      </c>
      <c r="D666" s="318" t="s">
        <v>3338</v>
      </c>
      <c r="E666" s="317" t="s">
        <v>951</v>
      </c>
      <c r="F666" s="318" t="s">
        <v>1704</v>
      </c>
      <c r="G666" s="318" t="s">
        <v>1273</v>
      </c>
      <c r="H666" s="317" t="s">
        <v>955</v>
      </c>
      <c r="I666" s="317">
        <v>53000</v>
      </c>
      <c r="J666" s="318" t="s">
        <v>1001</v>
      </c>
      <c r="K666" s="316">
        <v>41702</v>
      </c>
      <c r="L666" s="317" t="s">
        <v>2608</v>
      </c>
      <c r="M666" s="315" t="s">
        <v>983</v>
      </c>
      <c r="N666" s="318" t="s">
        <v>991</v>
      </c>
      <c r="O666" s="347">
        <v>50.76</v>
      </c>
      <c r="P666" s="400">
        <v>4.2300000000000004</v>
      </c>
      <c r="Q666" s="400">
        <v>4.2300000000000004</v>
      </c>
      <c r="R666" s="400">
        <v>4.2300000000000004</v>
      </c>
      <c r="S666" s="404">
        <f>SUM(P666:R666)</f>
        <v>12.690000000000001</v>
      </c>
      <c r="T666" s="400">
        <v>4.2300000000000004</v>
      </c>
      <c r="U666" s="400">
        <v>4.2300000000000004</v>
      </c>
      <c r="V666" s="400">
        <v>4.2300000000000004</v>
      </c>
      <c r="W666" s="404">
        <f>SUM(T666:V666)</f>
        <v>12.690000000000001</v>
      </c>
      <c r="X666" s="400">
        <v>4.2300000000000004</v>
      </c>
      <c r="Y666" s="400">
        <v>4.2300000000000004</v>
      </c>
      <c r="Z666" s="400">
        <v>4.2300000000000004</v>
      </c>
      <c r="AA666" s="404">
        <f>SUM(X666:Z666)</f>
        <v>12.690000000000001</v>
      </c>
      <c r="AB666" s="400">
        <v>4.2300000000000004</v>
      </c>
      <c r="AC666" s="400">
        <v>4.2300000000000004</v>
      </c>
      <c r="AD666" s="400">
        <v>4.2300000000000004</v>
      </c>
      <c r="AE666" s="404">
        <f>SUM(AB666:AD666)</f>
        <v>12.690000000000001</v>
      </c>
      <c r="AF666" s="401">
        <f>SUBTOTAL(9,S666,W666,AA666,AE666)</f>
        <v>50.760000000000005</v>
      </c>
    </row>
    <row r="667" spans="1:32" x14ac:dyDescent="0.3">
      <c r="A667" s="70"/>
      <c r="B667" s="70" t="s">
        <v>3631</v>
      </c>
      <c r="C667" s="318" t="s">
        <v>2700</v>
      </c>
      <c r="D667" s="318" t="s">
        <v>3339</v>
      </c>
      <c r="E667" s="317" t="s">
        <v>951</v>
      </c>
      <c r="F667" s="318" t="s">
        <v>1705</v>
      </c>
      <c r="G667" s="318" t="s">
        <v>1273</v>
      </c>
      <c r="H667" s="317" t="s">
        <v>913</v>
      </c>
      <c r="I667" s="317">
        <v>53000</v>
      </c>
      <c r="J667" s="318" t="s">
        <v>1001</v>
      </c>
      <c r="K667" s="316">
        <v>41702</v>
      </c>
      <c r="L667" s="317" t="s">
        <v>2608</v>
      </c>
      <c r="M667" s="315" t="s">
        <v>983</v>
      </c>
      <c r="N667" s="318" t="s">
        <v>991</v>
      </c>
      <c r="O667" s="347">
        <v>50.76</v>
      </c>
      <c r="P667" s="400">
        <v>4.2300000000000004</v>
      </c>
      <c r="Q667" s="400">
        <v>4.2300000000000004</v>
      </c>
      <c r="R667" s="400">
        <v>4.2300000000000004</v>
      </c>
      <c r="S667" s="404">
        <f>SUM(P667:R667)</f>
        <v>12.690000000000001</v>
      </c>
      <c r="T667" s="400">
        <v>4.2300000000000004</v>
      </c>
      <c r="U667" s="400">
        <v>4.2300000000000004</v>
      </c>
      <c r="V667" s="400">
        <v>4.2300000000000004</v>
      </c>
      <c r="W667" s="404">
        <f>SUM(T667:V667)</f>
        <v>12.690000000000001</v>
      </c>
      <c r="X667" s="400">
        <v>4.2300000000000004</v>
      </c>
      <c r="Y667" s="400">
        <v>4.2300000000000004</v>
      </c>
      <c r="Z667" s="400">
        <v>4.2300000000000004</v>
      </c>
      <c r="AA667" s="404">
        <f>SUM(X667:Z667)</f>
        <v>12.690000000000001</v>
      </c>
      <c r="AB667" s="400">
        <v>4.2300000000000004</v>
      </c>
      <c r="AC667" s="400">
        <v>4.2300000000000004</v>
      </c>
      <c r="AD667" s="400">
        <v>4.2300000000000004</v>
      </c>
      <c r="AE667" s="404">
        <f>SUM(AB667:AD667)</f>
        <v>12.690000000000001</v>
      </c>
      <c r="AF667" s="401">
        <f>SUBTOTAL(9,S667,W667,AA667,AE667)</f>
        <v>50.760000000000005</v>
      </c>
    </row>
    <row r="668" spans="1:32" x14ac:dyDescent="0.3">
      <c r="A668" s="70"/>
      <c r="B668" s="70" t="s">
        <v>3631</v>
      </c>
      <c r="C668" s="318" t="s">
        <v>2700</v>
      </c>
      <c r="D668" s="318" t="s">
        <v>3340</v>
      </c>
      <c r="E668" s="317" t="s">
        <v>951</v>
      </c>
      <c r="F668" s="318" t="s">
        <v>1706</v>
      </c>
      <c r="G668" s="318" t="s">
        <v>1273</v>
      </c>
      <c r="H668" s="317" t="s">
        <v>913</v>
      </c>
      <c r="I668" s="317">
        <v>53000</v>
      </c>
      <c r="J668" s="318" t="s">
        <v>1001</v>
      </c>
      <c r="K668" s="316">
        <v>41702</v>
      </c>
      <c r="L668" s="317" t="s">
        <v>2608</v>
      </c>
      <c r="M668" s="315" t="s">
        <v>983</v>
      </c>
      <c r="N668" s="318" t="s">
        <v>991</v>
      </c>
      <c r="O668" s="347">
        <v>50.76</v>
      </c>
      <c r="P668" s="400">
        <v>4.2300000000000004</v>
      </c>
      <c r="Q668" s="400">
        <v>4.2300000000000004</v>
      </c>
      <c r="R668" s="400">
        <v>4.2300000000000004</v>
      </c>
      <c r="S668" s="404">
        <f>SUM(P668:R668)</f>
        <v>12.690000000000001</v>
      </c>
      <c r="T668" s="400">
        <v>4.2300000000000004</v>
      </c>
      <c r="U668" s="400">
        <v>4.2300000000000004</v>
      </c>
      <c r="V668" s="400">
        <v>4.2300000000000004</v>
      </c>
      <c r="W668" s="404">
        <f>SUM(T668:V668)</f>
        <v>12.690000000000001</v>
      </c>
      <c r="X668" s="400">
        <v>4.2300000000000004</v>
      </c>
      <c r="Y668" s="400">
        <v>4.2300000000000004</v>
      </c>
      <c r="Z668" s="400">
        <v>4.2300000000000004</v>
      </c>
      <c r="AA668" s="404">
        <f>SUM(X668:Z668)</f>
        <v>12.690000000000001</v>
      </c>
      <c r="AB668" s="400">
        <v>4.2300000000000004</v>
      </c>
      <c r="AC668" s="400">
        <v>4.2300000000000004</v>
      </c>
      <c r="AD668" s="400">
        <v>4.2300000000000004</v>
      </c>
      <c r="AE668" s="404">
        <f>SUM(AB668:AD668)</f>
        <v>12.690000000000001</v>
      </c>
      <c r="AF668" s="401">
        <f>SUBTOTAL(9,S668,W668,AA668,AE668)</f>
        <v>50.760000000000005</v>
      </c>
    </row>
    <row r="669" spans="1:32" x14ac:dyDescent="0.3">
      <c r="A669" s="70"/>
      <c r="B669" s="70" t="s">
        <v>3631</v>
      </c>
      <c r="C669" s="318" t="s">
        <v>2594</v>
      </c>
      <c r="D669" s="318" t="s">
        <v>3341</v>
      </c>
      <c r="E669" s="317" t="s">
        <v>951</v>
      </c>
      <c r="F669" s="318" t="s">
        <v>1707</v>
      </c>
      <c r="G669" s="318" t="s">
        <v>1272</v>
      </c>
      <c r="H669" s="317" t="s">
        <v>912</v>
      </c>
      <c r="I669" s="317">
        <v>53100</v>
      </c>
      <c r="J669" s="318" t="s">
        <v>1001</v>
      </c>
      <c r="K669" s="316">
        <v>41702</v>
      </c>
      <c r="L669" s="317" t="s">
        <v>2608</v>
      </c>
      <c r="M669" s="315" t="s">
        <v>983</v>
      </c>
      <c r="N669" s="318" t="s">
        <v>991</v>
      </c>
      <c r="O669" s="347">
        <v>50.76</v>
      </c>
      <c r="P669" s="400">
        <v>4.2300000000000004</v>
      </c>
      <c r="Q669" s="400">
        <v>4.2300000000000004</v>
      </c>
      <c r="R669" s="400">
        <v>4.2300000000000004</v>
      </c>
      <c r="S669" s="404">
        <f>SUM(P669:R669)</f>
        <v>12.690000000000001</v>
      </c>
      <c r="T669" s="400">
        <v>4.2300000000000004</v>
      </c>
      <c r="U669" s="400">
        <v>4.2300000000000004</v>
      </c>
      <c r="V669" s="400">
        <v>4.2300000000000004</v>
      </c>
      <c r="W669" s="404">
        <f>SUM(T669:V669)</f>
        <v>12.690000000000001</v>
      </c>
      <c r="X669" s="400">
        <v>4.2300000000000004</v>
      </c>
      <c r="Y669" s="400">
        <v>4.2300000000000004</v>
      </c>
      <c r="Z669" s="400">
        <v>4.2300000000000004</v>
      </c>
      <c r="AA669" s="404">
        <f>SUM(X669:Z669)</f>
        <v>12.690000000000001</v>
      </c>
      <c r="AB669" s="400">
        <v>4.2300000000000004</v>
      </c>
      <c r="AC669" s="400">
        <v>4.2300000000000004</v>
      </c>
      <c r="AD669" s="400">
        <v>4.2300000000000004</v>
      </c>
      <c r="AE669" s="404">
        <f>SUM(AB669:AD669)</f>
        <v>12.690000000000001</v>
      </c>
      <c r="AF669" s="401">
        <f>SUBTOTAL(9,S669,W669,AA669,AE669)</f>
        <v>50.760000000000005</v>
      </c>
    </row>
    <row r="670" spans="1:32" x14ac:dyDescent="0.3">
      <c r="A670" s="70"/>
      <c r="B670" s="70" t="s">
        <v>3631</v>
      </c>
      <c r="C670" s="318" t="s">
        <v>2665</v>
      </c>
      <c r="D670" s="318" t="s">
        <v>0</v>
      </c>
      <c r="E670" s="317" t="s">
        <v>951</v>
      </c>
      <c r="F670" s="318" t="s">
        <v>1708</v>
      </c>
      <c r="G670" s="318" t="s">
        <v>1273</v>
      </c>
      <c r="H670" s="317" t="s">
        <v>955</v>
      </c>
      <c r="I670" s="317">
        <v>53000</v>
      </c>
      <c r="J670" s="318" t="s">
        <v>1001</v>
      </c>
      <c r="K670" s="316">
        <v>41702</v>
      </c>
      <c r="L670" s="317" t="s">
        <v>2608</v>
      </c>
      <c r="M670" s="315" t="s">
        <v>983</v>
      </c>
      <c r="N670" s="318" t="s">
        <v>991</v>
      </c>
      <c r="O670" s="347">
        <v>50.76</v>
      </c>
      <c r="P670" s="400">
        <v>4.2300000000000004</v>
      </c>
      <c r="Q670" s="400">
        <v>4.2300000000000004</v>
      </c>
      <c r="R670" s="400">
        <v>4.2300000000000004</v>
      </c>
      <c r="S670" s="404">
        <f>SUM(P670:R670)</f>
        <v>12.690000000000001</v>
      </c>
      <c r="T670" s="400">
        <v>4.2300000000000004</v>
      </c>
      <c r="U670" s="400">
        <v>4.2300000000000004</v>
      </c>
      <c r="V670" s="400">
        <v>4.2300000000000004</v>
      </c>
      <c r="W670" s="404">
        <f>SUM(T670:V670)</f>
        <v>12.690000000000001</v>
      </c>
      <c r="X670" s="400">
        <v>4.2300000000000004</v>
      </c>
      <c r="Y670" s="400">
        <v>4.2300000000000004</v>
      </c>
      <c r="Z670" s="400">
        <v>4.2300000000000004</v>
      </c>
      <c r="AA670" s="404">
        <f>SUM(X670:Z670)</f>
        <v>12.690000000000001</v>
      </c>
      <c r="AB670" s="400">
        <v>4.2300000000000004</v>
      </c>
      <c r="AC670" s="400">
        <v>4.2300000000000004</v>
      </c>
      <c r="AD670" s="400">
        <v>4.2300000000000004</v>
      </c>
      <c r="AE670" s="404">
        <f>SUM(AB670:AD670)</f>
        <v>12.690000000000001</v>
      </c>
      <c r="AF670" s="401">
        <f>SUBTOTAL(9,S670,W670,AA670,AE670)</f>
        <v>50.760000000000005</v>
      </c>
    </row>
    <row r="671" spans="1:32" x14ac:dyDescent="0.3">
      <c r="A671" s="70"/>
      <c r="B671" s="70" t="s">
        <v>3631</v>
      </c>
      <c r="C671" s="318" t="s">
        <v>2665</v>
      </c>
      <c r="D671" s="318" t="s">
        <v>1</v>
      </c>
      <c r="E671" s="317" t="s">
        <v>951</v>
      </c>
      <c r="F671" s="318" t="s">
        <v>1709</v>
      </c>
      <c r="G671" s="318" t="s">
        <v>1272</v>
      </c>
      <c r="H671" s="317" t="s">
        <v>912</v>
      </c>
      <c r="I671" s="317">
        <v>53100</v>
      </c>
      <c r="J671" s="318" t="s">
        <v>1001</v>
      </c>
      <c r="K671" s="316">
        <v>41702</v>
      </c>
      <c r="L671" s="317" t="s">
        <v>2608</v>
      </c>
      <c r="M671" s="315" t="s">
        <v>983</v>
      </c>
      <c r="N671" s="318" t="s">
        <v>991</v>
      </c>
      <c r="O671" s="347">
        <v>50.76</v>
      </c>
      <c r="P671" s="400">
        <v>4.2300000000000004</v>
      </c>
      <c r="Q671" s="400">
        <v>4.2300000000000004</v>
      </c>
      <c r="R671" s="400">
        <v>4.2300000000000004</v>
      </c>
      <c r="S671" s="404">
        <f>SUM(P671:R671)</f>
        <v>12.690000000000001</v>
      </c>
      <c r="T671" s="400">
        <v>4.2300000000000004</v>
      </c>
      <c r="U671" s="400">
        <v>4.2300000000000004</v>
      </c>
      <c r="V671" s="400">
        <v>4.2300000000000004</v>
      </c>
      <c r="W671" s="404">
        <f>SUM(T671:V671)</f>
        <v>12.690000000000001</v>
      </c>
      <c r="X671" s="400">
        <v>4.2300000000000004</v>
      </c>
      <c r="Y671" s="400">
        <v>4.2300000000000004</v>
      </c>
      <c r="Z671" s="400">
        <v>4.2300000000000004</v>
      </c>
      <c r="AA671" s="404">
        <f>SUM(X671:Z671)</f>
        <v>12.690000000000001</v>
      </c>
      <c r="AB671" s="400">
        <v>4.2300000000000004</v>
      </c>
      <c r="AC671" s="400">
        <v>4.2300000000000004</v>
      </c>
      <c r="AD671" s="400">
        <v>4.2300000000000004</v>
      </c>
      <c r="AE671" s="404">
        <f>SUM(AB671:AD671)</f>
        <v>12.690000000000001</v>
      </c>
      <c r="AF671" s="401">
        <f>SUBTOTAL(9,S671,W671,AA671,AE671)</f>
        <v>50.760000000000005</v>
      </c>
    </row>
    <row r="672" spans="1:32" x14ac:dyDescent="0.3">
      <c r="A672" s="70"/>
      <c r="B672" s="70" t="s">
        <v>3631</v>
      </c>
      <c r="C672" s="318" t="s">
        <v>2665</v>
      </c>
      <c r="D672" s="318" t="s">
        <v>2</v>
      </c>
      <c r="E672" s="317" t="s">
        <v>951</v>
      </c>
      <c r="F672" s="318" t="s">
        <v>1710</v>
      </c>
      <c r="G672" s="318" t="s">
        <v>1273</v>
      </c>
      <c r="H672" s="317" t="s">
        <v>913</v>
      </c>
      <c r="I672" s="317">
        <v>53000</v>
      </c>
      <c r="J672" s="318" t="s">
        <v>1001</v>
      </c>
      <c r="K672" s="316">
        <v>41702</v>
      </c>
      <c r="L672" s="317" t="s">
        <v>2608</v>
      </c>
      <c r="M672" s="315" t="s">
        <v>983</v>
      </c>
      <c r="N672" s="318" t="s">
        <v>991</v>
      </c>
      <c r="O672" s="347">
        <v>50.76</v>
      </c>
      <c r="P672" s="400">
        <v>4.2300000000000004</v>
      </c>
      <c r="Q672" s="400">
        <v>4.2300000000000004</v>
      </c>
      <c r="R672" s="400">
        <v>4.2300000000000004</v>
      </c>
      <c r="S672" s="404">
        <f>SUM(P672:R672)</f>
        <v>12.690000000000001</v>
      </c>
      <c r="T672" s="400">
        <v>4.2300000000000004</v>
      </c>
      <c r="U672" s="400">
        <v>4.2300000000000004</v>
      </c>
      <c r="V672" s="400">
        <v>4.2300000000000004</v>
      </c>
      <c r="W672" s="404">
        <f>SUM(T672:V672)</f>
        <v>12.690000000000001</v>
      </c>
      <c r="X672" s="400">
        <v>4.2300000000000004</v>
      </c>
      <c r="Y672" s="400">
        <v>4.2300000000000004</v>
      </c>
      <c r="Z672" s="400">
        <v>4.2300000000000004</v>
      </c>
      <c r="AA672" s="404">
        <f>SUM(X672:Z672)</f>
        <v>12.690000000000001</v>
      </c>
      <c r="AB672" s="400">
        <v>4.2300000000000004</v>
      </c>
      <c r="AC672" s="400">
        <v>4.2300000000000004</v>
      </c>
      <c r="AD672" s="400">
        <v>4.2300000000000004</v>
      </c>
      <c r="AE672" s="404">
        <f>SUM(AB672:AD672)</f>
        <v>12.690000000000001</v>
      </c>
      <c r="AF672" s="401">
        <f>SUBTOTAL(9,S672,W672,AA672,AE672)</f>
        <v>50.760000000000005</v>
      </c>
    </row>
    <row r="673" spans="1:32" x14ac:dyDescent="0.3">
      <c r="A673" s="70"/>
      <c r="B673" s="70" t="s">
        <v>3631</v>
      </c>
      <c r="C673" s="318" t="s">
        <v>2665</v>
      </c>
      <c r="D673" s="318" t="s">
        <v>3</v>
      </c>
      <c r="E673" s="317" t="s">
        <v>951</v>
      </c>
      <c r="F673" s="318" t="s">
        <v>1711</v>
      </c>
      <c r="G673" s="318" t="s">
        <v>1273</v>
      </c>
      <c r="H673" s="317" t="s">
        <v>913</v>
      </c>
      <c r="I673" s="317">
        <v>53000</v>
      </c>
      <c r="J673" s="318" t="s">
        <v>1002</v>
      </c>
      <c r="K673" s="316">
        <v>41702</v>
      </c>
      <c r="L673" s="317" t="s">
        <v>2608</v>
      </c>
      <c r="M673" s="315" t="s">
        <v>984</v>
      </c>
      <c r="N673" s="318" t="s">
        <v>991</v>
      </c>
      <c r="O673" s="347">
        <v>46.08</v>
      </c>
      <c r="P673" s="400">
        <v>3.84</v>
      </c>
      <c r="Q673" s="400">
        <v>3.84</v>
      </c>
      <c r="R673" s="400">
        <v>3.84</v>
      </c>
      <c r="S673" s="404">
        <f>SUM(P673:R673)</f>
        <v>11.52</v>
      </c>
      <c r="T673" s="400">
        <v>3.84</v>
      </c>
      <c r="U673" s="400">
        <v>3.84</v>
      </c>
      <c r="V673" s="400">
        <v>3.84</v>
      </c>
      <c r="W673" s="404">
        <f>SUM(T673:V673)</f>
        <v>11.52</v>
      </c>
      <c r="X673" s="400">
        <v>3.84</v>
      </c>
      <c r="Y673" s="400">
        <v>3.84</v>
      </c>
      <c r="Z673" s="400">
        <v>3.84</v>
      </c>
      <c r="AA673" s="404">
        <f>SUM(X673:Z673)</f>
        <v>11.52</v>
      </c>
      <c r="AB673" s="400">
        <v>3.84</v>
      </c>
      <c r="AC673" s="400">
        <v>3.84</v>
      </c>
      <c r="AD673" s="400">
        <v>3.84</v>
      </c>
      <c r="AE673" s="404">
        <f>SUM(AB673:AD673)</f>
        <v>11.52</v>
      </c>
      <c r="AF673" s="401">
        <f>SUBTOTAL(9,S673,W673,AA673,AE673)</f>
        <v>46.08</v>
      </c>
    </row>
    <row r="674" spans="1:32" x14ac:dyDescent="0.3">
      <c r="A674" s="70"/>
      <c r="B674" s="70" t="s">
        <v>3631</v>
      </c>
      <c r="C674" s="318" t="s">
        <v>2594</v>
      </c>
      <c r="D674" s="318" t="s">
        <v>4</v>
      </c>
      <c r="E674" s="317" t="s">
        <v>951</v>
      </c>
      <c r="F674" s="318" t="s">
        <v>1712</v>
      </c>
      <c r="G674" s="318" t="s">
        <v>1272</v>
      </c>
      <c r="H674" s="317" t="s">
        <v>912</v>
      </c>
      <c r="I674" s="317">
        <v>53100</v>
      </c>
      <c r="J674" s="318" t="s">
        <v>1001</v>
      </c>
      <c r="K674" s="316">
        <v>41629</v>
      </c>
      <c r="L674" s="317" t="s">
        <v>2608</v>
      </c>
      <c r="M674" s="315" t="s">
        <v>983</v>
      </c>
      <c r="N674" s="318" t="s">
        <v>991</v>
      </c>
      <c r="O674" s="347">
        <v>50.76</v>
      </c>
      <c r="P674" s="400">
        <v>4.2300000000000004</v>
      </c>
      <c r="Q674" s="400">
        <v>4.2300000000000004</v>
      </c>
      <c r="R674" s="400">
        <v>4.2300000000000004</v>
      </c>
      <c r="S674" s="404">
        <f>SUM(P674:R674)</f>
        <v>12.690000000000001</v>
      </c>
      <c r="T674" s="400">
        <v>4.2300000000000004</v>
      </c>
      <c r="U674" s="400">
        <v>4.2300000000000004</v>
      </c>
      <c r="V674" s="400">
        <v>4.2300000000000004</v>
      </c>
      <c r="W674" s="404">
        <f>SUM(T674:V674)</f>
        <v>12.690000000000001</v>
      </c>
      <c r="X674" s="400">
        <v>4.2300000000000004</v>
      </c>
      <c r="Y674" s="400">
        <v>4.2300000000000004</v>
      </c>
      <c r="Z674" s="400">
        <v>4.2300000000000004</v>
      </c>
      <c r="AA674" s="404">
        <f>SUM(X674:Z674)</f>
        <v>12.690000000000001</v>
      </c>
      <c r="AB674" s="400">
        <v>4.2300000000000004</v>
      </c>
      <c r="AC674" s="400">
        <v>4.2300000000000004</v>
      </c>
      <c r="AD674" s="400">
        <v>4.2300000000000004</v>
      </c>
      <c r="AE674" s="404">
        <f>SUM(AB674:AD674)</f>
        <v>12.690000000000001</v>
      </c>
      <c r="AF674" s="401">
        <f>SUBTOTAL(9,S674,W674,AA674,AE674)</f>
        <v>50.760000000000005</v>
      </c>
    </row>
    <row r="675" spans="1:32" x14ac:dyDescent="0.3">
      <c r="A675" s="70"/>
      <c r="B675" s="70" t="s">
        <v>3631</v>
      </c>
      <c r="C675" s="318" t="s">
        <v>2594</v>
      </c>
      <c r="D675" s="318" t="s">
        <v>5</v>
      </c>
      <c r="E675" s="317" t="s">
        <v>951</v>
      </c>
      <c r="F675" s="318" t="s">
        <v>1713</v>
      </c>
      <c r="G675" s="318" t="s">
        <v>1272</v>
      </c>
      <c r="H675" s="317" t="s">
        <v>912</v>
      </c>
      <c r="I675" s="317">
        <v>53100</v>
      </c>
      <c r="J675" s="318" t="s">
        <v>1001</v>
      </c>
      <c r="K675" s="316">
        <v>41629</v>
      </c>
      <c r="L675" s="317" t="s">
        <v>2608</v>
      </c>
      <c r="M675" s="315" t="s">
        <v>983</v>
      </c>
      <c r="N675" s="318" t="s">
        <v>991</v>
      </c>
      <c r="O675" s="347">
        <v>50.76</v>
      </c>
      <c r="P675" s="400">
        <v>4.2300000000000004</v>
      </c>
      <c r="Q675" s="400">
        <v>4.2300000000000004</v>
      </c>
      <c r="R675" s="400">
        <v>4.2300000000000004</v>
      </c>
      <c r="S675" s="404">
        <f>SUM(P675:R675)</f>
        <v>12.690000000000001</v>
      </c>
      <c r="T675" s="400">
        <v>4.2300000000000004</v>
      </c>
      <c r="U675" s="400">
        <v>4.2300000000000004</v>
      </c>
      <c r="V675" s="400">
        <v>4.2300000000000004</v>
      </c>
      <c r="W675" s="404">
        <f>SUM(T675:V675)</f>
        <v>12.690000000000001</v>
      </c>
      <c r="X675" s="400">
        <v>4.2300000000000004</v>
      </c>
      <c r="Y675" s="400">
        <v>4.2300000000000004</v>
      </c>
      <c r="Z675" s="400">
        <v>4.2300000000000004</v>
      </c>
      <c r="AA675" s="404">
        <f>SUM(X675:Z675)</f>
        <v>12.690000000000001</v>
      </c>
      <c r="AB675" s="400">
        <v>4.2300000000000004</v>
      </c>
      <c r="AC675" s="400">
        <v>4.2300000000000004</v>
      </c>
      <c r="AD675" s="400">
        <v>4.2300000000000004</v>
      </c>
      <c r="AE675" s="404">
        <f>SUM(AB675:AD675)</f>
        <v>12.690000000000001</v>
      </c>
      <c r="AF675" s="401">
        <f>SUBTOTAL(9,S675,W675,AA675,AE675)</f>
        <v>50.760000000000005</v>
      </c>
    </row>
    <row r="676" spans="1:32" x14ac:dyDescent="0.3">
      <c r="A676" s="70"/>
      <c r="B676" s="70" t="s">
        <v>3631</v>
      </c>
      <c r="C676" s="318" t="s">
        <v>2594</v>
      </c>
      <c r="D676" s="318" t="s">
        <v>7</v>
      </c>
      <c r="E676" s="317" t="s">
        <v>943</v>
      </c>
      <c r="F676" s="318" t="s">
        <v>1715</v>
      </c>
      <c r="G676" s="318" t="s">
        <v>1272</v>
      </c>
      <c r="H676" s="317" t="s">
        <v>912</v>
      </c>
      <c r="I676" s="317">
        <v>53100</v>
      </c>
      <c r="J676" s="318" t="s">
        <v>1001</v>
      </c>
      <c r="K676" s="316">
        <v>41601</v>
      </c>
      <c r="L676" s="317" t="s">
        <v>2608</v>
      </c>
      <c r="M676" s="315" t="s">
        <v>983</v>
      </c>
      <c r="N676" s="318" t="s">
        <v>991</v>
      </c>
      <c r="O676" s="347">
        <v>50.76</v>
      </c>
      <c r="P676" s="400">
        <v>4.2300000000000004</v>
      </c>
      <c r="Q676" s="400">
        <v>4.2300000000000004</v>
      </c>
      <c r="R676" s="400">
        <v>4.2300000000000004</v>
      </c>
      <c r="S676" s="404">
        <f>SUM(P676:R676)</f>
        <v>12.690000000000001</v>
      </c>
      <c r="T676" s="400">
        <v>4.2300000000000004</v>
      </c>
      <c r="U676" s="400">
        <v>4.2300000000000004</v>
      </c>
      <c r="V676" s="400">
        <v>4.2300000000000004</v>
      </c>
      <c r="W676" s="404">
        <f>SUM(T676:V676)</f>
        <v>12.690000000000001</v>
      </c>
      <c r="X676" s="400">
        <v>4.2300000000000004</v>
      </c>
      <c r="Y676" s="400">
        <v>4.2300000000000004</v>
      </c>
      <c r="Z676" s="400">
        <v>4.2300000000000004</v>
      </c>
      <c r="AA676" s="404">
        <f>SUM(X676:Z676)</f>
        <v>12.690000000000001</v>
      </c>
      <c r="AB676" s="400">
        <v>4.2300000000000004</v>
      </c>
      <c r="AC676" s="400">
        <v>4.2300000000000004</v>
      </c>
      <c r="AD676" s="400">
        <v>4.2300000000000004</v>
      </c>
      <c r="AE676" s="404">
        <f>SUM(AB676:AD676)</f>
        <v>12.690000000000001</v>
      </c>
      <c r="AF676" s="401">
        <f>SUBTOTAL(9,S676,W676,AA676,AE676)</f>
        <v>50.760000000000005</v>
      </c>
    </row>
    <row r="677" spans="1:32" x14ac:dyDescent="0.3">
      <c r="A677" s="70"/>
      <c r="B677" s="70" t="s">
        <v>3631</v>
      </c>
      <c r="C677" s="318" t="s">
        <v>2594</v>
      </c>
      <c r="D677" s="318" t="s">
        <v>8</v>
      </c>
      <c r="E677" s="317" t="s">
        <v>951</v>
      </c>
      <c r="F677" s="318" t="s">
        <v>1716</v>
      </c>
      <c r="G677" s="318" t="s">
        <v>1272</v>
      </c>
      <c r="H677" s="317" t="s">
        <v>912</v>
      </c>
      <c r="I677" s="317">
        <v>53100</v>
      </c>
      <c r="J677" s="318" t="s">
        <v>1001</v>
      </c>
      <c r="K677" s="316">
        <v>41724</v>
      </c>
      <c r="L677" s="317" t="s">
        <v>2608</v>
      </c>
      <c r="M677" s="315" t="s">
        <v>983</v>
      </c>
      <c r="N677" s="318" t="s">
        <v>991</v>
      </c>
      <c r="O677" s="347">
        <v>50.76</v>
      </c>
      <c r="P677" s="400">
        <v>4.2300000000000004</v>
      </c>
      <c r="Q677" s="400">
        <v>4.2300000000000004</v>
      </c>
      <c r="R677" s="400">
        <v>4.2300000000000004</v>
      </c>
      <c r="S677" s="404">
        <f>SUM(P677:R677)</f>
        <v>12.690000000000001</v>
      </c>
      <c r="T677" s="400">
        <v>4.2300000000000004</v>
      </c>
      <c r="U677" s="400">
        <v>4.2300000000000004</v>
      </c>
      <c r="V677" s="400">
        <v>4.2300000000000004</v>
      </c>
      <c r="W677" s="404">
        <f>SUM(T677:V677)</f>
        <v>12.690000000000001</v>
      </c>
      <c r="X677" s="400">
        <v>4.2300000000000004</v>
      </c>
      <c r="Y677" s="400">
        <v>4.2300000000000004</v>
      </c>
      <c r="Z677" s="400">
        <v>4.2300000000000004</v>
      </c>
      <c r="AA677" s="404">
        <f>SUM(X677:Z677)</f>
        <v>12.690000000000001</v>
      </c>
      <c r="AB677" s="400">
        <v>4.2300000000000004</v>
      </c>
      <c r="AC677" s="400">
        <v>4.2300000000000004</v>
      </c>
      <c r="AD677" s="400">
        <v>4.2300000000000004</v>
      </c>
      <c r="AE677" s="404">
        <f>SUM(AB677:AD677)</f>
        <v>12.690000000000001</v>
      </c>
      <c r="AF677" s="401">
        <f>SUBTOTAL(9,S677,W677,AA677,AE677)</f>
        <v>50.760000000000005</v>
      </c>
    </row>
    <row r="678" spans="1:32" x14ac:dyDescent="0.3">
      <c r="A678" s="70"/>
      <c r="B678" s="70" t="s">
        <v>3631</v>
      </c>
      <c r="C678" s="318" t="s">
        <v>2700</v>
      </c>
      <c r="D678" s="318" t="s">
        <v>9</v>
      </c>
      <c r="E678" s="317" t="s">
        <v>951</v>
      </c>
      <c r="F678" s="318" t="s">
        <v>1717</v>
      </c>
      <c r="G678" s="318" t="s">
        <v>1273</v>
      </c>
      <c r="H678" s="317" t="s">
        <v>913</v>
      </c>
      <c r="I678" s="317">
        <v>53000</v>
      </c>
      <c r="J678" s="318" t="s">
        <v>1001</v>
      </c>
      <c r="K678" s="316">
        <v>41724</v>
      </c>
      <c r="L678" s="317" t="s">
        <v>2608</v>
      </c>
      <c r="M678" s="315" t="s">
        <v>983</v>
      </c>
      <c r="N678" s="318" t="s">
        <v>991</v>
      </c>
      <c r="O678" s="347">
        <v>50.76</v>
      </c>
      <c r="P678" s="400">
        <v>4.2300000000000004</v>
      </c>
      <c r="Q678" s="400">
        <v>4.2300000000000004</v>
      </c>
      <c r="R678" s="400">
        <v>4.2300000000000004</v>
      </c>
      <c r="S678" s="404">
        <f>SUM(P678:R678)</f>
        <v>12.690000000000001</v>
      </c>
      <c r="T678" s="400">
        <v>4.2300000000000004</v>
      </c>
      <c r="U678" s="400">
        <v>4.2300000000000004</v>
      </c>
      <c r="V678" s="400">
        <v>4.2300000000000004</v>
      </c>
      <c r="W678" s="404">
        <f>SUM(T678:V678)</f>
        <v>12.690000000000001</v>
      </c>
      <c r="X678" s="400">
        <v>4.2300000000000004</v>
      </c>
      <c r="Y678" s="400">
        <v>4.2300000000000004</v>
      </c>
      <c r="Z678" s="400">
        <v>4.2300000000000004</v>
      </c>
      <c r="AA678" s="404">
        <f>SUM(X678:Z678)</f>
        <v>12.690000000000001</v>
      </c>
      <c r="AB678" s="400">
        <v>4.2300000000000004</v>
      </c>
      <c r="AC678" s="400">
        <v>4.2300000000000004</v>
      </c>
      <c r="AD678" s="400">
        <v>4.2300000000000004</v>
      </c>
      <c r="AE678" s="404">
        <f>SUM(AB678:AD678)</f>
        <v>12.690000000000001</v>
      </c>
      <c r="AF678" s="401">
        <f>SUBTOTAL(9,S678,W678,AA678,AE678)</f>
        <v>50.760000000000005</v>
      </c>
    </row>
    <row r="679" spans="1:32" x14ac:dyDescent="0.3">
      <c r="A679" s="70"/>
      <c r="B679" s="70" t="s">
        <v>3631</v>
      </c>
      <c r="C679" s="318" t="s">
        <v>2700</v>
      </c>
      <c r="D679" s="318" t="s">
        <v>10</v>
      </c>
      <c r="E679" s="317" t="s">
        <v>951</v>
      </c>
      <c r="F679" s="318" t="s">
        <v>1718</v>
      </c>
      <c r="G679" s="318" t="s">
        <v>1273</v>
      </c>
      <c r="H679" s="317" t="s">
        <v>913</v>
      </c>
      <c r="I679" s="317">
        <v>53000</v>
      </c>
      <c r="J679" s="318" t="s">
        <v>1001</v>
      </c>
      <c r="K679" s="316">
        <v>41731</v>
      </c>
      <c r="L679" s="317" t="s">
        <v>2608</v>
      </c>
      <c r="M679" s="315" t="s">
        <v>983</v>
      </c>
      <c r="N679" s="318" t="s">
        <v>991</v>
      </c>
      <c r="O679" s="347">
        <v>50.76</v>
      </c>
      <c r="P679" s="400">
        <v>4.2300000000000004</v>
      </c>
      <c r="Q679" s="400">
        <v>4.2300000000000004</v>
      </c>
      <c r="R679" s="400">
        <v>4.2300000000000004</v>
      </c>
      <c r="S679" s="404">
        <f>SUM(P679:R679)</f>
        <v>12.690000000000001</v>
      </c>
      <c r="T679" s="400">
        <v>4.2300000000000004</v>
      </c>
      <c r="U679" s="400">
        <v>4.2300000000000004</v>
      </c>
      <c r="V679" s="400">
        <v>4.2300000000000004</v>
      </c>
      <c r="W679" s="404">
        <f>SUM(T679:V679)</f>
        <v>12.690000000000001</v>
      </c>
      <c r="X679" s="400">
        <v>4.2300000000000004</v>
      </c>
      <c r="Y679" s="400">
        <v>4.2300000000000004</v>
      </c>
      <c r="Z679" s="400">
        <v>4.2300000000000004</v>
      </c>
      <c r="AA679" s="404">
        <f>SUM(X679:Z679)</f>
        <v>12.690000000000001</v>
      </c>
      <c r="AB679" s="400">
        <v>4.2300000000000004</v>
      </c>
      <c r="AC679" s="400">
        <v>4.2300000000000004</v>
      </c>
      <c r="AD679" s="400">
        <v>4.2300000000000004</v>
      </c>
      <c r="AE679" s="404">
        <f>SUM(AB679:AD679)</f>
        <v>12.690000000000001</v>
      </c>
      <c r="AF679" s="401">
        <f>SUBTOTAL(9,S679,W679,AA679,AE679)</f>
        <v>50.760000000000005</v>
      </c>
    </row>
    <row r="680" spans="1:32" x14ac:dyDescent="0.3">
      <c r="A680" s="70"/>
      <c r="B680" s="70" t="s">
        <v>3631</v>
      </c>
      <c r="C680" s="318" t="s">
        <v>2700</v>
      </c>
      <c r="D680" s="318" t="s">
        <v>11</v>
      </c>
      <c r="E680" s="317" t="s">
        <v>951</v>
      </c>
      <c r="F680" s="318" t="s">
        <v>1719</v>
      </c>
      <c r="G680" s="318" t="s">
        <v>1273</v>
      </c>
      <c r="H680" s="317" t="s">
        <v>913</v>
      </c>
      <c r="I680" s="317">
        <v>53000</v>
      </c>
      <c r="J680" s="318" t="s">
        <v>1001</v>
      </c>
      <c r="K680" s="316">
        <v>41734</v>
      </c>
      <c r="L680" s="317" t="s">
        <v>2608</v>
      </c>
      <c r="M680" s="315" t="s">
        <v>983</v>
      </c>
      <c r="N680" s="318" t="s">
        <v>991</v>
      </c>
      <c r="O680" s="347">
        <v>50.76</v>
      </c>
      <c r="P680" s="400">
        <v>4.2300000000000004</v>
      </c>
      <c r="Q680" s="400">
        <v>4.2300000000000004</v>
      </c>
      <c r="R680" s="400">
        <v>4.2300000000000004</v>
      </c>
      <c r="S680" s="404">
        <f>SUM(P680:R680)</f>
        <v>12.690000000000001</v>
      </c>
      <c r="T680" s="400">
        <v>4.2300000000000004</v>
      </c>
      <c r="U680" s="400">
        <v>4.2300000000000004</v>
      </c>
      <c r="V680" s="400">
        <v>4.2300000000000004</v>
      </c>
      <c r="W680" s="404">
        <f>SUM(T680:V680)</f>
        <v>12.690000000000001</v>
      </c>
      <c r="X680" s="400">
        <v>4.2300000000000004</v>
      </c>
      <c r="Y680" s="400">
        <v>4.2300000000000004</v>
      </c>
      <c r="Z680" s="400">
        <v>4.2300000000000004</v>
      </c>
      <c r="AA680" s="404">
        <f>SUM(X680:Z680)</f>
        <v>12.690000000000001</v>
      </c>
      <c r="AB680" s="400">
        <v>4.2300000000000004</v>
      </c>
      <c r="AC680" s="400">
        <v>4.2300000000000004</v>
      </c>
      <c r="AD680" s="400">
        <v>4.2300000000000004</v>
      </c>
      <c r="AE680" s="404">
        <f>SUM(AB680:AD680)</f>
        <v>12.690000000000001</v>
      </c>
      <c r="AF680" s="401">
        <f>SUBTOTAL(9,S680,W680,AA680,AE680)</f>
        <v>50.760000000000005</v>
      </c>
    </row>
    <row r="681" spans="1:32" x14ac:dyDescent="0.3">
      <c r="A681" s="70"/>
      <c r="B681" s="70" t="s">
        <v>3631</v>
      </c>
      <c r="C681" s="318" t="s">
        <v>2700</v>
      </c>
      <c r="D681" s="318" t="s">
        <v>12</v>
      </c>
      <c r="E681" s="317" t="s">
        <v>951</v>
      </c>
      <c r="F681" s="318" t="s">
        <v>1720</v>
      </c>
      <c r="G681" s="318" t="s">
        <v>1273</v>
      </c>
      <c r="H681" s="317" t="s">
        <v>913</v>
      </c>
      <c r="I681" s="317">
        <v>53000</v>
      </c>
      <c r="J681" s="318" t="s">
        <v>1001</v>
      </c>
      <c r="K681" s="316">
        <v>41724</v>
      </c>
      <c r="L681" s="317" t="s">
        <v>2608</v>
      </c>
      <c r="M681" s="315" t="s">
        <v>983</v>
      </c>
      <c r="N681" s="318" t="s">
        <v>991</v>
      </c>
      <c r="O681" s="347">
        <v>50.76</v>
      </c>
      <c r="P681" s="400">
        <v>4.2300000000000004</v>
      </c>
      <c r="Q681" s="400">
        <v>4.2300000000000004</v>
      </c>
      <c r="R681" s="400">
        <v>4.2300000000000004</v>
      </c>
      <c r="S681" s="404">
        <f>SUM(P681:R681)</f>
        <v>12.690000000000001</v>
      </c>
      <c r="T681" s="400">
        <v>4.2300000000000004</v>
      </c>
      <c r="U681" s="400">
        <v>4.2300000000000004</v>
      </c>
      <c r="V681" s="400">
        <v>4.2300000000000004</v>
      </c>
      <c r="W681" s="404">
        <f>SUM(T681:V681)</f>
        <v>12.690000000000001</v>
      </c>
      <c r="X681" s="400">
        <v>4.2300000000000004</v>
      </c>
      <c r="Y681" s="400">
        <v>4.2300000000000004</v>
      </c>
      <c r="Z681" s="400">
        <v>4.2300000000000004</v>
      </c>
      <c r="AA681" s="404">
        <f>SUM(X681:Z681)</f>
        <v>12.690000000000001</v>
      </c>
      <c r="AB681" s="400">
        <v>4.2300000000000004</v>
      </c>
      <c r="AC681" s="400">
        <v>4.2300000000000004</v>
      </c>
      <c r="AD681" s="400">
        <v>4.2300000000000004</v>
      </c>
      <c r="AE681" s="404">
        <f>SUM(AB681:AD681)</f>
        <v>12.690000000000001</v>
      </c>
      <c r="AF681" s="401">
        <f>SUBTOTAL(9,S681,W681,AA681,AE681)</f>
        <v>50.760000000000005</v>
      </c>
    </row>
    <row r="682" spans="1:32" x14ac:dyDescent="0.3">
      <c r="A682" s="70"/>
      <c r="B682" s="70" t="s">
        <v>3631</v>
      </c>
      <c r="C682" s="318" t="s">
        <v>2594</v>
      </c>
      <c r="D682" s="318" t="s">
        <v>13</v>
      </c>
      <c r="E682" s="317" t="s">
        <v>951</v>
      </c>
      <c r="F682" s="318" t="s">
        <v>1721</v>
      </c>
      <c r="G682" s="318" t="s">
        <v>1272</v>
      </c>
      <c r="H682" s="317" t="s">
        <v>912</v>
      </c>
      <c r="I682" s="317">
        <v>53100</v>
      </c>
      <c r="J682" s="318" t="s">
        <v>1001</v>
      </c>
      <c r="K682" s="316">
        <v>41751</v>
      </c>
      <c r="L682" s="317" t="s">
        <v>2608</v>
      </c>
      <c r="M682" s="315" t="s">
        <v>983</v>
      </c>
      <c r="N682" s="318" t="s">
        <v>991</v>
      </c>
      <c r="O682" s="347">
        <v>50.76</v>
      </c>
      <c r="P682" s="400">
        <v>4.2300000000000004</v>
      </c>
      <c r="Q682" s="400">
        <v>4.2300000000000004</v>
      </c>
      <c r="R682" s="400">
        <v>4.2300000000000004</v>
      </c>
      <c r="S682" s="404">
        <f>SUM(P682:R682)</f>
        <v>12.690000000000001</v>
      </c>
      <c r="T682" s="400">
        <v>4.2300000000000004</v>
      </c>
      <c r="U682" s="400">
        <v>4.2300000000000004</v>
      </c>
      <c r="V682" s="400">
        <v>4.2300000000000004</v>
      </c>
      <c r="W682" s="404">
        <f>SUM(T682:V682)</f>
        <v>12.690000000000001</v>
      </c>
      <c r="X682" s="400">
        <v>4.2300000000000004</v>
      </c>
      <c r="Y682" s="400">
        <v>4.2300000000000004</v>
      </c>
      <c r="Z682" s="400">
        <v>4.2300000000000004</v>
      </c>
      <c r="AA682" s="404">
        <f>SUM(X682:Z682)</f>
        <v>12.690000000000001</v>
      </c>
      <c r="AB682" s="400">
        <v>4.2300000000000004</v>
      </c>
      <c r="AC682" s="400">
        <v>4.2300000000000004</v>
      </c>
      <c r="AD682" s="400">
        <v>4.2300000000000004</v>
      </c>
      <c r="AE682" s="404">
        <f>SUM(AB682:AD682)</f>
        <v>12.690000000000001</v>
      </c>
      <c r="AF682" s="401">
        <f>SUBTOTAL(9,S682,W682,AA682,AE682)</f>
        <v>50.760000000000005</v>
      </c>
    </row>
    <row r="683" spans="1:32" x14ac:dyDescent="0.3">
      <c r="A683" s="335"/>
      <c r="B683" s="70" t="s">
        <v>3631</v>
      </c>
      <c r="C683" s="318" t="s">
        <v>2700</v>
      </c>
      <c r="D683" s="318" t="s">
        <v>3404</v>
      </c>
      <c r="E683" s="317" t="s">
        <v>951</v>
      </c>
      <c r="F683" s="318" t="s">
        <v>1722</v>
      </c>
      <c r="G683" s="318" t="s">
        <v>1272</v>
      </c>
      <c r="H683" s="317" t="s">
        <v>912</v>
      </c>
      <c r="I683" s="317">
        <v>53100</v>
      </c>
      <c r="J683" s="318" t="s">
        <v>1001</v>
      </c>
      <c r="K683" s="316">
        <v>41735</v>
      </c>
      <c r="L683" s="317" t="s">
        <v>2608</v>
      </c>
      <c r="M683" s="315" t="s">
        <v>983</v>
      </c>
      <c r="N683" s="318" t="s">
        <v>991</v>
      </c>
      <c r="O683" s="347">
        <v>50.76</v>
      </c>
      <c r="P683" s="400">
        <v>4.2300000000000004</v>
      </c>
      <c r="Q683" s="400">
        <v>4.2300000000000004</v>
      </c>
      <c r="R683" s="400">
        <v>4.2300000000000004</v>
      </c>
      <c r="S683" s="404">
        <f>SUM(P683:R683)</f>
        <v>12.690000000000001</v>
      </c>
      <c r="T683" s="400">
        <v>4.2300000000000004</v>
      </c>
      <c r="U683" s="400">
        <v>4.2300000000000004</v>
      </c>
      <c r="V683" s="400">
        <v>4.2300000000000004</v>
      </c>
      <c r="W683" s="404">
        <f>SUM(T683:V683)</f>
        <v>12.690000000000001</v>
      </c>
      <c r="X683" s="400">
        <v>4.2300000000000004</v>
      </c>
      <c r="Y683" s="400">
        <v>4.2300000000000004</v>
      </c>
      <c r="Z683" s="400">
        <v>4.2300000000000004</v>
      </c>
      <c r="AA683" s="404">
        <f>SUM(X683:Z683)</f>
        <v>12.690000000000001</v>
      </c>
      <c r="AB683" s="400">
        <v>4.2300000000000004</v>
      </c>
      <c r="AC683" s="400">
        <v>4.2300000000000004</v>
      </c>
      <c r="AD683" s="400">
        <v>4.2300000000000004</v>
      </c>
      <c r="AE683" s="404">
        <f>SUM(AB683:AD683)</f>
        <v>12.690000000000001</v>
      </c>
      <c r="AF683" s="401">
        <f>SUBTOTAL(9,S683,W683,AA683,AE683)</f>
        <v>50.760000000000005</v>
      </c>
    </row>
    <row r="684" spans="1:32" x14ac:dyDescent="0.3">
      <c r="A684" s="70"/>
      <c r="B684" s="70" t="s">
        <v>3631</v>
      </c>
      <c r="C684" s="318" t="s">
        <v>2700</v>
      </c>
      <c r="D684" s="318" t="s">
        <v>14</v>
      </c>
      <c r="E684" s="317" t="s">
        <v>951</v>
      </c>
      <c r="F684" s="318" t="s">
        <v>1723</v>
      </c>
      <c r="G684" s="318" t="s">
        <v>1273</v>
      </c>
      <c r="H684" s="317" t="s">
        <v>913</v>
      </c>
      <c r="I684" s="317">
        <v>53000</v>
      </c>
      <c r="J684" s="318" t="s">
        <v>1001</v>
      </c>
      <c r="K684" s="316">
        <v>41719</v>
      </c>
      <c r="L684" s="317" t="s">
        <v>2608</v>
      </c>
      <c r="M684" s="315" t="s">
        <v>983</v>
      </c>
      <c r="N684" s="318" t="s">
        <v>991</v>
      </c>
      <c r="O684" s="347">
        <v>50.76</v>
      </c>
      <c r="P684" s="400">
        <v>4.2300000000000004</v>
      </c>
      <c r="Q684" s="400">
        <v>4.2300000000000004</v>
      </c>
      <c r="R684" s="400">
        <v>4.2300000000000004</v>
      </c>
      <c r="S684" s="404">
        <f>SUM(P684:R684)</f>
        <v>12.690000000000001</v>
      </c>
      <c r="T684" s="400">
        <v>4.2300000000000004</v>
      </c>
      <c r="U684" s="400">
        <v>4.2300000000000004</v>
      </c>
      <c r="V684" s="400">
        <v>4.2300000000000004</v>
      </c>
      <c r="W684" s="404">
        <f>SUM(T684:V684)</f>
        <v>12.690000000000001</v>
      </c>
      <c r="X684" s="400">
        <v>4.2300000000000004</v>
      </c>
      <c r="Y684" s="400">
        <v>4.2300000000000004</v>
      </c>
      <c r="Z684" s="400">
        <v>4.2300000000000004</v>
      </c>
      <c r="AA684" s="404">
        <f>SUM(X684:Z684)</f>
        <v>12.690000000000001</v>
      </c>
      <c r="AB684" s="400">
        <v>4.2300000000000004</v>
      </c>
      <c r="AC684" s="400">
        <v>4.2300000000000004</v>
      </c>
      <c r="AD684" s="400">
        <v>4.2300000000000004</v>
      </c>
      <c r="AE684" s="404">
        <f>SUM(AB684:AD684)</f>
        <v>12.690000000000001</v>
      </c>
      <c r="AF684" s="401">
        <f>SUBTOTAL(9,S684,W684,AA684,AE684)</f>
        <v>50.760000000000005</v>
      </c>
    </row>
    <row r="685" spans="1:32" x14ac:dyDescent="0.3">
      <c r="A685" s="70"/>
      <c r="B685" s="70" t="s">
        <v>3631</v>
      </c>
      <c r="C685" s="318" t="s">
        <v>2700</v>
      </c>
      <c r="D685" s="318" t="s">
        <v>15</v>
      </c>
      <c r="E685" s="317" t="s">
        <v>951</v>
      </c>
      <c r="F685" s="318" t="s">
        <v>1724</v>
      </c>
      <c r="G685" s="318" t="s">
        <v>1273</v>
      </c>
      <c r="H685" s="317" t="s">
        <v>913</v>
      </c>
      <c r="I685" s="317">
        <v>53000</v>
      </c>
      <c r="J685" s="318" t="s">
        <v>1001</v>
      </c>
      <c r="K685" s="316">
        <v>41690</v>
      </c>
      <c r="L685" s="317" t="s">
        <v>2608</v>
      </c>
      <c r="M685" s="315" t="s">
        <v>983</v>
      </c>
      <c r="N685" s="318" t="s">
        <v>991</v>
      </c>
      <c r="O685" s="347">
        <v>50.76</v>
      </c>
      <c r="P685" s="400">
        <v>4.2300000000000004</v>
      </c>
      <c r="Q685" s="400">
        <v>4.2300000000000004</v>
      </c>
      <c r="R685" s="400">
        <v>4.2300000000000004</v>
      </c>
      <c r="S685" s="404">
        <f>SUM(P685:R685)</f>
        <v>12.690000000000001</v>
      </c>
      <c r="T685" s="400">
        <v>4.2300000000000004</v>
      </c>
      <c r="U685" s="400">
        <v>4.2300000000000004</v>
      </c>
      <c r="V685" s="400">
        <v>4.2300000000000004</v>
      </c>
      <c r="W685" s="404">
        <f>SUM(T685:V685)</f>
        <v>12.690000000000001</v>
      </c>
      <c r="X685" s="400">
        <v>4.2300000000000004</v>
      </c>
      <c r="Y685" s="400">
        <v>4.2300000000000004</v>
      </c>
      <c r="Z685" s="400">
        <v>4.2300000000000004</v>
      </c>
      <c r="AA685" s="404">
        <f>SUM(X685:Z685)</f>
        <v>12.690000000000001</v>
      </c>
      <c r="AB685" s="400">
        <v>4.2300000000000004</v>
      </c>
      <c r="AC685" s="400">
        <v>4.2300000000000004</v>
      </c>
      <c r="AD685" s="400">
        <v>4.2300000000000004</v>
      </c>
      <c r="AE685" s="404">
        <f>SUM(AB685:AD685)</f>
        <v>12.690000000000001</v>
      </c>
      <c r="AF685" s="401">
        <f>SUBTOTAL(9,S685,W685,AA685,AE685)</f>
        <v>50.760000000000005</v>
      </c>
    </row>
    <row r="686" spans="1:32" x14ac:dyDescent="0.3">
      <c r="A686" s="70"/>
      <c r="B686" s="70" t="s">
        <v>3631</v>
      </c>
      <c r="C686" s="318" t="s">
        <v>2700</v>
      </c>
      <c r="D686" s="318" t="s">
        <v>16</v>
      </c>
      <c r="E686" s="317" t="s">
        <v>951</v>
      </c>
      <c r="F686" s="318" t="s">
        <v>1725</v>
      </c>
      <c r="G686" s="318" t="s">
        <v>1273</v>
      </c>
      <c r="H686" s="317" t="s">
        <v>913</v>
      </c>
      <c r="I686" s="317">
        <v>53000</v>
      </c>
      <c r="J686" s="318" t="s">
        <v>1001</v>
      </c>
      <c r="K686" s="316">
        <v>41629</v>
      </c>
      <c r="L686" s="317" t="s">
        <v>2608</v>
      </c>
      <c r="M686" s="315" t="s">
        <v>983</v>
      </c>
      <c r="N686" s="318" t="s">
        <v>991</v>
      </c>
      <c r="O686" s="347">
        <v>50.76</v>
      </c>
      <c r="P686" s="400">
        <v>4.2300000000000004</v>
      </c>
      <c r="Q686" s="400">
        <v>4.2300000000000004</v>
      </c>
      <c r="R686" s="400">
        <v>4.2300000000000004</v>
      </c>
      <c r="S686" s="404">
        <f>SUM(P686:R686)</f>
        <v>12.690000000000001</v>
      </c>
      <c r="T686" s="400">
        <v>4.2300000000000004</v>
      </c>
      <c r="U686" s="400">
        <v>4.2300000000000004</v>
      </c>
      <c r="V686" s="400">
        <v>4.2300000000000004</v>
      </c>
      <c r="W686" s="404">
        <f>SUM(T686:V686)</f>
        <v>12.690000000000001</v>
      </c>
      <c r="X686" s="400">
        <v>4.2300000000000004</v>
      </c>
      <c r="Y686" s="400">
        <v>4.2300000000000004</v>
      </c>
      <c r="Z686" s="400">
        <v>4.2300000000000004</v>
      </c>
      <c r="AA686" s="404">
        <f>SUM(X686:Z686)</f>
        <v>12.690000000000001</v>
      </c>
      <c r="AB686" s="400">
        <v>4.2300000000000004</v>
      </c>
      <c r="AC686" s="400">
        <v>4.2300000000000004</v>
      </c>
      <c r="AD686" s="400">
        <v>4.2300000000000004</v>
      </c>
      <c r="AE686" s="404">
        <f>SUM(AB686:AD686)</f>
        <v>12.690000000000001</v>
      </c>
      <c r="AF686" s="401">
        <f>SUBTOTAL(9,S686,W686,AA686,AE686)</f>
        <v>50.760000000000005</v>
      </c>
    </row>
    <row r="687" spans="1:32" x14ac:dyDescent="0.3">
      <c r="A687" s="70"/>
      <c r="B687" s="70" t="s">
        <v>3631</v>
      </c>
      <c r="C687" s="318" t="s">
        <v>2700</v>
      </c>
      <c r="D687" s="318" t="s">
        <v>17</v>
      </c>
      <c r="E687" s="317" t="s">
        <v>951</v>
      </c>
      <c r="F687" s="318" t="s">
        <v>1726</v>
      </c>
      <c r="G687" s="318" t="s">
        <v>1273</v>
      </c>
      <c r="H687" s="317" t="s">
        <v>913</v>
      </c>
      <c r="I687" s="317">
        <v>53000</v>
      </c>
      <c r="J687" s="318" t="s">
        <v>1001</v>
      </c>
      <c r="K687" s="316">
        <v>41715</v>
      </c>
      <c r="L687" s="317" t="s">
        <v>2608</v>
      </c>
      <c r="M687" s="315" t="s">
        <v>983</v>
      </c>
      <c r="N687" s="318" t="s">
        <v>991</v>
      </c>
      <c r="O687" s="347">
        <v>50.76</v>
      </c>
      <c r="P687" s="400">
        <v>4.2300000000000004</v>
      </c>
      <c r="Q687" s="400">
        <v>4.2300000000000004</v>
      </c>
      <c r="R687" s="400">
        <v>4.2300000000000004</v>
      </c>
      <c r="S687" s="404">
        <f>SUM(P687:R687)</f>
        <v>12.690000000000001</v>
      </c>
      <c r="T687" s="400">
        <v>4.2300000000000004</v>
      </c>
      <c r="U687" s="400">
        <v>4.2300000000000004</v>
      </c>
      <c r="V687" s="400">
        <v>4.2300000000000004</v>
      </c>
      <c r="W687" s="404">
        <f>SUM(T687:V687)</f>
        <v>12.690000000000001</v>
      </c>
      <c r="X687" s="400">
        <v>4.2300000000000004</v>
      </c>
      <c r="Y687" s="400">
        <v>4.2300000000000004</v>
      </c>
      <c r="Z687" s="400">
        <v>4.2300000000000004</v>
      </c>
      <c r="AA687" s="404">
        <f>SUM(X687:Z687)</f>
        <v>12.690000000000001</v>
      </c>
      <c r="AB687" s="400">
        <v>4.2300000000000004</v>
      </c>
      <c r="AC687" s="400">
        <v>4.2300000000000004</v>
      </c>
      <c r="AD687" s="400">
        <v>4.2300000000000004</v>
      </c>
      <c r="AE687" s="404">
        <f>SUM(AB687:AD687)</f>
        <v>12.690000000000001</v>
      </c>
      <c r="AF687" s="401">
        <f>SUBTOTAL(9,S687,W687,AA687,AE687)</f>
        <v>50.760000000000005</v>
      </c>
    </row>
    <row r="688" spans="1:32" x14ac:dyDescent="0.3">
      <c r="A688" s="70"/>
      <c r="B688" s="70" t="s">
        <v>3631</v>
      </c>
      <c r="C688" s="318" t="s">
        <v>2594</v>
      </c>
      <c r="D688" s="318" t="s">
        <v>18</v>
      </c>
      <c r="E688" s="317" t="s">
        <v>951</v>
      </c>
      <c r="F688" s="318" t="s">
        <v>1727</v>
      </c>
      <c r="G688" s="318" t="s">
        <v>1272</v>
      </c>
      <c r="H688" s="317" t="s">
        <v>912</v>
      </c>
      <c r="I688" s="317">
        <v>53100</v>
      </c>
      <c r="J688" s="318" t="s">
        <v>1001</v>
      </c>
      <c r="K688" s="316">
        <v>41702</v>
      </c>
      <c r="L688" s="317" t="s">
        <v>2608</v>
      </c>
      <c r="M688" s="315" t="s">
        <v>983</v>
      </c>
      <c r="N688" s="318" t="s">
        <v>991</v>
      </c>
      <c r="O688" s="347">
        <v>50.76</v>
      </c>
      <c r="P688" s="400">
        <v>4.2300000000000004</v>
      </c>
      <c r="Q688" s="400">
        <v>4.2300000000000004</v>
      </c>
      <c r="R688" s="400">
        <v>4.2300000000000004</v>
      </c>
      <c r="S688" s="404">
        <f>SUM(P688:R688)</f>
        <v>12.690000000000001</v>
      </c>
      <c r="T688" s="400">
        <v>4.2300000000000004</v>
      </c>
      <c r="U688" s="400">
        <v>4.2300000000000004</v>
      </c>
      <c r="V688" s="400">
        <v>4.2300000000000004</v>
      </c>
      <c r="W688" s="404">
        <f>SUM(T688:V688)</f>
        <v>12.690000000000001</v>
      </c>
      <c r="X688" s="400">
        <v>4.2300000000000004</v>
      </c>
      <c r="Y688" s="400">
        <v>4.2300000000000004</v>
      </c>
      <c r="Z688" s="400">
        <v>4.2300000000000004</v>
      </c>
      <c r="AA688" s="404">
        <f>SUM(X688:Z688)</f>
        <v>12.690000000000001</v>
      </c>
      <c r="AB688" s="400">
        <v>4.2300000000000004</v>
      </c>
      <c r="AC688" s="400">
        <v>4.2300000000000004</v>
      </c>
      <c r="AD688" s="400">
        <v>4.2300000000000004</v>
      </c>
      <c r="AE688" s="404">
        <f>SUM(AB688:AD688)</f>
        <v>12.690000000000001</v>
      </c>
      <c r="AF688" s="401">
        <f>SUBTOTAL(9,S688,W688,AA688,AE688)</f>
        <v>50.760000000000005</v>
      </c>
    </row>
    <row r="689" spans="1:32" x14ac:dyDescent="0.3">
      <c r="A689" s="371"/>
      <c r="B689" s="70" t="s">
        <v>3631</v>
      </c>
      <c r="C689" s="318" t="s">
        <v>2594</v>
      </c>
      <c r="D689" s="372" t="s">
        <v>3499</v>
      </c>
      <c r="E689" s="372" t="s">
        <v>951</v>
      </c>
      <c r="F689" s="373" t="s">
        <v>1728</v>
      </c>
      <c r="G689" s="373" t="s">
        <v>3346</v>
      </c>
      <c r="H689" s="372" t="s">
        <v>913</v>
      </c>
      <c r="I689" s="372">
        <v>53000</v>
      </c>
      <c r="J689" s="318" t="s">
        <v>1001</v>
      </c>
      <c r="K689" s="316">
        <v>41703</v>
      </c>
      <c r="L689" s="317" t="s">
        <v>2608</v>
      </c>
      <c r="M689" s="315" t="s">
        <v>983</v>
      </c>
      <c r="N689" s="318" t="s">
        <v>991</v>
      </c>
      <c r="O689" s="347">
        <v>50.76</v>
      </c>
      <c r="P689" s="400">
        <v>4.2300000000000004</v>
      </c>
      <c r="Q689" s="400">
        <v>4.2300000000000004</v>
      </c>
      <c r="R689" s="400">
        <v>4.2300000000000004</v>
      </c>
      <c r="S689" s="404">
        <f>SUM(P689:R689)</f>
        <v>12.690000000000001</v>
      </c>
      <c r="T689" s="400">
        <v>4.2300000000000004</v>
      </c>
      <c r="U689" s="400">
        <v>4.2300000000000004</v>
      </c>
      <c r="V689" s="400">
        <v>4.2300000000000004</v>
      </c>
      <c r="W689" s="404">
        <f>SUM(T689:V689)</f>
        <v>12.690000000000001</v>
      </c>
      <c r="X689" s="400">
        <v>4.2300000000000004</v>
      </c>
      <c r="Y689" s="400">
        <v>4.2300000000000004</v>
      </c>
      <c r="Z689" s="400">
        <v>4.2300000000000004</v>
      </c>
      <c r="AA689" s="404">
        <f>SUM(X689:Z689)</f>
        <v>12.690000000000001</v>
      </c>
      <c r="AB689" s="400">
        <v>4.2300000000000004</v>
      </c>
      <c r="AC689" s="400">
        <v>4.2300000000000004</v>
      </c>
      <c r="AD689" s="400">
        <v>4.2300000000000004</v>
      </c>
      <c r="AE689" s="404">
        <f>SUM(AB689:AD689)</f>
        <v>12.690000000000001</v>
      </c>
      <c r="AF689" s="401">
        <f>SUBTOTAL(9,S689,W689,AA689,AE689)</f>
        <v>50.760000000000005</v>
      </c>
    </row>
    <row r="690" spans="1:32" x14ac:dyDescent="0.3">
      <c r="A690" s="70"/>
      <c r="B690" s="70" t="s">
        <v>3631</v>
      </c>
      <c r="C690" s="318" t="s">
        <v>2700</v>
      </c>
      <c r="D690" s="318" t="s">
        <v>19</v>
      </c>
      <c r="E690" s="317" t="s">
        <v>951</v>
      </c>
      <c r="F690" s="318" t="s">
        <v>1729</v>
      </c>
      <c r="G690" s="318" t="s">
        <v>1273</v>
      </c>
      <c r="H690" s="317" t="s">
        <v>913</v>
      </c>
      <c r="I690" s="317">
        <v>53000</v>
      </c>
      <c r="J690" s="318" t="s">
        <v>1001</v>
      </c>
      <c r="K690" s="316">
        <v>41764</v>
      </c>
      <c r="L690" s="317" t="s">
        <v>2608</v>
      </c>
      <c r="M690" s="315" t="s">
        <v>983</v>
      </c>
      <c r="N690" s="318" t="s">
        <v>991</v>
      </c>
      <c r="O690" s="347">
        <v>50.76</v>
      </c>
      <c r="P690" s="400">
        <v>4.2300000000000004</v>
      </c>
      <c r="Q690" s="400">
        <v>4.2300000000000004</v>
      </c>
      <c r="R690" s="400">
        <v>4.2300000000000004</v>
      </c>
      <c r="S690" s="404">
        <f>SUM(P690:R690)</f>
        <v>12.690000000000001</v>
      </c>
      <c r="T690" s="400">
        <v>4.2300000000000004</v>
      </c>
      <c r="U690" s="400">
        <v>4.2300000000000004</v>
      </c>
      <c r="V690" s="400">
        <v>4.2300000000000004</v>
      </c>
      <c r="W690" s="404">
        <f>SUM(T690:V690)</f>
        <v>12.690000000000001</v>
      </c>
      <c r="X690" s="400">
        <v>4.2300000000000004</v>
      </c>
      <c r="Y690" s="400">
        <v>4.2300000000000004</v>
      </c>
      <c r="Z690" s="400">
        <v>4.2300000000000004</v>
      </c>
      <c r="AA690" s="404">
        <f>SUM(X690:Z690)</f>
        <v>12.690000000000001</v>
      </c>
      <c r="AB690" s="400">
        <v>4.2300000000000004</v>
      </c>
      <c r="AC690" s="400">
        <v>4.2300000000000004</v>
      </c>
      <c r="AD690" s="400">
        <v>4.2300000000000004</v>
      </c>
      <c r="AE690" s="404">
        <f>SUM(AB690:AD690)</f>
        <v>12.690000000000001</v>
      </c>
      <c r="AF690" s="401">
        <f>SUBTOTAL(9,S690,W690,AA690,AE690)</f>
        <v>50.760000000000005</v>
      </c>
    </row>
    <row r="691" spans="1:32" x14ac:dyDescent="0.3">
      <c r="A691" s="70"/>
      <c r="B691" s="70" t="s">
        <v>3631</v>
      </c>
      <c r="C691" s="318" t="s">
        <v>2594</v>
      </c>
      <c r="D691" s="318" t="s">
        <v>20</v>
      </c>
      <c r="E691" s="317" t="s">
        <v>951</v>
      </c>
      <c r="F691" s="318" t="s">
        <v>1730</v>
      </c>
      <c r="G691" s="318" t="s">
        <v>1272</v>
      </c>
      <c r="H691" s="317" t="s">
        <v>912</v>
      </c>
      <c r="I691" s="317">
        <v>53100</v>
      </c>
      <c r="J691" s="318" t="s">
        <v>1001</v>
      </c>
      <c r="K691" s="316">
        <v>41764</v>
      </c>
      <c r="L691" s="317" t="s">
        <v>2608</v>
      </c>
      <c r="M691" s="315" t="s">
        <v>983</v>
      </c>
      <c r="N691" s="318" t="s">
        <v>991</v>
      </c>
      <c r="O691" s="347">
        <v>50.76</v>
      </c>
      <c r="P691" s="400">
        <v>4.2300000000000004</v>
      </c>
      <c r="Q691" s="400">
        <v>4.2300000000000004</v>
      </c>
      <c r="R691" s="400">
        <v>4.2300000000000004</v>
      </c>
      <c r="S691" s="404">
        <f>SUM(P691:R691)</f>
        <v>12.690000000000001</v>
      </c>
      <c r="T691" s="400">
        <v>4.2300000000000004</v>
      </c>
      <c r="U691" s="400">
        <v>4.2300000000000004</v>
      </c>
      <c r="V691" s="400">
        <v>4.2300000000000004</v>
      </c>
      <c r="W691" s="404">
        <f>SUM(T691:V691)</f>
        <v>12.690000000000001</v>
      </c>
      <c r="X691" s="400">
        <v>4.2300000000000004</v>
      </c>
      <c r="Y691" s="400">
        <v>4.2300000000000004</v>
      </c>
      <c r="Z691" s="400">
        <v>4.2300000000000004</v>
      </c>
      <c r="AA691" s="404">
        <f>SUM(X691:Z691)</f>
        <v>12.690000000000001</v>
      </c>
      <c r="AB691" s="400">
        <v>4.2300000000000004</v>
      </c>
      <c r="AC691" s="400">
        <v>4.2300000000000004</v>
      </c>
      <c r="AD691" s="400">
        <v>4.2300000000000004</v>
      </c>
      <c r="AE691" s="404">
        <f>SUM(AB691:AD691)</f>
        <v>12.690000000000001</v>
      </c>
      <c r="AF691" s="401">
        <f>SUBTOTAL(9,S691,W691,AA691,AE691)</f>
        <v>50.760000000000005</v>
      </c>
    </row>
    <row r="692" spans="1:32" x14ac:dyDescent="0.3">
      <c r="A692" s="70"/>
      <c r="B692" s="70" t="s">
        <v>3631</v>
      </c>
      <c r="C692" s="318" t="s">
        <v>2700</v>
      </c>
      <c r="D692" s="318" t="s">
        <v>21</v>
      </c>
      <c r="E692" s="317" t="s">
        <v>951</v>
      </c>
      <c r="F692" s="318" t="s">
        <v>1731</v>
      </c>
      <c r="G692" s="318" t="s">
        <v>1273</v>
      </c>
      <c r="H692" s="317" t="s">
        <v>913</v>
      </c>
      <c r="I692" s="317">
        <v>53000</v>
      </c>
      <c r="J692" s="318" t="s">
        <v>1001</v>
      </c>
      <c r="K692" s="316">
        <v>41724</v>
      </c>
      <c r="L692" s="317" t="s">
        <v>2608</v>
      </c>
      <c r="M692" s="315" t="s">
        <v>983</v>
      </c>
      <c r="N692" s="318" t="s">
        <v>991</v>
      </c>
      <c r="O692" s="347">
        <v>50.76</v>
      </c>
      <c r="P692" s="400">
        <v>4.2300000000000004</v>
      </c>
      <c r="Q692" s="400">
        <v>4.2300000000000004</v>
      </c>
      <c r="R692" s="400">
        <v>4.2300000000000004</v>
      </c>
      <c r="S692" s="404">
        <f>SUM(P692:R692)</f>
        <v>12.690000000000001</v>
      </c>
      <c r="T692" s="400">
        <v>4.2300000000000004</v>
      </c>
      <c r="U692" s="400">
        <v>4.2300000000000004</v>
      </c>
      <c r="V692" s="400">
        <v>4.2300000000000004</v>
      </c>
      <c r="W692" s="404">
        <f>SUM(T692:V692)</f>
        <v>12.690000000000001</v>
      </c>
      <c r="X692" s="400">
        <v>4.2300000000000004</v>
      </c>
      <c r="Y692" s="400">
        <v>4.2300000000000004</v>
      </c>
      <c r="Z692" s="400">
        <v>4.2300000000000004</v>
      </c>
      <c r="AA692" s="404">
        <f>SUM(X692:Z692)</f>
        <v>12.690000000000001</v>
      </c>
      <c r="AB692" s="400">
        <v>4.2300000000000004</v>
      </c>
      <c r="AC692" s="400">
        <v>4.2300000000000004</v>
      </c>
      <c r="AD692" s="400">
        <v>4.2300000000000004</v>
      </c>
      <c r="AE692" s="404">
        <f>SUM(AB692:AD692)</f>
        <v>12.690000000000001</v>
      </c>
      <c r="AF692" s="401">
        <f>SUBTOTAL(9,S692,W692,AA692,AE692)</f>
        <v>50.760000000000005</v>
      </c>
    </row>
    <row r="693" spans="1:32" x14ac:dyDescent="0.3">
      <c r="A693" s="70"/>
      <c r="B693" s="70" t="s">
        <v>3631</v>
      </c>
      <c r="C693" s="318" t="s">
        <v>2700</v>
      </c>
      <c r="D693" s="318" t="s">
        <v>22</v>
      </c>
      <c r="E693" s="317" t="s">
        <v>951</v>
      </c>
      <c r="F693" s="318" t="s">
        <v>1732</v>
      </c>
      <c r="G693" s="318" t="s">
        <v>1273</v>
      </c>
      <c r="H693" s="317" t="s">
        <v>913</v>
      </c>
      <c r="I693" s="317">
        <v>53000</v>
      </c>
      <c r="J693" s="318" t="s">
        <v>1001</v>
      </c>
      <c r="K693" s="316">
        <v>41727</v>
      </c>
      <c r="L693" s="317" t="s">
        <v>2608</v>
      </c>
      <c r="M693" s="315" t="s">
        <v>983</v>
      </c>
      <c r="N693" s="318" t="s">
        <v>991</v>
      </c>
      <c r="O693" s="347">
        <v>50.76</v>
      </c>
      <c r="P693" s="400">
        <v>4.2300000000000004</v>
      </c>
      <c r="Q693" s="400">
        <v>4.2300000000000004</v>
      </c>
      <c r="R693" s="400">
        <v>4.2300000000000004</v>
      </c>
      <c r="S693" s="404">
        <f>SUM(P693:R693)</f>
        <v>12.690000000000001</v>
      </c>
      <c r="T693" s="400">
        <v>4.2300000000000004</v>
      </c>
      <c r="U693" s="400">
        <v>4.2300000000000004</v>
      </c>
      <c r="V693" s="400">
        <v>4.2300000000000004</v>
      </c>
      <c r="W693" s="404">
        <f>SUM(T693:V693)</f>
        <v>12.690000000000001</v>
      </c>
      <c r="X693" s="400">
        <v>4.2300000000000004</v>
      </c>
      <c r="Y693" s="400">
        <v>4.2300000000000004</v>
      </c>
      <c r="Z693" s="400">
        <v>4.2300000000000004</v>
      </c>
      <c r="AA693" s="404">
        <f>SUM(X693:Z693)</f>
        <v>12.690000000000001</v>
      </c>
      <c r="AB693" s="400">
        <v>4.2300000000000004</v>
      </c>
      <c r="AC693" s="400">
        <v>4.2300000000000004</v>
      </c>
      <c r="AD693" s="400">
        <v>4.2300000000000004</v>
      </c>
      <c r="AE693" s="404">
        <f>SUM(AB693:AD693)</f>
        <v>12.690000000000001</v>
      </c>
      <c r="AF693" s="401">
        <f>SUBTOTAL(9,S693,W693,AA693,AE693)</f>
        <v>50.760000000000005</v>
      </c>
    </row>
    <row r="694" spans="1:32" x14ac:dyDescent="0.3">
      <c r="A694" s="70"/>
      <c r="B694" s="70" t="s">
        <v>3631</v>
      </c>
      <c r="C694" s="318" t="s">
        <v>2700</v>
      </c>
      <c r="D694" s="318" t="s">
        <v>23</v>
      </c>
      <c r="E694" s="317" t="s">
        <v>951</v>
      </c>
      <c r="F694" s="318" t="s">
        <v>1733</v>
      </c>
      <c r="G694" s="318" t="s">
        <v>1273</v>
      </c>
      <c r="H694" s="317" t="s">
        <v>913</v>
      </c>
      <c r="I694" s="317">
        <v>53000</v>
      </c>
      <c r="J694" s="318" t="s">
        <v>1001</v>
      </c>
      <c r="K694" s="316">
        <v>41727</v>
      </c>
      <c r="L694" s="317" t="s">
        <v>2608</v>
      </c>
      <c r="M694" s="315" t="s">
        <v>983</v>
      </c>
      <c r="N694" s="318" t="s">
        <v>991</v>
      </c>
      <c r="O694" s="347">
        <v>50.76</v>
      </c>
      <c r="P694" s="400">
        <v>4.2300000000000004</v>
      </c>
      <c r="Q694" s="400">
        <v>4.2300000000000004</v>
      </c>
      <c r="R694" s="400">
        <v>4.2300000000000004</v>
      </c>
      <c r="S694" s="404">
        <f>SUM(P694:R694)</f>
        <v>12.690000000000001</v>
      </c>
      <c r="T694" s="400">
        <v>4.2300000000000004</v>
      </c>
      <c r="U694" s="400">
        <v>4.2300000000000004</v>
      </c>
      <c r="V694" s="400">
        <v>4.2300000000000004</v>
      </c>
      <c r="W694" s="404">
        <f>SUM(T694:V694)</f>
        <v>12.690000000000001</v>
      </c>
      <c r="X694" s="400">
        <v>4.2300000000000004</v>
      </c>
      <c r="Y694" s="400">
        <v>4.2300000000000004</v>
      </c>
      <c r="Z694" s="400">
        <v>4.2300000000000004</v>
      </c>
      <c r="AA694" s="404">
        <f>SUM(X694:Z694)</f>
        <v>12.690000000000001</v>
      </c>
      <c r="AB694" s="400">
        <v>4.2300000000000004</v>
      </c>
      <c r="AC694" s="400">
        <v>4.2300000000000004</v>
      </c>
      <c r="AD694" s="400">
        <v>4.2300000000000004</v>
      </c>
      <c r="AE694" s="404">
        <f>SUM(AB694:AD694)</f>
        <v>12.690000000000001</v>
      </c>
      <c r="AF694" s="401">
        <f>SUBTOTAL(9,S694,W694,AA694,AE694)</f>
        <v>50.760000000000005</v>
      </c>
    </row>
    <row r="695" spans="1:32" x14ac:dyDescent="0.3">
      <c r="A695" s="70"/>
      <c r="B695" s="70" t="s">
        <v>3631</v>
      </c>
      <c r="C695" s="318" t="s">
        <v>2700</v>
      </c>
      <c r="D695" s="318" t="s">
        <v>24</v>
      </c>
      <c r="E695" s="317" t="s">
        <v>951</v>
      </c>
      <c r="F695" s="318" t="s">
        <v>1734</v>
      </c>
      <c r="G695" s="318" t="s">
        <v>1273</v>
      </c>
      <c r="H695" s="317" t="s">
        <v>913</v>
      </c>
      <c r="I695" s="317">
        <v>53000</v>
      </c>
      <c r="J695" s="318" t="s">
        <v>1001</v>
      </c>
      <c r="K695" s="316">
        <v>41727</v>
      </c>
      <c r="L695" s="317" t="s">
        <v>2608</v>
      </c>
      <c r="M695" s="315" t="s">
        <v>983</v>
      </c>
      <c r="N695" s="318" t="s">
        <v>991</v>
      </c>
      <c r="O695" s="347">
        <v>50.76</v>
      </c>
      <c r="P695" s="400">
        <v>4.2300000000000004</v>
      </c>
      <c r="Q695" s="400">
        <v>4.2300000000000004</v>
      </c>
      <c r="R695" s="400">
        <v>4.2300000000000004</v>
      </c>
      <c r="S695" s="404">
        <f>SUM(P695:R695)</f>
        <v>12.690000000000001</v>
      </c>
      <c r="T695" s="400">
        <v>4.2300000000000004</v>
      </c>
      <c r="U695" s="400">
        <v>4.2300000000000004</v>
      </c>
      <c r="V695" s="400">
        <v>4.2300000000000004</v>
      </c>
      <c r="W695" s="404">
        <f>SUM(T695:V695)</f>
        <v>12.690000000000001</v>
      </c>
      <c r="X695" s="400">
        <v>4.2300000000000004</v>
      </c>
      <c r="Y695" s="400">
        <v>4.2300000000000004</v>
      </c>
      <c r="Z695" s="400">
        <v>4.2300000000000004</v>
      </c>
      <c r="AA695" s="404">
        <f>SUM(X695:Z695)</f>
        <v>12.690000000000001</v>
      </c>
      <c r="AB695" s="400">
        <v>4.2300000000000004</v>
      </c>
      <c r="AC695" s="400">
        <v>4.2300000000000004</v>
      </c>
      <c r="AD695" s="400">
        <v>4.2300000000000004</v>
      </c>
      <c r="AE695" s="404">
        <f>SUM(AB695:AD695)</f>
        <v>12.690000000000001</v>
      </c>
      <c r="AF695" s="401">
        <f>SUBTOTAL(9,S695,W695,AA695,AE695)</f>
        <v>50.760000000000005</v>
      </c>
    </row>
    <row r="696" spans="1:32" x14ac:dyDescent="0.3">
      <c r="A696" s="70"/>
      <c r="B696" s="70" t="s">
        <v>3631</v>
      </c>
      <c r="C696" s="318" t="s">
        <v>2700</v>
      </c>
      <c r="D696" s="318" t="s">
        <v>25</v>
      </c>
      <c r="E696" s="317" t="s">
        <v>951</v>
      </c>
      <c r="F696" s="318" t="s">
        <v>1735</v>
      </c>
      <c r="G696" s="318" t="s">
        <v>1273</v>
      </c>
      <c r="H696" s="317" t="s">
        <v>913</v>
      </c>
      <c r="I696" s="317">
        <v>53000</v>
      </c>
      <c r="J696" s="318" t="s">
        <v>1001</v>
      </c>
      <c r="K696" s="316">
        <v>41727</v>
      </c>
      <c r="L696" s="317" t="s">
        <v>2608</v>
      </c>
      <c r="M696" s="315" t="s">
        <v>983</v>
      </c>
      <c r="N696" s="318" t="s">
        <v>991</v>
      </c>
      <c r="O696" s="347">
        <v>50.76</v>
      </c>
      <c r="P696" s="400">
        <v>4.2300000000000004</v>
      </c>
      <c r="Q696" s="400">
        <v>4.2300000000000004</v>
      </c>
      <c r="R696" s="400">
        <v>4.2300000000000004</v>
      </c>
      <c r="S696" s="404">
        <f>SUM(P696:R696)</f>
        <v>12.690000000000001</v>
      </c>
      <c r="T696" s="400">
        <v>4.2300000000000004</v>
      </c>
      <c r="U696" s="400">
        <v>4.2300000000000004</v>
      </c>
      <c r="V696" s="400">
        <v>4.2300000000000004</v>
      </c>
      <c r="W696" s="404">
        <f>SUM(T696:V696)</f>
        <v>12.690000000000001</v>
      </c>
      <c r="X696" s="400">
        <v>4.2300000000000004</v>
      </c>
      <c r="Y696" s="400">
        <v>4.2300000000000004</v>
      </c>
      <c r="Z696" s="400">
        <v>4.2300000000000004</v>
      </c>
      <c r="AA696" s="404">
        <f>SUM(X696:Z696)</f>
        <v>12.690000000000001</v>
      </c>
      <c r="AB696" s="400">
        <v>4.2300000000000004</v>
      </c>
      <c r="AC696" s="400">
        <v>4.2300000000000004</v>
      </c>
      <c r="AD696" s="400">
        <v>4.2300000000000004</v>
      </c>
      <c r="AE696" s="404">
        <f>SUM(AB696:AD696)</f>
        <v>12.690000000000001</v>
      </c>
      <c r="AF696" s="401">
        <f>SUBTOTAL(9,S696,W696,AA696,AE696)</f>
        <v>50.760000000000005</v>
      </c>
    </row>
    <row r="697" spans="1:32" x14ac:dyDescent="0.3">
      <c r="A697" s="70"/>
      <c r="B697" s="70" t="s">
        <v>3631</v>
      </c>
      <c r="C697" s="318" t="s">
        <v>2700</v>
      </c>
      <c r="D697" s="318" t="s">
        <v>26</v>
      </c>
      <c r="E697" s="317" t="s">
        <v>951</v>
      </c>
      <c r="F697" s="318" t="s">
        <v>1736</v>
      </c>
      <c r="G697" s="318" t="s">
        <v>1273</v>
      </c>
      <c r="H697" s="317" t="s">
        <v>913</v>
      </c>
      <c r="I697" s="317">
        <v>53000</v>
      </c>
      <c r="J697" s="318" t="s">
        <v>1001</v>
      </c>
      <c r="K697" s="316">
        <v>41727</v>
      </c>
      <c r="L697" s="317" t="s">
        <v>2608</v>
      </c>
      <c r="M697" s="315" t="s">
        <v>983</v>
      </c>
      <c r="N697" s="318" t="s">
        <v>991</v>
      </c>
      <c r="O697" s="347">
        <v>50.76</v>
      </c>
      <c r="P697" s="400">
        <v>4.2300000000000004</v>
      </c>
      <c r="Q697" s="400">
        <v>4.2300000000000004</v>
      </c>
      <c r="R697" s="400">
        <v>4.2300000000000004</v>
      </c>
      <c r="S697" s="404">
        <f>SUM(P697:R697)</f>
        <v>12.690000000000001</v>
      </c>
      <c r="T697" s="400">
        <v>4.2300000000000004</v>
      </c>
      <c r="U697" s="400">
        <v>4.2300000000000004</v>
      </c>
      <c r="V697" s="400">
        <v>4.2300000000000004</v>
      </c>
      <c r="W697" s="404">
        <f>SUM(T697:V697)</f>
        <v>12.690000000000001</v>
      </c>
      <c r="X697" s="400">
        <v>4.2300000000000004</v>
      </c>
      <c r="Y697" s="400">
        <v>4.2300000000000004</v>
      </c>
      <c r="Z697" s="400">
        <v>4.2300000000000004</v>
      </c>
      <c r="AA697" s="404">
        <f>SUM(X697:Z697)</f>
        <v>12.690000000000001</v>
      </c>
      <c r="AB697" s="400">
        <v>4.2300000000000004</v>
      </c>
      <c r="AC697" s="400">
        <v>4.2300000000000004</v>
      </c>
      <c r="AD697" s="400">
        <v>4.2300000000000004</v>
      </c>
      <c r="AE697" s="404">
        <f>SUM(AB697:AD697)</f>
        <v>12.690000000000001</v>
      </c>
      <c r="AF697" s="401">
        <f>SUBTOTAL(9,S697,W697,AA697,AE697)</f>
        <v>50.760000000000005</v>
      </c>
    </row>
    <row r="698" spans="1:32" x14ac:dyDescent="0.3">
      <c r="A698" s="70"/>
      <c r="B698" s="70" t="s">
        <v>3631</v>
      </c>
      <c r="C698" s="318" t="s">
        <v>2700</v>
      </c>
      <c r="D698" s="318" t="s">
        <v>27</v>
      </c>
      <c r="E698" s="317" t="s">
        <v>951</v>
      </c>
      <c r="F698" s="318" t="s">
        <v>1737</v>
      </c>
      <c r="G698" s="318" t="s">
        <v>1273</v>
      </c>
      <c r="H698" s="317" t="s">
        <v>913</v>
      </c>
      <c r="I698" s="317">
        <v>53000</v>
      </c>
      <c r="J698" s="318" t="s">
        <v>1001</v>
      </c>
      <c r="K698" s="316">
        <v>41629</v>
      </c>
      <c r="L698" s="317" t="s">
        <v>2608</v>
      </c>
      <c r="M698" s="315" t="s">
        <v>983</v>
      </c>
      <c r="N698" s="318" t="s">
        <v>991</v>
      </c>
      <c r="O698" s="347">
        <v>50.76</v>
      </c>
      <c r="P698" s="400">
        <v>4.2300000000000004</v>
      </c>
      <c r="Q698" s="400">
        <v>4.2300000000000004</v>
      </c>
      <c r="R698" s="400">
        <v>4.2300000000000004</v>
      </c>
      <c r="S698" s="404">
        <f>SUM(P698:R698)</f>
        <v>12.690000000000001</v>
      </c>
      <c r="T698" s="400">
        <v>4.2300000000000004</v>
      </c>
      <c r="U698" s="400">
        <v>4.2300000000000004</v>
      </c>
      <c r="V698" s="400">
        <v>4.2300000000000004</v>
      </c>
      <c r="W698" s="404">
        <f>SUM(T698:V698)</f>
        <v>12.690000000000001</v>
      </c>
      <c r="X698" s="400">
        <v>4.2300000000000004</v>
      </c>
      <c r="Y698" s="400">
        <v>4.2300000000000004</v>
      </c>
      <c r="Z698" s="400">
        <v>4.2300000000000004</v>
      </c>
      <c r="AA698" s="404">
        <f>SUM(X698:Z698)</f>
        <v>12.690000000000001</v>
      </c>
      <c r="AB698" s="400">
        <v>4.2300000000000004</v>
      </c>
      <c r="AC698" s="400">
        <v>4.2300000000000004</v>
      </c>
      <c r="AD698" s="400">
        <v>4.2300000000000004</v>
      </c>
      <c r="AE698" s="404">
        <f>SUM(AB698:AD698)</f>
        <v>12.690000000000001</v>
      </c>
      <c r="AF698" s="401">
        <f>SUBTOTAL(9,S698,W698,AA698,AE698)</f>
        <v>50.760000000000005</v>
      </c>
    </row>
    <row r="699" spans="1:32" x14ac:dyDescent="0.3">
      <c r="A699" s="70"/>
      <c r="B699" s="70" t="s">
        <v>3631</v>
      </c>
      <c r="C699" s="318" t="s">
        <v>2700</v>
      </c>
      <c r="D699" s="318" t="s">
        <v>28</v>
      </c>
      <c r="E699" s="317" t="s">
        <v>951</v>
      </c>
      <c r="F699" s="318" t="s">
        <v>1738</v>
      </c>
      <c r="G699" s="318" t="s">
        <v>1273</v>
      </c>
      <c r="H699" s="317" t="s">
        <v>913</v>
      </c>
      <c r="I699" s="317">
        <v>53000</v>
      </c>
      <c r="J699" s="318" t="s">
        <v>1001</v>
      </c>
      <c r="K699" s="316">
        <v>41724</v>
      </c>
      <c r="L699" s="317" t="s">
        <v>2608</v>
      </c>
      <c r="M699" s="315" t="s">
        <v>983</v>
      </c>
      <c r="N699" s="318" t="s">
        <v>991</v>
      </c>
      <c r="O699" s="347">
        <v>50.76</v>
      </c>
      <c r="P699" s="400">
        <v>4.2300000000000004</v>
      </c>
      <c r="Q699" s="400">
        <v>4.2300000000000004</v>
      </c>
      <c r="R699" s="400">
        <v>4.2300000000000004</v>
      </c>
      <c r="S699" s="404">
        <f>SUM(P699:R699)</f>
        <v>12.690000000000001</v>
      </c>
      <c r="T699" s="400">
        <v>4.2300000000000004</v>
      </c>
      <c r="U699" s="400">
        <v>4.2300000000000004</v>
      </c>
      <c r="V699" s="400">
        <v>4.2300000000000004</v>
      </c>
      <c r="W699" s="404">
        <f>SUM(T699:V699)</f>
        <v>12.690000000000001</v>
      </c>
      <c r="X699" s="400">
        <v>4.2300000000000004</v>
      </c>
      <c r="Y699" s="400">
        <v>4.2300000000000004</v>
      </c>
      <c r="Z699" s="400">
        <v>4.2300000000000004</v>
      </c>
      <c r="AA699" s="404">
        <f>SUM(X699:Z699)</f>
        <v>12.690000000000001</v>
      </c>
      <c r="AB699" s="400">
        <v>4.2300000000000004</v>
      </c>
      <c r="AC699" s="400">
        <v>4.2300000000000004</v>
      </c>
      <c r="AD699" s="400">
        <v>4.2300000000000004</v>
      </c>
      <c r="AE699" s="404">
        <f>SUM(AB699:AD699)</f>
        <v>12.690000000000001</v>
      </c>
      <c r="AF699" s="401">
        <f>SUBTOTAL(9,S699,W699,AA699,AE699)</f>
        <v>50.760000000000005</v>
      </c>
    </row>
    <row r="700" spans="1:32" x14ac:dyDescent="0.3">
      <c r="A700" s="70"/>
      <c r="B700" s="70" t="s">
        <v>3631</v>
      </c>
      <c r="C700" s="318" t="s">
        <v>2677</v>
      </c>
      <c r="D700" s="318" t="s">
        <v>29</v>
      </c>
      <c r="E700" s="317" t="s">
        <v>951</v>
      </c>
      <c r="F700" s="318" t="s">
        <v>1739</v>
      </c>
      <c r="G700" s="318" t="s">
        <v>1273</v>
      </c>
      <c r="H700" s="317" t="s">
        <v>956</v>
      </c>
      <c r="I700" s="317">
        <v>53100</v>
      </c>
      <c r="J700" s="318" t="s">
        <v>1001</v>
      </c>
      <c r="K700" s="316">
        <v>41629</v>
      </c>
      <c r="L700" s="317" t="s">
        <v>2608</v>
      </c>
      <c r="M700" s="315" t="s">
        <v>983</v>
      </c>
      <c r="N700" s="318" t="s">
        <v>991</v>
      </c>
      <c r="O700" s="347">
        <v>50.76</v>
      </c>
      <c r="P700" s="400">
        <v>4.2300000000000004</v>
      </c>
      <c r="Q700" s="400">
        <v>4.2300000000000004</v>
      </c>
      <c r="R700" s="400">
        <v>4.2300000000000004</v>
      </c>
      <c r="S700" s="404">
        <f>SUM(P700:R700)</f>
        <v>12.690000000000001</v>
      </c>
      <c r="T700" s="400">
        <v>4.2300000000000004</v>
      </c>
      <c r="U700" s="400">
        <v>4.2300000000000004</v>
      </c>
      <c r="V700" s="400">
        <v>4.2300000000000004</v>
      </c>
      <c r="W700" s="404">
        <f>SUM(T700:V700)</f>
        <v>12.690000000000001</v>
      </c>
      <c r="X700" s="400">
        <v>4.2300000000000004</v>
      </c>
      <c r="Y700" s="400">
        <v>4.2300000000000004</v>
      </c>
      <c r="Z700" s="400">
        <v>4.2300000000000004</v>
      </c>
      <c r="AA700" s="404">
        <f>SUM(X700:Z700)</f>
        <v>12.690000000000001</v>
      </c>
      <c r="AB700" s="400">
        <v>4.2300000000000004</v>
      </c>
      <c r="AC700" s="400">
        <v>4.2300000000000004</v>
      </c>
      <c r="AD700" s="400">
        <v>4.2300000000000004</v>
      </c>
      <c r="AE700" s="404">
        <f>SUM(AB700:AD700)</f>
        <v>12.690000000000001</v>
      </c>
      <c r="AF700" s="401">
        <f>SUBTOTAL(9,S700,W700,AA700,AE700)</f>
        <v>50.760000000000005</v>
      </c>
    </row>
    <row r="701" spans="1:32" x14ac:dyDescent="0.3">
      <c r="A701" s="70"/>
      <c r="B701" s="70" t="s">
        <v>3631</v>
      </c>
      <c r="C701" s="318" t="s">
        <v>2930</v>
      </c>
      <c r="D701" s="318" t="s">
        <v>30</v>
      </c>
      <c r="E701" s="317" t="s">
        <v>951</v>
      </c>
      <c r="F701" s="318" t="s">
        <v>1740</v>
      </c>
      <c r="G701" s="318" t="s">
        <v>1272</v>
      </c>
      <c r="H701" s="317" t="s">
        <v>912</v>
      </c>
      <c r="I701" s="317">
        <v>53100</v>
      </c>
      <c r="J701" s="318" t="s">
        <v>1001</v>
      </c>
      <c r="K701" s="316">
        <v>41727</v>
      </c>
      <c r="L701" s="317" t="s">
        <v>2608</v>
      </c>
      <c r="M701" s="315" t="s">
        <v>983</v>
      </c>
      <c r="N701" s="318" t="s">
        <v>991</v>
      </c>
      <c r="O701" s="347">
        <v>50.76</v>
      </c>
      <c r="P701" s="400">
        <v>4.2300000000000004</v>
      </c>
      <c r="Q701" s="400">
        <v>4.2300000000000004</v>
      </c>
      <c r="R701" s="400">
        <v>4.2300000000000004</v>
      </c>
      <c r="S701" s="404">
        <f>SUM(P701:R701)</f>
        <v>12.690000000000001</v>
      </c>
      <c r="T701" s="400">
        <v>4.2300000000000004</v>
      </c>
      <c r="U701" s="400">
        <v>4.2300000000000004</v>
      </c>
      <c r="V701" s="400">
        <v>4.2300000000000004</v>
      </c>
      <c r="W701" s="404">
        <f>SUM(T701:V701)</f>
        <v>12.690000000000001</v>
      </c>
      <c r="X701" s="400">
        <v>4.2300000000000004</v>
      </c>
      <c r="Y701" s="400">
        <v>4.2300000000000004</v>
      </c>
      <c r="Z701" s="400">
        <v>4.2300000000000004</v>
      </c>
      <c r="AA701" s="404">
        <f>SUM(X701:Z701)</f>
        <v>12.690000000000001</v>
      </c>
      <c r="AB701" s="400">
        <v>4.2300000000000004</v>
      </c>
      <c r="AC701" s="400">
        <v>4.2300000000000004</v>
      </c>
      <c r="AD701" s="400">
        <v>4.2300000000000004</v>
      </c>
      <c r="AE701" s="404">
        <f>SUM(AB701:AD701)</f>
        <v>12.690000000000001</v>
      </c>
      <c r="AF701" s="401">
        <f>SUBTOTAL(9,S701,W701,AA701,AE701)</f>
        <v>50.760000000000005</v>
      </c>
    </row>
    <row r="702" spans="1:32" x14ac:dyDescent="0.3">
      <c r="A702" s="70"/>
      <c r="B702" s="70" t="s">
        <v>3631</v>
      </c>
      <c r="C702" s="318" t="s">
        <v>2930</v>
      </c>
      <c r="D702" s="318" t="s">
        <v>31</v>
      </c>
      <c r="E702" s="317" t="s">
        <v>951</v>
      </c>
      <c r="F702" s="318" t="s">
        <v>1741</v>
      </c>
      <c r="G702" s="318" t="s">
        <v>1272</v>
      </c>
      <c r="H702" s="317" t="s">
        <v>912</v>
      </c>
      <c r="I702" s="317">
        <v>53100</v>
      </c>
      <c r="J702" s="318" t="s">
        <v>1001</v>
      </c>
      <c r="K702" s="316">
        <v>41702</v>
      </c>
      <c r="L702" s="317" t="s">
        <v>2608</v>
      </c>
      <c r="M702" s="315" t="s">
        <v>983</v>
      </c>
      <c r="N702" s="318" t="s">
        <v>991</v>
      </c>
      <c r="O702" s="347">
        <v>50.76</v>
      </c>
      <c r="P702" s="400">
        <v>4.2300000000000004</v>
      </c>
      <c r="Q702" s="400">
        <v>4.2300000000000004</v>
      </c>
      <c r="R702" s="400">
        <v>4.2300000000000004</v>
      </c>
      <c r="S702" s="404">
        <f>SUM(P702:R702)</f>
        <v>12.690000000000001</v>
      </c>
      <c r="T702" s="400">
        <v>4.2300000000000004</v>
      </c>
      <c r="U702" s="400">
        <v>4.2300000000000004</v>
      </c>
      <c r="V702" s="400">
        <v>4.2300000000000004</v>
      </c>
      <c r="W702" s="404">
        <f>SUM(T702:V702)</f>
        <v>12.690000000000001</v>
      </c>
      <c r="X702" s="400">
        <v>4.2300000000000004</v>
      </c>
      <c r="Y702" s="400">
        <v>4.2300000000000004</v>
      </c>
      <c r="Z702" s="400">
        <v>4.2300000000000004</v>
      </c>
      <c r="AA702" s="404">
        <f>SUM(X702:Z702)</f>
        <v>12.690000000000001</v>
      </c>
      <c r="AB702" s="400">
        <v>4.2300000000000004</v>
      </c>
      <c r="AC702" s="400">
        <v>4.2300000000000004</v>
      </c>
      <c r="AD702" s="400">
        <v>4.2300000000000004</v>
      </c>
      <c r="AE702" s="404">
        <f>SUM(AB702:AD702)</f>
        <v>12.690000000000001</v>
      </c>
      <c r="AF702" s="401">
        <f>SUBTOTAL(9,S702,W702,AA702,AE702)</f>
        <v>50.760000000000005</v>
      </c>
    </row>
    <row r="703" spans="1:32" x14ac:dyDescent="0.3">
      <c r="A703" s="70"/>
      <c r="B703" s="70" t="s">
        <v>3631</v>
      </c>
      <c r="C703" s="318" t="s">
        <v>2594</v>
      </c>
      <c r="D703" s="318" t="s">
        <v>32</v>
      </c>
      <c r="E703" s="317" t="s">
        <v>951</v>
      </c>
      <c r="F703" s="318" t="s">
        <v>1742</v>
      </c>
      <c r="G703" s="318" t="s">
        <v>1272</v>
      </c>
      <c r="H703" s="317" t="s">
        <v>912</v>
      </c>
      <c r="I703" s="317">
        <v>53100</v>
      </c>
      <c r="J703" s="318" t="s">
        <v>1001</v>
      </c>
      <c r="K703" s="316">
        <v>41764</v>
      </c>
      <c r="L703" s="317" t="s">
        <v>2608</v>
      </c>
      <c r="M703" s="315" t="s">
        <v>983</v>
      </c>
      <c r="N703" s="318" t="s">
        <v>991</v>
      </c>
      <c r="O703" s="347">
        <v>50.76</v>
      </c>
      <c r="P703" s="400">
        <v>4.2300000000000004</v>
      </c>
      <c r="Q703" s="400">
        <v>4.2300000000000004</v>
      </c>
      <c r="R703" s="400">
        <v>4.2300000000000004</v>
      </c>
      <c r="S703" s="404">
        <f>SUM(P703:R703)</f>
        <v>12.690000000000001</v>
      </c>
      <c r="T703" s="400">
        <v>4.2300000000000004</v>
      </c>
      <c r="U703" s="400">
        <v>4.2300000000000004</v>
      </c>
      <c r="V703" s="400">
        <v>4.2300000000000004</v>
      </c>
      <c r="W703" s="404">
        <f>SUM(T703:V703)</f>
        <v>12.690000000000001</v>
      </c>
      <c r="X703" s="400">
        <v>4.2300000000000004</v>
      </c>
      <c r="Y703" s="400">
        <v>4.2300000000000004</v>
      </c>
      <c r="Z703" s="400">
        <v>4.2300000000000004</v>
      </c>
      <c r="AA703" s="404">
        <f>SUM(X703:Z703)</f>
        <v>12.690000000000001</v>
      </c>
      <c r="AB703" s="400">
        <v>4.2300000000000004</v>
      </c>
      <c r="AC703" s="400">
        <v>4.2300000000000004</v>
      </c>
      <c r="AD703" s="400">
        <v>4.2300000000000004</v>
      </c>
      <c r="AE703" s="404">
        <f>SUM(AB703:AD703)</f>
        <v>12.690000000000001</v>
      </c>
      <c r="AF703" s="401">
        <f>SUBTOTAL(9,S703,W703,AA703,AE703)</f>
        <v>50.760000000000005</v>
      </c>
    </row>
    <row r="704" spans="1:32" x14ac:dyDescent="0.3">
      <c r="A704" s="70"/>
      <c r="B704" s="70" t="s">
        <v>3631</v>
      </c>
      <c r="C704" s="318" t="s">
        <v>2594</v>
      </c>
      <c r="D704" s="318" t="s">
        <v>33</v>
      </c>
      <c r="E704" s="317" t="s">
        <v>951</v>
      </c>
      <c r="F704" s="318" t="s">
        <v>1743</v>
      </c>
      <c r="G704" s="318" t="s">
        <v>1272</v>
      </c>
      <c r="H704" s="317" t="s">
        <v>912</v>
      </c>
      <c r="I704" s="317">
        <v>53100</v>
      </c>
      <c r="J704" s="318" t="s">
        <v>1001</v>
      </c>
      <c r="K704" s="316">
        <v>41724</v>
      </c>
      <c r="L704" s="317" t="s">
        <v>2608</v>
      </c>
      <c r="M704" s="315" t="s">
        <v>983</v>
      </c>
      <c r="N704" s="318" t="s">
        <v>991</v>
      </c>
      <c r="O704" s="347">
        <v>50.76</v>
      </c>
      <c r="P704" s="400">
        <v>4.2300000000000004</v>
      </c>
      <c r="Q704" s="400">
        <v>4.2300000000000004</v>
      </c>
      <c r="R704" s="400">
        <v>4.2300000000000004</v>
      </c>
      <c r="S704" s="404">
        <f>SUM(P704:R704)</f>
        <v>12.690000000000001</v>
      </c>
      <c r="T704" s="400">
        <v>4.2300000000000004</v>
      </c>
      <c r="U704" s="400">
        <v>4.2300000000000004</v>
      </c>
      <c r="V704" s="400">
        <v>4.2300000000000004</v>
      </c>
      <c r="W704" s="404">
        <f>SUM(T704:V704)</f>
        <v>12.690000000000001</v>
      </c>
      <c r="X704" s="400">
        <v>4.2300000000000004</v>
      </c>
      <c r="Y704" s="400">
        <v>4.2300000000000004</v>
      </c>
      <c r="Z704" s="400">
        <v>4.2300000000000004</v>
      </c>
      <c r="AA704" s="404">
        <f>SUM(X704:Z704)</f>
        <v>12.690000000000001</v>
      </c>
      <c r="AB704" s="400">
        <v>4.2300000000000004</v>
      </c>
      <c r="AC704" s="400">
        <v>4.2300000000000004</v>
      </c>
      <c r="AD704" s="400">
        <v>4.2300000000000004</v>
      </c>
      <c r="AE704" s="404">
        <f>SUM(AB704:AD704)</f>
        <v>12.690000000000001</v>
      </c>
      <c r="AF704" s="401">
        <f>SUBTOTAL(9,S704,W704,AA704,AE704)</f>
        <v>50.760000000000005</v>
      </c>
    </row>
    <row r="705" spans="1:32" x14ac:dyDescent="0.3">
      <c r="A705" s="70"/>
      <c r="B705" s="70" t="s">
        <v>3631</v>
      </c>
      <c r="C705" s="318" t="s">
        <v>2594</v>
      </c>
      <c r="D705" s="318" t="s">
        <v>34</v>
      </c>
      <c r="E705" s="317" t="s">
        <v>951</v>
      </c>
      <c r="F705" s="318" t="s">
        <v>1744</v>
      </c>
      <c r="G705" s="318" t="s">
        <v>1272</v>
      </c>
      <c r="H705" s="317" t="s">
        <v>912</v>
      </c>
      <c r="I705" s="317">
        <v>53100</v>
      </c>
      <c r="J705" s="318" t="s">
        <v>1001</v>
      </c>
      <c r="K705" s="316">
        <v>41764</v>
      </c>
      <c r="L705" s="317" t="s">
        <v>2608</v>
      </c>
      <c r="M705" s="315" t="s">
        <v>983</v>
      </c>
      <c r="N705" s="318" t="s">
        <v>991</v>
      </c>
      <c r="O705" s="347">
        <v>50.76</v>
      </c>
      <c r="P705" s="400">
        <v>4.2300000000000004</v>
      </c>
      <c r="Q705" s="400">
        <v>4.2300000000000004</v>
      </c>
      <c r="R705" s="400">
        <v>4.2300000000000004</v>
      </c>
      <c r="S705" s="404">
        <f>SUM(P705:R705)</f>
        <v>12.690000000000001</v>
      </c>
      <c r="T705" s="400">
        <v>4.2300000000000004</v>
      </c>
      <c r="U705" s="400">
        <v>4.2300000000000004</v>
      </c>
      <c r="V705" s="400">
        <v>4.2300000000000004</v>
      </c>
      <c r="W705" s="404">
        <f>SUM(T705:V705)</f>
        <v>12.690000000000001</v>
      </c>
      <c r="X705" s="400">
        <v>4.2300000000000004</v>
      </c>
      <c r="Y705" s="400">
        <v>4.2300000000000004</v>
      </c>
      <c r="Z705" s="400">
        <v>4.2300000000000004</v>
      </c>
      <c r="AA705" s="404">
        <f>SUM(X705:Z705)</f>
        <v>12.690000000000001</v>
      </c>
      <c r="AB705" s="400">
        <v>4.2300000000000004</v>
      </c>
      <c r="AC705" s="400">
        <v>4.2300000000000004</v>
      </c>
      <c r="AD705" s="400">
        <v>4.2300000000000004</v>
      </c>
      <c r="AE705" s="404">
        <f>SUM(AB705:AD705)</f>
        <v>12.690000000000001</v>
      </c>
      <c r="AF705" s="401">
        <f>SUBTOTAL(9,S705,W705,AA705,AE705)</f>
        <v>50.760000000000005</v>
      </c>
    </row>
    <row r="706" spans="1:32" x14ac:dyDescent="0.3">
      <c r="A706" s="70"/>
      <c r="B706" s="70" t="s">
        <v>3631</v>
      </c>
      <c r="C706" s="318" t="s">
        <v>2594</v>
      </c>
      <c r="D706" s="318" t="s">
        <v>35</v>
      </c>
      <c r="E706" s="317" t="s">
        <v>951</v>
      </c>
      <c r="F706" s="318" t="s">
        <v>1746</v>
      </c>
      <c r="G706" s="318" t="s">
        <v>1272</v>
      </c>
      <c r="H706" s="317" t="s">
        <v>912</v>
      </c>
      <c r="I706" s="317">
        <v>53100</v>
      </c>
      <c r="J706" s="318" t="s">
        <v>1001</v>
      </c>
      <c r="K706" s="316">
        <v>41724</v>
      </c>
      <c r="L706" s="317" t="s">
        <v>2608</v>
      </c>
      <c r="M706" s="315" t="s">
        <v>983</v>
      </c>
      <c r="N706" s="318" t="s">
        <v>991</v>
      </c>
      <c r="O706" s="347">
        <v>50.76</v>
      </c>
      <c r="P706" s="400">
        <v>4.2300000000000004</v>
      </c>
      <c r="Q706" s="400">
        <v>4.2300000000000004</v>
      </c>
      <c r="R706" s="400">
        <v>4.2300000000000004</v>
      </c>
      <c r="S706" s="404">
        <f>SUM(P706:R706)</f>
        <v>12.690000000000001</v>
      </c>
      <c r="T706" s="400">
        <v>4.2300000000000004</v>
      </c>
      <c r="U706" s="400">
        <v>4.2300000000000004</v>
      </c>
      <c r="V706" s="400">
        <v>4.2300000000000004</v>
      </c>
      <c r="W706" s="404">
        <f>SUM(T706:V706)</f>
        <v>12.690000000000001</v>
      </c>
      <c r="X706" s="400">
        <v>4.2300000000000004</v>
      </c>
      <c r="Y706" s="400">
        <v>4.2300000000000004</v>
      </c>
      <c r="Z706" s="400">
        <v>4.2300000000000004</v>
      </c>
      <c r="AA706" s="404">
        <f>SUM(X706:Z706)</f>
        <v>12.690000000000001</v>
      </c>
      <c r="AB706" s="400">
        <v>4.2300000000000004</v>
      </c>
      <c r="AC706" s="400">
        <v>4.2300000000000004</v>
      </c>
      <c r="AD706" s="400">
        <v>4.2300000000000004</v>
      </c>
      <c r="AE706" s="404">
        <f>SUM(AB706:AD706)</f>
        <v>12.690000000000001</v>
      </c>
      <c r="AF706" s="401">
        <f>SUBTOTAL(9,S706,W706,AA706,AE706)</f>
        <v>50.760000000000005</v>
      </c>
    </row>
    <row r="707" spans="1:32" x14ac:dyDescent="0.3">
      <c r="A707" s="70"/>
      <c r="B707" s="70" t="s">
        <v>3631</v>
      </c>
      <c r="C707" s="318" t="s">
        <v>2663</v>
      </c>
      <c r="D707" s="318" t="s">
        <v>36</v>
      </c>
      <c r="E707" s="317" t="s">
        <v>951</v>
      </c>
      <c r="F707" s="318" t="s">
        <v>1747</v>
      </c>
      <c r="G707" s="318" t="s">
        <v>1274</v>
      </c>
      <c r="H707" s="317" t="s">
        <v>929</v>
      </c>
      <c r="I707" s="317">
        <v>35510</v>
      </c>
      <c r="J707" s="318" t="s">
        <v>1002</v>
      </c>
      <c r="K707" s="316">
        <v>41764</v>
      </c>
      <c r="L707" s="317" t="s">
        <v>2608</v>
      </c>
      <c r="M707" s="315" t="s">
        <v>984</v>
      </c>
      <c r="N707" s="318" t="s">
        <v>991</v>
      </c>
      <c r="O707" s="347">
        <v>46.08</v>
      </c>
      <c r="P707" s="400">
        <v>3.84</v>
      </c>
      <c r="Q707" s="400">
        <v>3.84</v>
      </c>
      <c r="R707" s="400">
        <v>3.84</v>
      </c>
      <c r="S707" s="404">
        <f>SUM(P707:R707)</f>
        <v>11.52</v>
      </c>
      <c r="T707" s="400">
        <v>3.84</v>
      </c>
      <c r="U707" s="400">
        <v>3.84</v>
      </c>
      <c r="V707" s="400">
        <v>3.84</v>
      </c>
      <c r="W707" s="404">
        <f>SUM(T707:V707)</f>
        <v>11.52</v>
      </c>
      <c r="X707" s="400">
        <v>3.84</v>
      </c>
      <c r="Y707" s="400">
        <v>3.84</v>
      </c>
      <c r="Z707" s="400">
        <v>3.84</v>
      </c>
      <c r="AA707" s="404">
        <f>SUM(X707:Z707)</f>
        <v>11.52</v>
      </c>
      <c r="AB707" s="400">
        <v>3.84</v>
      </c>
      <c r="AC707" s="400">
        <v>3.84</v>
      </c>
      <c r="AD707" s="400">
        <v>3.84</v>
      </c>
      <c r="AE707" s="404">
        <f>SUM(AB707:AD707)</f>
        <v>11.52</v>
      </c>
      <c r="AF707" s="401">
        <f>SUBTOTAL(9,S707,W707,AA707,AE707)</f>
        <v>46.08</v>
      </c>
    </row>
    <row r="708" spans="1:32" x14ac:dyDescent="0.3">
      <c r="A708" s="70"/>
      <c r="B708" s="70" t="s">
        <v>3631</v>
      </c>
      <c r="C708" s="318" t="s">
        <v>2594</v>
      </c>
      <c r="D708" s="318" t="s">
        <v>37</v>
      </c>
      <c r="E708" s="317" t="s">
        <v>951</v>
      </c>
      <c r="F708" s="318" t="s">
        <v>1748</v>
      </c>
      <c r="G708" s="318" t="s">
        <v>1272</v>
      </c>
      <c r="H708" s="317" t="s">
        <v>912</v>
      </c>
      <c r="I708" s="317">
        <v>53100</v>
      </c>
      <c r="J708" s="318" t="s">
        <v>1001</v>
      </c>
      <c r="K708" s="316">
        <v>41799</v>
      </c>
      <c r="L708" s="317" t="s">
        <v>2608</v>
      </c>
      <c r="M708" s="315" t="s">
        <v>983</v>
      </c>
      <c r="N708" s="318" t="s">
        <v>991</v>
      </c>
      <c r="O708" s="347">
        <v>50.76</v>
      </c>
      <c r="P708" s="400">
        <v>4.2300000000000004</v>
      </c>
      <c r="Q708" s="400">
        <v>4.2300000000000004</v>
      </c>
      <c r="R708" s="400">
        <v>4.2300000000000004</v>
      </c>
      <c r="S708" s="404">
        <f>SUM(P708:R708)</f>
        <v>12.690000000000001</v>
      </c>
      <c r="T708" s="400">
        <v>4.2300000000000004</v>
      </c>
      <c r="U708" s="400">
        <v>4.2300000000000004</v>
      </c>
      <c r="V708" s="400">
        <v>4.2300000000000004</v>
      </c>
      <c r="W708" s="404">
        <f>SUM(T708:V708)</f>
        <v>12.690000000000001</v>
      </c>
      <c r="X708" s="400">
        <v>4.2300000000000004</v>
      </c>
      <c r="Y708" s="400">
        <v>4.2300000000000004</v>
      </c>
      <c r="Z708" s="400">
        <v>4.2300000000000004</v>
      </c>
      <c r="AA708" s="404">
        <f>SUM(X708:Z708)</f>
        <v>12.690000000000001</v>
      </c>
      <c r="AB708" s="400">
        <v>4.2300000000000004</v>
      </c>
      <c r="AC708" s="400">
        <v>4.2300000000000004</v>
      </c>
      <c r="AD708" s="400">
        <v>4.2300000000000004</v>
      </c>
      <c r="AE708" s="404">
        <f>SUM(AB708:AD708)</f>
        <v>12.690000000000001</v>
      </c>
      <c r="AF708" s="401">
        <f>SUBTOTAL(9,S708,W708,AA708,AE708)</f>
        <v>50.760000000000005</v>
      </c>
    </row>
    <row r="709" spans="1:32" x14ac:dyDescent="0.3">
      <c r="A709" s="70"/>
      <c r="B709" s="70" t="s">
        <v>3631</v>
      </c>
      <c r="C709" s="318" t="s">
        <v>2700</v>
      </c>
      <c r="D709" s="318" t="s">
        <v>38</v>
      </c>
      <c r="E709" s="317" t="s">
        <v>951</v>
      </c>
      <c r="F709" s="318" t="s">
        <v>1749</v>
      </c>
      <c r="G709" s="318" t="s">
        <v>1273</v>
      </c>
      <c r="H709" s="317" t="s">
        <v>913</v>
      </c>
      <c r="I709" s="317">
        <v>53000</v>
      </c>
      <c r="J709" s="318" t="s">
        <v>1001</v>
      </c>
      <c r="K709" s="316">
        <v>41761</v>
      </c>
      <c r="L709" s="317" t="s">
        <v>2608</v>
      </c>
      <c r="M709" s="315" t="s">
        <v>983</v>
      </c>
      <c r="N709" s="318" t="s">
        <v>991</v>
      </c>
      <c r="O709" s="347">
        <v>50.76</v>
      </c>
      <c r="P709" s="400">
        <v>4.2300000000000004</v>
      </c>
      <c r="Q709" s="400">
        <v>4.2300000000000004</v>
      </c>
      <c r="R709" s="400">
        <v>4.2300000000000004</v>
      </c>
      <c r="S709" s="404">
        <f>SUM(P709:R709)</f>
        <v>12.690000000000001</v>
      </c>
      <c r="T709" s="400">
        <v>4.2300000000000004</v>
      </c>
      <c r="U709" s="400">
        <v>4.2300000000000004</v>
      </c>
      <c r="V709" s="400">
        <v>4.2300000000000004</v>
      </c>
      <c r="W709" s="404">
        <f>SUM(T709:V709)</f>
        <v>12.690000000000001</v>
      </c>
      <c r="X709" s="400">
        <v>4.2300000000000004</v>
      </c>
      <c r="Y709" s="400">
        <v>4.2300000000000004</v>
      </c>
      <c r="Z709" s="400">
        <v>4.2300000000000004</v>
      </c>
      <c r="AA709" s="404">
        <f>SUM(X709:Z709)</f>
        <v>12.690000000000001</v>
      </c>
      <c r="AB709" s="400">
        <v>4.2300000000000004</v>
      </c>
      <c r="AC709" s="400">
        <v>4.2300000000000004</v>
      </c>
      <c r="AD709" s="400">
        <v>4.2300000000000004</v>
      </c>
      <c r="AE709" s="404">
        <f>SUM(AB709:AD709)</f>
        <v>12.690000000000001</v>
      </c>
      <c r="AF709" s="401">
        <f>SUBTOTAL(9,S709,W709,AA709,AE709)</f>
        <v>50.760000000000005</v>
      </c>
    </row>
    <row r="710" spans="1:32" x14ac:dyDescent="0.3">
      <c r="A710" s="70"/>
      <c r="B710" s="70" t="s">
        <v>3631</v>
      </c>
      <c r="C710" s="318" t="s">
        <v>2594</v>
      </c>
      <c r="D710" s="318" t="s">
        <v>39</v>
      </c>
      <c r="E710" s="317" t="s">
        <v>951</v>
      </c>
      <c r="F710" s="318" t="s">
        <v>1750</v>
      </c>
      <c r="G710" s="318" t="s">
        <v>1273</v>
      </c>
      <c r="H710" s="317" t="s">
        <v>913</v>
      </c>
      <c r="I710" s="317">
        <v>53000</v>
      </c>
      <c r="J710" s="318" t="s">
        <v>1001</v>
      </c>
      <c r="K710" s="316">
        <v>41761</v>
      </c>
      <c r="L710" s="317" t="s">
        <v>2608</v>
      </c>
      <c r="M710" s="315" t="s">
        <v>983</v>
      </c>
      <c r="N710" s="318" t="s">
        <v>991</v>
      </c>
      <c r="O710" s="347">
        <v>50.76</v>
      </c>
      <c r="P710" s="400">
        <v>4.2300000000000004</v>
      </c>
      <c r="Q710" s="400">
        <v>4.2300000000000004</v>
      </c>
      <c r="R710" s="400">
        <v>4.2300000000000004</v>
      </c>
      <c r="S710" s="404">
        <f>SUM(P710:R710)</f>
        <v>12.690000000000001</v>
      </c>
      <c r="T710" s="400">
        <v>4.2300000000000004</v>
      </c>
      <c r="U710" s="400">
        <v>4.2300000000000004</v>
      </c>
      <c r="V710" s="400">
        <v>4.2300000000000004</v>
      </c>
      <c r="W710" s="404">
        <f>SUM(T710:V710)</f>
        <v>12.690000000000001</v>
      </c>
      <c r="X710" s="400">
        <v>4.2300000000000004</v>
      </c>
      <c r="Y710" s="400">
        <v>4.2300000000000004</v>
      </c>
      <c r="Z710" s="400">
        <v>4.2300000000000004</v>
      </c>
      <c r="AA710" s="404">
        <f>SUM(X710:Z710)</f>
        <v>12.690000000000001</v>
      </c>
      <c r="AB710" s="400">
        <v>4.2300000000000004</v>
      </c>
      <c r="AC710" s="400">
        <v>4.2300000000000004</v>
      </c>
      <c r="AD710" s="400">
        <v>4.2300000000000004</v>
      </c>
      <c r="AE710" s="404">
        <f>SUM(AB710:AD710)</f>
        <v>12.690000000000001</v>
      </c>
      <c r="AF710" s="401">
        <f>SUBTOTAL(9,S710,W710,AA710,AE710)</f>
        <v>50.760000000000005</v>
      </c>
    </row>
    <row r="711" spans="1:32" x14ac:dyDescent="0.3">
      <c r="A711" s="70"/>
      <c r="B711" s="70" t="s">
        <v>3631</v>
      </c>
      <c r="C711" s="318" t="s">
        <v>2700</v>
      </c>
      <c r="D711" s="318" t="s">
        <v>40</v>
      </c>
      <c r="E711" s="317" t="s">
        <v>951</v>
      </c>
      <c r="F711" s="318" t="s">
        <v>1751</v>
      </c>
      <c r="G711" s="318" t="s">
        <v>1273</v>
      </c>
      <c r="H711" s="317" t="s">
        <v>913</v>
      </c>
      <c r="I711" s="317">
        <v>53000</v>
      </c>
      <c r="J711" s="318" t="s">
        <v>1001</v>
      </c>
      <c r="K711" s="316">
        <v>41761</v>
      </c>
      <c r="L711" s="317" t="s">
        <v>2608</v>
      </c>
      <c r="M711" s="315" t="s">
        <v>983</v>
      </c>
      <c r="N711" s="318" t="s">
        <v>991</v>
      </c>
      <c r="O711" s="347">
        <v>50.76</v>
      </c>
      <c r="P711" s="400">
        <v>4.2300000000000004</v>
      </c>
      <c r="Q711" s="400">
        <v>4.2300000000000004</v>
      </c>
      <c r="R711" s="400">
        <v>4.2300000000000004</v>
      </c>
      <c r="S711" s="404">
        <f>SUM(P711:R711)</f>
        <v>12.690000000000001</v>
      </c>
      <c r="T711" s="400">
        <v>4.2300000000000004</v>
      </c>
      <c r="U711" s="400">
        <v>4.2300000000000004</v>
      </c>
      <c r="V711" s="400">
        <v>4.2300000000000004</v>
      </c>
      <c r="W711" s="404">
        <f>SUM(T711:V711)</f>
        <v>12.690000000000001</v>
      </c>
      <c r="X711" s="400">
        <v>4.2300000000000004</v>
      </c>
      <c r="Y711" s="400">
        <v>4.2300000000000004</v>
      </c>
      <c r="Z711" s="400">
        <v>4.2300000000000004</v>
      </c>
      <c r="AA711" s="404">
        <f>SUM(X711:Z711)</f>
        <v>12.690000000000001</v>
      </c>
      <c r="AB711" s="400">
        <v>4.2300000000000004</v>
      </c>
      <c r="AC711" s="400">
        <v>4.2300000000000004</v>
      </c>
      <c r="AD711" s="400">
        <v>4.2300000000000004</v>
      </c>
      <c r="AE711" s="404">
        <f>SUM(AB711:AD711)</f>
        <v>12.690000000000001</v>
      </c>
      <c r="AF711" s="401">
        <f>SUBTOTAL(9,S711,W711,AA711,AE711)</f>
        <v>50.760000000000005</v>
      </c>
    </row>
    <row r="712" spans="1:32" x14ac:dyDescent="0.3">
      <c r="A712" s="70"/>
      <c r="B712" s="70" t="s">
        <v>3631</v>
      </c>
      <c r="C712" s="318" t="s">
        <v>2594</v>
      </c>
      <c r="D712" s="318" t="s">
        <v>41</v>
      </c>
      <c r="E712" s="317" t="s">
        <v>951</v>
      </c>
      <c r="F712" s="318" t="s">
        <v>1752</v>
      </c>
      <c r="G712" s="318" t="s">
        <v>1272</v>
      </c>
      <c r="H712" s="317" t="s">
        <v>912</v>
      </c>
      <c r="I712" s="317">
        <v>53100</v>
      </c>
      <c r="J712" s="318" t="s">
        <v>1001</v>
      </c>
      <c r="K712" s="316">
        <v>41727</v>
      </c>
      <c r="L712" s="317" t="s">
        <v>2608</v>
      </c>
      <c r="M712" s="315" t="s">
        <v>983</v>
      </c>
      <c r="N712" s="318" t="s">
        <v>991</v>
      </c>
      <c r="O712" s="347">
        <v>50.76</v>
      </c>
      <c r="P712" s="400">
        <v>4.2300000000000004</v>
      </c>
      <c r="Q712" s="400">
        <v>4.2300000000000004</v>
      </c>
      <c r="R712" s="400">
        <v>4.2300000000000004</v>
      </c>
      <c r="S712" s="404">
        <f>SUM(P712:R712)</f>
        <v>12.690000000000001</v>
      </c>
      <c r="T712" s="400">
        <v>4.2300000000000004</v>
      </c>
      <c r="U712" s="400">
        <v>4.2300000000000004</v>
      </c>
      <c r="V712" s="400">
        <v>4.2300000000000004</v>
      </c>
      <c r="W712" s="404">
        <f>SUM(T712:V712)</f>
        <v>12.690000000000001</v>
      </c>
      <c r="X712" s="400">
        <v>4.2300000000000004</v>
      </c>
      <c r="Y712" s="400">
        <v>4.2300000000000004</v>
      </c>
      <c r="Z712" s="400">
        <v>4.2300000000000004</v>
      </c>
      <c r="AA712" s="404">
        <f>SUM(X712:Z712)</f>
        <v>12.690000000000001</v>
      </c>
      <c r="AB712" s="400">
        <v>4.2300000000000004</v>
      </c>
      <c r="AC712" s="400">
        <v>4.2300000000000004</v>
      </c>
      <c r="AD712" s="400">
        <v>4.2300000000000004</v>
      </c>
      <c r="AE712" s="404">
        <f>SUM(AB712:AD712)</f>
        <v>12.690000000000001</v>
      </c>
      <c r="AF712" s="401">
        <f>SUBTOTAL(9,S712,W712,AA712,AE712)</f>
        <v>50.760000000000005</v>
      </c>
    </row>
    <row r="713" spans="1:32" x14ac:dyDescent="0.3">
      <c r="A713" s="70"/>
      <c r="B713" s="70" t="s">
        <v>3631</v>
      </c>
      <c r="C713" s="318" t="s">
        <v>2665</v>
      </c>
      <c r="D713" s="318" t="s">
        <v>42</v>
      </c>
      <c r="E713" s="317" t="s">
        <v>951</v>
      </c>
      <c r="F713" s="318" t="s">
        <v>1753</v>
      </c>
      <c r="G713" s="318" t="s">
        <v>1273</v>
      </c>
      <c r="H713" s="317" t="s">
        <v>956</v>
      </c>
      <c r="I713" s="317">
        <v>53000</v>
      </c>
      <c r="J713" s="318" t="s">
        <v>1001</v>
      </c>
      <c r="K713" s="316">
        <v>41727</v>
      </c>
      <c r="L713" s="317" t="s">
        <v>2608</v>
      </c>
      <c r="M713" s="315" t="s">
        <v>983</v>
      </c>
      <c r="N713" s="318" t="s">
        <v>991</v>
      </c>
      <c r="O713" s="347">
        <v>50.76</v>
      </c>
      <c r="P713" s="400">
        <v>4.2300000000000004</v>
      </c>
      <c r="Q713" s="400">
        <v>4.2300000000000004</v>
      </c>
      <c r="R713" s="400">
        <v>4.2300000000000004</v>
      </c>
      <c r="S713" s="404">
        <f>SUM(P713:R713)</f>
        <v>12.690000000000001</v>
      </c>
      <c r="T713" s="400">
        <v>4.2300000000000004</v>
      </c>
      <c r="U713" s="400">
        <v>4.2300000000000004</v>
      </c>
      <c r="V713" s="400">
        <v>4.2300000000000004</v>
      </c>
      <c r="W713" s="404">
        <f>SUM(T713:V713)</f>
        <v>12.690000000000001</v>
      </c>
      <c r="X713" s="400">
        <v>4.2300000000000004</v>
      </c>
      <c r="Y713" s="400">
        <v>4.2300000000000004</v>
      </c>
      <c r="Z713" s="400">
        <v>4.2300000000000004</v>
      </c>
      <c r="AA713" s="404">
        <f>SUM(X713:Z713)</f>
        <v>12.690000000000001</v>
      </c>
      <c r="AB713" s="400">
        <v>4.2300000000000004</v>
      </c>
      <c r="AC713" s="400">
        <v>4.2300000000000004</v>
      </c>
      <c r="AD713" s="400">
        <v>4.2300000000000004</v>
      </c>
      <c r="AE713" s="404">
        <f>SUM(AB713:AD713)</f>
        <v>12.690000000000001</v>
      </c>
      <c r="AF713" s="401">
        <f>SUBTOTAL(9,S713,W713,AA713,AE713)</f>
        <v>50.760000000000005</v>
      </c>
    </row>
    <row r="714" spans="1:32" x14ac:dyDescent="0.3">
      <c r="A714" s="70"/>
      <c r="B714" s="70" t="s">
        <v>3631</v>
      </c>
      <c r="C714" s="318" t="s">
        <v>2594</v>
      </c>
      <c r="D714" s="318" t="s">
        <v>43</v>
      </c>
      <c r="E714" s="317" t="s">
        <v>951</v>
      </c>
      <c r="F714" s="318" t="s">
        <v>1754</v>
      </c>
      <c r="G714" s="318" t="s">
        <v>1272</v>
      </c>
      <c r="H714" s="317" t="s">
        <v>912</v>
      </c>
      <c r="I714" s="317">
        <v>53100</v>
      </c>
      <c r="J714" s="318" t="s">
        <v>1001</v>
      </c>
      <c r="K714" s="316">
        <v>41766</v>
      </c>
      <c r="L714" s="317" t="s">
        <v>2608</v>
      </c>
      <c r="M714" s="315" t="s">
        <v>983</v>
      </c>
      <c r="N714" s="318" t="s">
        <v>991</v>
      </c>
      <c r="O714" s="347">
        <v>50.76</v>
      </c>
      <c r="P714" s="400">
        <v>4.2300000000000004</v>
      </c>
      <c r="Q714" s="400">
        <v>4.2300000000000004</v>
      </c>
      <c r="R714" s="400">
        <v>4.2300000000000004</v>
      </c>
      <c r="S714" s="404">
        <f>SUM(P714:R714)</f>
        <v>12.690000000000001</v>
      </c>
      <c r="T714" s="400">
        <v>4.2300000000000004</v>
      </c>
      <c r="U714" s="400">
        <v>4.2300000000000004</v>
      </c>
      <c r="V714" s="400">
        <v>4.2300000000000004</v>
      </c>
      <c r="W714" s="404">
        <f>SUM(T714:V714)</f>
        <v>12.690000000000001</v>
      </c>
      <c r="X714" s="400">
        <v>4.2300000000000004</v>
      </c>
      <c r="Y714" s="400">
        <v>4.2300000000000004</v>
      </c>
      <c r="Z714" s="400">
        <v>4.2300000000000004</v>
      </c>
      <c r="AA714" s="404">
        <f>SUM(X714:Z714)</f>
        <v>12.690000000000001</v>
      </c>
      <c r="AB714" s="400">
        <v>4.2300000000000004</v>
      </c>
      <c r="AC714" s="400">
        <v>4.2300000000000004</v>
      </c>
      <c r="AD714" s="400">
        <v>4.2300000000000004</v>
      </c>
      <c r="AE714" s="404">
        <f>SUM(AB714:AD714)</f>
        <v>12.690000000000001</v>
      </c>
      <c r="AF714" s="401">
        <f>SUBTOTAL(9,S714,W714,AA714,AE714)</f>
        <v>50.760000000000005</v>
      </c>
    </row>
    <row r="715" spans="1:32" x14ac:dyDescent="0.3">
      <c r="A715" s="70"/>
      <c r="B715" s="70" t="s">
        <v>3631</v>
      </c>
      <c r="C715" s="318" t="s">
        <v>2594</v>
      </c>
      <c r="D715" s="318" t="s">
        <v>44</v>
      </c>
      <c r="E715" s="317" t="s">
        <v>951</v>
      </c>
      <c r="F715" s="318" t="s">
        <v>1755</v>
      </c>
      <c r="G715" s="318" t="s">
        <v>1272</v>
      </c>
      <c r="H715" s="317" t="s">
        <v>912</v>
      </c>
      <c r="I715" s="317">
        <v>53100</v>
      </c>
      <c r="J715" s="318" t="s">
        <v>1001</v>
      </c>
      <c r="K715" s="316">
        <v>41766</v>
      </c>
      <c r="L715" s="317" t="s">
        <v>2608</v>
      </c>
      <c r="M715" s="315" t="s">
        <v>983</v>
      </c>
      <c r="N715" s="318" t="s">
        <v>991</v>
      </c>
      <c r="O715" s="347">
        <v>50.76</v>
      </c>
      <c r="P715" s="400">
        <v>4.2300000000000004</v>
      </c>
      <c r="Q715" s="400">
        <v>4.2300000000000004</v>
      </c>
      <c r="R715" s="400">
        <v>4.2300000000000004</v>
      </c>
      <c r="S715" s="404">
        <f>SUM(P715:R715)</f>
        <v>12.690000000000001</v>
      </c>
      <c r="T715" s="400">
        <v>4.2300000000000004</v>
      </c>
      <c r="U715" s="400">
        <v>4.2300000000000004</v>
      </c>
      <c r="V715" s="400">
        <v>4.2300000000000004</v>
      </c>
      <c r="W715" s="404">
        <f>SUM(T715:V715)</f>
        <v>12.690000000000001</v>
      </c>
      <c r="X715" s="400">
        <v>4.2300000000000004</v>
      </c>
      <c r="Y715" s="400">
        <v>4.2300000000000004</v>
      </c>
      <c r="Z715" s="400">
        <v>4.2300000000000004</v>
      </c>
      <c r="AA715" s="404">
        <f>SUM(X715:Z715)</f>
        <v>12.690000000000001</v>
      </c>
      <c r="AB715" s="400">
        <v>4.2300000000000004</v>
      </c>
      <c r="AC715" s="400">
        <v>4.2300000000000004</v>
      </c>
      <c r="AD715" s="400">
        <v>4.2300000000000004</v>
      </c>
      <c r="AE715" s="404">
        <f>SUM(AB715:AD715)</f>
        <v>12.690000000000001</v>
      </c>
      <c r="AF715" s="401">
        <f>SUBTOTAL(9,S715,W715,AA715,AE715)</f>
        <v>50.760000000000005</v>
      </c>
    </row>
    <row r="716" spans="1:32" x14ac:dyDescent="0.3">
      <c r="A716" s="70"/>
      <c r="B716" s="70" t="s">
        <v>3631</v>
      </c>
      <c r="C716" s="318" t="s">
        <v>2594</v>
      </c>
      <c r="D716" s="318" t="s">
        <v>45</v>
      </c>
      <c r="E716" s="317" t="s">
        <v>951</v>
      </c>
      <c r="F716" s="318" t="s">
        <v>1756</v>
      </c>
      <c r="G716" s="318" t="s">
        <v>1272</v>
      </c>
      <c r="H716" s="317" t="s">
        <v>912</v>
      </c>
      <c r="I716" s="317">
        <v>53100</v>
      </c>
      <c r="J716" s="318" t="s">
        <v>1001</v>
      </c>
      <c r="K716" s="316">
        <v>41751</v>
      </c>
      <c r="L716" s="317" t="s">
        <v>2608</v>
      </c>
      <c r="M716" s="315" t="s">
        <v>983</v>
      </c>
      <c r="N716" s="318" t="s">
        <v>991</v>
      </c>
      <c r="O716" s="347">
        <v>50.76</v>
      </c>
      <c r="P716" s="400">
        <v>4.2300000000000004</v>
      </c>
      <c r="Q716" s="400">
        <v>4.2300000000000004</v>
      </c>
      <c r="R716" s="400">
        <v>4.2300000000000004</v>
      </c>
      <c r="S716" s="404">
        <f>SUM(P716:R716)</f>
        <v>12.690000000000001</v>
      </c>
      <c r="T716" s="400">
        <v>4.2300000000000004</v>
      </c>
      <c r="U716" s="400">
        <v>4.2300000000000004</v>
      </c>
      <c r="V716" s="400">
        <v>4.2300000000000004</v>
      </c>
      <c r="W716" s="404">
        <f>SUM(T716:V716)</f>
        <v>12.690000000000001</v>
      </c>
      <c r="X716" s="400">
        <v>4.2300000000000004</v>
      </c>
      <c r="Y716" s="400">
        <v>4.2300000000000004</v>
      </c>
      <c r="Z716" s="400">
        <v>4.2300000000000004</v>
      </c>
      <c r="AA716" s="404">
        <f>SUM(X716:Z716)</f>
        <v>12.690000000000001</v>
      </c>
      <c r="AB716" s="400">
        <v>4.2300000000000004</v>
      </c>
      <c r="AC716" s="400">
        <v>4.2300000000000004</v>
      </c>
      <c r="AD716" s="400">
        <v>4.2300000000000004</v>
      </c>
      <c r="AE716" s="404">
        <f>SUM(AB716:AD716)</f>
        <v>12.690000000000001</v>
      </c>
      <c r="AF716" s="401">
        <f>SUBTOTAL(9,S716,W716,AA716,AE716)</f>
        <v>50.760000000000005</v>
      </c>
    </row>
    <row r="717" spans="1:32" x14ac:dyDescent="0.3">
      <c r="A717" s="70"/>
      <c r="B717" s="70" t="s">
        <v>3631</v>
      </c>
      <c r="C717" s="318" t="s">
        <v>3236</v>
      </c>
      <c r="D717" s="317" t="s">
        <v>3342</v>
      </c>
      <c r="E717" s="317" t="s">
        <v>957</v>
      </c>
      <c r="F717" s="318" t="s">
        <v>1757</v>
      </c>
      <c r="G717" s="318" t="s">
        <v>1591</v>
      </c>
      <c r="H717" s="317" t="s">
        <v>947</v>
      </c>
      <c r="I717" s="317">
        <v>45800</v>
      </c>
      <c r="J717" s="318" t="s">
        <v>1006</v>
      </c>
      <c r="K717" s="316">
        <v>40445</v>
      </c>
      <c r="L717" s="317" t="s">
        <v>2608</v>
      </c>
      <c r="M717" s="315" t="s">
        <v>984</v>
      </c>
      <c r="N717" s="318" t="s">
        <v>993</v>
      </c>
      <c r="O717" s="347">
        <v>99.6</v>
      </c>
      <c r="P717" s="400">
        <v>8.3000000000000007</v>
      </c>
      <c r="Q717" s="400">
        <v>8.3000000000000007</v>
      </c>
      <c r="R717" s="400">
        <v>8.3000000000000007</v>
      </c>
      <c r="S717" s="404">
        <f>SUM(P717:R717)</f>
        <v>24.900000000000002</v>
      </c>
      <c r="T717" s="400">
        <v>8.3000000000000007</v>
      </c>
      <c r="U717" s="400">
        <v>8.3000000000000007</v>
      </c>
      <c r="V717" s="400">
        <v>8.3000000000000007</v>
      </c>
      <c r="W717" s="404">
        <f>SUM(T717:V717)</f>
        <v>24.900000000000002</v>
      </c>
      <c r="X717" s="400">
        <v>8.3000000000000007</v>
      </c>
      <c r="Y717" s="400">
        <v>8.3000000000000007</v>
      </c>
      <c r="Z717" s="400">
        <v>8.3000000000000007</v>
      </c>
      <c r="AA717" s="404">
        <f>SUM(X717:Z717)</f>
        <v>24.900000000000002</v>
      </c>
      <c r="AB717" s="400">
        <v>8.3000000000000007</v>
      </c>
      <c r="AC717" s="400">
        <v>8.3000000000000007</v>
      </c>
      <c r="AD717" s="400">
        <v>8.3000000000000007</v>
      </c>
      <c r="AE717" s="404">
        <f>SUM(AB717:AD717)</f>
        <v>24.900000000000002</v>
      </c>
      <c r="AF717" s="401">
        <f>SUBTOTAL(9,S717,W717,AA717,AE717)</f>
        <v>99.600000000000009</v>
      </c>
    </row>
    <row r="718" spans="1:32" x14ac:dyDescent="0.3">
      <c r="A718" s="70"/>
      <c r="B718" s="70" t="s">
        <v>3631</v>
      </c>
      <c r="C718" s="318" t="s">
        <v>3236</v>
      </c>
      <c r="D718" s="317" t="s">
        <v>3342</v>
      </c>
      <c r="E718" s="317" t="s">
        <v>958</v>
      </c>
      <c r="F718" s="318" t="s">
        <v>1758</v>
      </c>
      <c r="G718" s="318" t="s">
        <v>1591</v>
      </c>
      <c r="H718" s="317" t="s">
        <v>947</v>
      </c>
      <c r="I718" s="317">
        <v>45800</v>
      </c>
      <c r="J718" s="318" t="s">
        <v>1002</v>
      </c>
      <c r="K718" s="316">
        <v>39672</v>
      </c>
      <c r="L718" s="317" t="s">
        <v>2608</v>
      </c>
      <c r="M718" s="315" t="s">
        <v>984</v>
      </c>
      <c r="N718" s="318" t="s">
        <v>991</v>
      </c>
      <c r="O718" s="347">
        <v>46.08</v>
      </c>
      <c r="P718" s="400">
        <v>3.84</v>
      </c>
      <c r="Q718" s="400">
        <v>3.84</v>
      </c>
      <c r="R718" s="400">
        <v>3.84</v>
      </c>
      <c r="S718" s="404">
        <f>SUM(P718:R718)</f>
        <v>11.52</v>
      </c>
      <c r="T718" s="400">
        <v>3.84</v>
      </c>
      <c r="U718" s="400">
        <v>3.84</v>
      </c>
      <c r="V718" s="400">
        <v>3.84</v>
      </c>
      <c r="W718" s="404">
        <f>SUM(T718:V718)</f>
        <v>11.52</v>
      </c>
      <c r="X718" s="400">
        <v>3.84</v>
      </c>
      <c r="Y718" s="400">
        <v>3.84</v>
      </c>
      <c r="Z718" s="400">
        <v>3.84</v>
      </c>
      <c r="AA718" s="404">
        <f>SUM(X718:Z718)</f>
        <v>11.52</v>
      </c>
      <c r="AB718" s="400">
        <v>3.84</v>
      </c>
      <c r="AC718" s="400">
        <v>3.84</v>
      </c>
      <c r="AD718" s="400">
        <v>3.84</v>
      </c>
      <c r="AE718" s="404">
        <f>SUM(AB718:AD718)</f>
        <v>11.52</v>
      </c>
      <c r="AF718" s="401">
        <f>SUBTOTAL(9,S718,W718,AA718,AE718)</f>
        <v>46.08</v>
      </c>
    </row>
    <row r="719" spans="1:32" x14ac:dyDescent="0.3">
      <c r="A719" s="70"/>
      <c r="B719" s="70" t="s">
        <v>3631</v>
      </c>
      <c r="C719" s="317" t="s">
        <v>2659</v>
      </c>
      <c r="D719" s="317" t="s">
        <v>2657</v>
      </c>
      <c r="E719" s="317" t="s">
        <v>3729</v>
      </c>
      <c r="F719" s="318" t="s">
        <v>1759</v>
      </c>
      <c r="G719" s="318" t="s">
        <v>1273</v>
      </c>
      <c r="H719" s="317" t="s">
        <v>913</v>
      </c>
      <c r="I719" s="317">
        <v>53000</v>
      </c>
      <c r="J719" s="318" t="s">
        <v>1003</v>
      </c>
      <c r="K719" s="316">
        <v>40682</v>
      </c>
      <c r="L719" s="317" t="s">
        <v>2608</v>
      </c>
      <c r="M719" s="315" t="s">
        <v>983</v>
      </c>
      <c r="N719" s="318" t="s">
        <v>992</v>
      </c>
      <c r="O719" s="347">
        <v>78.599999999999994</v>
      </c>
      <c r="P719" s="400">
        <v>6.55</v>
      </c>
      <c r="Q719" s="400">
        <v>6.55</v>
      </c>
      <c r="R719" s="400">
        <v>6.55</v>
      </c>
      <c r="S719" s="404">
        <f>SUM(P719:R719)</f>
        <v>19.649999999999999</v>
      </c>
      <c r="T719" s="400">
        <v>6.55</v>
      </c>
      <c r="U719" s="400">
        <v>6.55</v>
      </c>
      <c r="V719" s="400">
        <v>6.55</v>
      </c>
      <c r="W719" s="404">
        <f>SUM(T719:V719)</f>
        <v>19.649999999999999</v>
      </c>
      <c r="X719" s="400">
        <v>6.55</v>
      </c>
      <c r="Y719" s="400">
        <v>6.55</v>
      </c>
      <c r="Z719" s="400">
        <v>6.55</v>
      </c>
      <c r="AA719" s="404">
        <f>SUM(X719:Z719)</f>
        <v>19.649999999999999</v>
      </c>
      <c r="AB719" s="400">
        <v>6.55</v>
      </c>
      <c r="AC719" s="400">
        <v>6.55</v>
      </c>
      <c r="AD719" s="400">
        <v>6.55</v>
      </c>
      <c r="AE719" s="404">
        <f>SUM(AB719:AD719)</f>
        <v>19.649999999999999</v>
      </c>
      <c r="AF719" s="401">
        <f>SUBTOTAL(9,S719,W719,AA719,AE719)</f>
        <v>78.599999999999994</v>
      </c>
    </row>
    <row r="720" spans="1:32" x14ac:dyDescent="0.3">
      <c r="A720" s="70"/>
      <c r="B720" s="70" t="s">
        <v>3631</v>
      </c>
      <c r="C720" s="317" t="s">
        <v>2659</v>
      </c>
      <c r="D720" s="317" t="s">
        <v>2658</v>
      </c>
      <c r="E720" s="503" t="s">
        <v>3729</v>
      </c>
      <c r="F720" s="318" t="s">
        <v>1760</v>
      </c>
      <c r="G720" s="318" t="s">
        <v>1273</v>
      </c>
      <c r="H720" s="317" t="s">
        <v>913</v>
      </c>
      <c r="I720" s="317">
        <v>53000</v>
      </c>
      <c r="J720" s="318" t="s">
        <v>1003</v>
      </c>
      <c r="K720" s="316">
        <v>40682</v>
      </c>
      <c r="L720" s="317" t="s">
        <v>2608</v>
      </c>
      <c r="M720" s="315" t="s">
        <v>983</v>
      </c>
      <c r="N720" s="318" t="s">
        <v>992</v>
      </c>
      <c r="O720" s="347">
        <v>78.599999999999994</v>
      </c>
      <c r="P720" s="400">
        <v>6.55</v>
      </c>
      <c r="Q720" s="400">
        <v>6.55</v>
      </c>
      <c r="R720" s="400">
        <v>6.55</v>
      </c>
      <c r="S720" s="404">
        <f>SUM(P720:R720)</f>
        <v>19.649999999999999</v>
      </c>
      <c r="T720" s="400">
        <v>6.55</v>
      </c>
      <c r="U720" s="400">
        <v>6.55</v>
      </c>
      <c r="V720" s="400">
        <v>6.55</v>
      </c>
      <c r="W720" s="404">
        <f>SUM(T720:V720)</f>
        <v>19.649999999999999</v>
      </c>
      <c r="X720" s="400">
        <v>6.55</v>
      </c>
      <c r="Y720" s="400">
        <v>6.55</v>
      </c>
      <c r="Z720" s="400">
        <v>6.55</v>
      </c>
      <c r="AA720" s="404">
        <f>SUM(X720:Z720)</f>
        <v>19.649999999999999</v>
      </c>
      <c r="AB720" s="400">
        <v>6.55</v>
      </c>
      <c r="AC720" s="400">
        <v>6.55</v>
      </c>
      <c r="AD720" s="400">
        <v>6.55</v>
      </c>
      <c r="AE720" s="404">
        <f>SUM(AB720:AD720)</f>
        <v>19.649999999999999</v>
      </c>
      <c r="AF720" s="401">
        <f>SUBTOTAL(9,S720,W720,AA720,AE720)</f>
        <v>78.599999999999994</v>
      </c>
    </row>
    <row r="721" spans="1:32" x14ac:dyDescent="0.3">
      <c r="A721" s="70"/>
      <c r="B721" s="70" t="s">
        <v>3631</v>
      </c>
      <c r="C721" s="318" t="s">
        <v>2690</v>
      </c>
      <c r="D721" s="318" t="s">
        <v>46</v>
      </c>
      <c r="E721" s="317" t="s">
        <v>959</v>
      </c>
      <c r="F721" s="318" t="s">
        <v>1761</v>
      </c>
      <c r="G721" s="318" t="s">
        <v>1273</v>
      </c>
      <c r="H721" s="317" t="s">
        <v>913</v>
      </c>
      <c r="I721" s="317">
        <v>53000</v>
      </c>
      <c r="J721" s="318" t="s">
        <v>1001</v>
      </c>
      <c r="K721" s="316">
        <v>41208</v>
      </c>
      <c r="L721" s="317" t="s">
        <v>2608</v>
      </c>
      <c r="M721" s="315" t="s">
        <v>983</v>
      </c>
      <c r="N721" s="318" t="s">
        <v>991</v>
      </c>
      <c r="O721" s="347">
        <v>50.76</v>
      </c>
      <c r="P721" s="400">
        <v>4.2300000000000004</v>
      </c>
      <c r="Q721" s="400">
        <v>4.2300000000000004</v>
      </c>
      <c r="R721" s="400">
        <v>4.2300000000000004</v>
      </c>
      <c r="S721" s="404">
        <f>SUM(P721:R721)</f>
        <v>12.690000000000001</v>
      </c>
      <c r="T721" s="400">
        <v>4.2300000000000004</v>
      </c>
      <c r="U721" s="400">
        <v>4.2300000000000004</v>
      </c>
      <c r="V721" s="400">
        <v>4.2300000000000004</v>
      </c>
      <c r="W721" s="404">
        <f>SUM(T721:V721)</f>
        <v>12.690000000000001</v>
      </c>
      <c r="X721" s="400">
        <v>4.2300000000000004</v>
      </c>
      <c r="Y721" s="400">
        <v>4.2300000000000004</v>
      </c>
      <c r="Z721" s="400">
        <v>4.2300000000000004</v>
      </c>
      <c r="AA721" s="404">
        <f>SUM(X721:Z721)</f>
        <v>12.690000000000001</v>
      </c>
      <c r="AB721" s="400">
        <v>4.2300000000000004</v>
      </c>
      <c r="AC721" s="400">
        <v>4.2300000000000004</v>
      </c>
      <c r="AD721" s="400">
        <v>4.2300000000000004</v>
      </c>
      <c r="AE721" s="404">
        <f>SUM(AB721:AD721)</f>
        <v>12.690000000000001</v>
      </c>
      <c r="AF721" s="401">
        <f>SUBTOTAL(9,S721,W721,AA721,AE721)</f>
        <v>50.760000000000005</v>
      </c>
    </row>
    <row r="722" spans="1:32" x14ac:dyDescent="0.3">
      <c r="A722" s="70"/>
      <c r="B722" s="70" t="s">
        <v>3631</v>
      </c>
      <c r="C722" s="318" t="s">
        <v>2690</v>
      </c>
      <c r="D722" s="318" t="s">
        <v>47</v>
      </c>
      <c r="E722" s="317" t="s">
        <v>959</v>
      </c>
      <c r="F722" s="318" t="s">
        <v>1762</v>
      </c>
      <c r="G722" s="318" t="s">
        <v>1273</v>
      </c>
      <c r="H722" s="317" t="s">
        <v>913</v>
      </c>
      <c r="I722" s="317">
        <v>53000</v>
      </c>
      <c r="J722" s="318" t="s">
        <v>1001</v>
      </c>
      <c r="K722" s="316">
        <v>41357</v>
      </c>
      <c r="L722" s="317" t="s">
        <v>2608</v>
      </c>
      <c r="M722" s="315" t="s">
        <v>983</v>
      </c>
      <c r="N722" s="318" t="s">
        <v>991</v>
      </c>
      <c r="O722" s="347">
        <v>50.76</v>
      </c>
      <c r="P722" s="400">
        <v>4.2300000000000004</v>
      </c>
      <c r="Q722" s="400">
        <v>4.2300000000000004</v>
      </c>
      <c r="R722" s="400">
        <v>4.2300000000000004</v>
      </c>
      <c r="S722" s="404">
        <f>SUM(P722:R722)</f>
        <v>12.690000000000001</v>
      </c>
      <c r="T722" s="400">
        <v>4.2300000000000004</v>
      </c>
      <c r="U722" s="400">
        <v>4.2300000000000004</v>
      </c>
      <c r="V722" s="400">
        <v>4.2300000000000004</v>
      </c>
      <c r="W722" s="404">
        <f>SUM(T722:V722)</f>
        <v>12.690000000000001</v>
      </c>
      <c r="X722" s="400">
        <v>4.2300000000000004</v>
      </c>
      <c r="Y722" s="400">
        <v>4.2300000000000004</v>
      </c>
      <c r="Z722" s="400">
        <v>4.2300000000000004</v>
      </c>
      <c r="AA722" s="404">
        <f>SUM(X722:Z722)</f>
        <v>12.690000000000001</v>
      </c>
      <c r="AB722" s="400">
        <v>4.2300000000000004</v>
      </c>
      <c r="AC722" s="400">
        <v>4.2300000000000004</v>
      </c>
      <c r="AD722" s="400">
        <v>4.2300000000000004</v>
      </c>
      <c r="AE722" s="404">
        <f>SUM(AB722:AD722)</f>
        <v>12.690000000000001</v>
      </c>
      <c r="AF722" s="401">
        <f>SUBTOTAL(9,S722,W722,AA722,AE722)</f>
        <v>50.760000000000005</v>
      </c>
    </row>
    <row r="723" spans="1:32" x14ac:dyDescent="0.3">
      <c r="A723" s="70"/>
      <c r="B723" s="70" t="s">
        <v>3631</v>
      </c>
      <c r="C723" s="318" t="s">
        <v>2665</v>
      </c>
      <c r="D723" s="318" t="s">
        <v>48</v>
      </c>
      <c r="E723" s="317" t="s">
        <v>951</v>
      </c>
      <c r="F723" s="318" t="s">
        <v>1763</v>
      </c>
      <c r="G723" s="318" t="s">
        <v>1273</v>
      </c>
      <c r="H723" s="317" t="s">
        <v>913</v>
      </c>
      <c r="I723" s="317">
        <v>53000</v>
      </c>
      <c r="J723" s="318" t="s">
        <v>1001</v>
      </c>
      <c r="K723" s="316">
        <v>41751</v>
      </c>
      <c r="L723" s="317" t="s">
        <v>2608</v>
      </c>
      <c r="M723" s="315" t="s">
        <v>983</v>
      </c>
      <c r="N723" s="318" t="s">
        <v>991</v>
      </c>
      <c r="O723" s="347">
        <v>50.76</v>
      </c>
      <c r="P723" s="400">
        <v>4.2300000000000004</v>
      </c>
      <c r="Q723" s="400">
        <v>4.2300000000000004</v>
      </c>
      <c r="R723" s="400">
        <v>4.2300000000000004</v>
      </c>
      <c r="S723" s="404">
        <f>SUM(P723:R723)</f>
        <v>12.690000000000001</v>
      </c>
      <c r="T723" s="400">
        <v>4.2300000000000004</v>
      </c>
      <c r="U723" s="400">
        <v>4.2300000000000004</v>
      </c>
      <c r="V723" s="400">
        <v>4.2300000000000004</v>
      </c>
      <c r="W723" s="404">
        <f>SUM(T723:V723)</f>
        <v>12.690000000000001</v>
      </c>
      <c r="X723" s="400">
        <v>4.2300000000000004</v>
      </c>
      <c r="Y723" s="400">
        <v>4.2300000000000004</v>
      </c>
      <c r="Z723" s="400">
        <v>4.2300000000000004</v>
      </c>
      <c r="AA723" s="404">
        <f>SUM(X723:Z723)</f>
        <v>12.690000000000001</v>
      </c>
      <c r="AB723" s="400">
        <v>4.2300000000000004</v>
      </c>
      <c r="AC723" s="400">
        <v>4.2300000000000004</v>
      </c>
      <c r="AD723" s="400">
        <v>4.2300000000000004</v>
      </c>
      <c r="AE723" s="404">
        <f>SUM(AB723:AD723)</f>
        <v>12.690000000000001</v>
      </c>
      <c r="AF723" s="401">
        <f>SUBTOTAL(9,S723,W723,AA723,AE723)</f>
        <v>50.760000000000005</v>
      </c>
    </row>
    <row r="724" spans="1:32" x14ac:dyDescent="0.3">
      <c r="A724" s="70"/>
      <c r="B724" s="70" t="s">
        <v>3631</v>
      </c>
      <c r="C724" s="318" t="s">
        <v>2665</v>
      </c>
      <c r="D724" s="318" t="s">
        <v>49</v>
      </c>
      <c r="E724" s="317" t="s">
        <v>951</v>
      </c>
      <c r="F724" s="318" t="s">
        <v>1764</v>
      </c>
      <c r="G724" s="318" t="s">
        <v>1273</v>
      </c>
      <c r="H724" s="317" t="s">
        <v>913</v>
      </c>
      <c r="I724" s="317">
        <v>53000</v>
      </c>
      <c r="J724" s="318" t="s">
        <v>1001</v>
      </c>
      <c r="K724" s="316">
        <v>41751</v>
      </c>
      <c r="L724" s="317" t="s">
        <v>2608</v>
      </c>
      <c r="M724" s="315" t="s">
        <v>983</v>
      </c>
      <c r="N724" s="318" t="s">
        <v>991</v>
      </c>
      <c r="O724" s="347">
        <v>50.76</v>
      </c>
      <c r="P724" s="400">
        <v>4.2300000000000004</v>
      </c>
      <c r="Q724" s="400">
        <v>4.2300000000000004</v>
      </c>
      <c r="R724" s="400">
        <v>4.2300000000000004</v>
      </c>
      <c r="S724" s="404">
        <f>SUM(P724:R724)</f>
        <v>12.690000000000001</v>
      </c>
      <c r="T724" s="400">
        <v>4.2300000000000004</v>
      </c>
      <c r="U724" s="400">
        <v>4.2300000000000004</v>
      </c>
      <c r="V724" s="400">
        <v>4.2300000000000004</v>
      </c>
      <c r="W724" s="404">
        <f>SUM(T724:V724)</f>
        <v>12.690000000000001</v>
      </c>
      <c r="X724" s="400">
        <v>4.2300000000000004</v>
      </c>
      <c r="Y724" s="400">
        <v>4.2300000000000004</v>
      </c>
      <c r="Z724" s="400">
        <v>4.2300000000000004</v>
      </c>
      <c r="AA724" s="404">
        <f>SUM(X724:Z724)</f>
        <v>12.690000000000001</v>
      </c>
      <c r="AB724" s="400">
        <v>4.2300000000000004</v>
      </c>
      <c r="AC724" s="400">
        <v>4.2300000000000004</v>
      </c>
      <c r="AD724" s="400">
        <v>4.2300000000000004</v>
      </c>
      <c r="AE724" s="404">
        <f>SUM(AB724:AD724)</f>
        <v>12.690000000000001</v>
      </c>
      <c r="AF724" s="401">
        <f>SUBTOTAL(9,S724,W724,AA724,AE724)</f>
        <v>50.760000000000005</v>
      </c>
    </row>
    <row r="725" spans="1:32" x14ac:dyDescent="0.3">
      <c r="A725" s="70"/>
      <c r="B725" s="70" t="s">
        <v>3631</v>
      </c>
      <c r="C725" s="318" t="s">
        <v>2665</v>
      </c>
      <c r="D725" s="318" t="s">
        <v>50</v>
      </c>
      <c r="E725" s="317" t="s">
        <v>951</v>
      </c>
      <c r="F725" s="318" t="s">
        <v>1765</v>
      </c>
      <c r="G725" s="318" t="s">
        <v>1273</v>
      </c>
      <c r="H725" s="317" t="s">
        <v>913</v>
      </c>
      <c r="I725" s="317">
        <v>53000</v>
      </c>
      <c r="J725" s="318" t="s">
        <v>1001</v>
      </c>
      <c r="K725" s="316">
        <v>41751</v>
      </c>
      <c r="L725" s="317" t="s">
        <v>2608</v>
      </c>
      <c r="M725" s="315" t="s">
        <v>983</v>
      </c>
      <c r="N725" s="318" t="s">
        <v>991</v>
      </c>
      <c r="O725" s="347">
        <v>50.76</v>
      </c>
      <c r="P725" s="400">
        <v>4.2300000000000004</v>
      </c>
      <c r="Q725" s="400">
        <v>4.2300000000000004</v>
      </c>
      <c r="R725" s="400">
        <v>4.2300000000000004</v>
      </c>
      <c r="S725" s="404">
        <f>SUM(P725:R725)</f>
        <v>12.690000000000001</v>
      </c>
      <c r="T725" s="400">
        <v>4.2300000000000004</v>
      </c>
      <c r="U725" s="400">
        <v>4.2300000000000004</v>
      </c>
      <c r="V725" s="400">
        <v>4.2300000000000004</v>
      </c>
      <c r="W725" s="404">
        <f>SUM(T725:V725)</f>
        <v>12.690000000000001</v>
      </c>
      <c r="X725" s="400">
        <v>4.2300000000000004</v>
      </c>
      <c r="Y725" s="400">
        <v>4.2300000000000004</v>
      </c>
      <c r="Z725" s="400">
        <v>4.2300000000000004</v>
      </c>
      <c r="AA725" s="404">
        <f>SUM(X725:Z725)</f>
        <v>12.690000000000001</v>
      </c>
      <c r="AB725" s="400">
        <v>4.2300000000000004</v>
      </c>
      <c r="AC725" s="400">
        <v>4.2300000000000004</v>
      </c>
      <c r="AD725" s="400">
        <v>4.2300000000000004</v>
      </c>
      <c r="AE725" s="404">
        <f>SUM(AB725:AD725)</f>
        <v>12.690000000000001</v>
      </c>
      <c r="AF725" s="401">
        <f>SUBTOTAL(9,S725,W725,AA725,AE725)</f>
        <v>50.760000000000005</v>
      </c>
    </row>
    <row r="726" spans="1:32" x14ac:dyDescent="0.3">
      <c r="A726" s="70"/>
      <c r="B726" s="70" t="s">
        <v>3631</v>
      </c>
      <c r="C726" s="318" t="s">
        <v>2665</v>
      </c>
      <c r="D726" s="318" t="s">
        <v>51</v>
      </c>
      <c r="E726" s="317" t="s">
        <v>951</v>
      </c>
      <c r="F726" s="318" t="s">
        <v>1766</v>
      </c>
      <c r="G726" s="318" t="s">
        <v>1273</v>
      </c>
      <c r="H726" s="317" t="s">
        <v>913</v>
      </c>
      <c r="I726" s="317">
        <v>53000</v>
      </c>
      <c r="J726" s="318" t="s">
        <v>1001</v>
      </c>
      <c r="K726" s="316">
        <v>41751</v>
      </c>
      <c r="L726" s="317" t="s">
        <v>2608</v>
      </c>
      <c r="M726" s="315" t="s">
        <v>983</v>
      </c>
      <c r="N726" s="318" t="s">
        <v>991</v>
      </c>
      <c r="O726" s="347">
        <v>50.76</v>
      </c>
      <c r="P726" s="400">
        <v>4.2300000000000004</v>
      </c>
      <c r="Q726" s="400">
        <v>4.2300000000000004</v>
      </c>
      <c r="R726" s="400">
        <v>4.2300000000000004</v>
      </c>
      <c r="S726" s="404">
        <f>SUM(P726:R726)</f>
        <v>12.690000000000001</v>
      </c>
      <c r="T726" s="400">
        <v>4.2300000000000004</v>
      </c>
      <c r="U726" s="400">
        <v>4.2300000000000004</v>
      </c>
      <c r="V726" s="400">
        <v>4.2300000000000004</v>
      </c>
      <c r="W726" s="404">
        <f>SUM(T726:V726)</f>
        <v>12.690000000000001</v>
      </c>
      <c r="X726" s="400">
        <v>4.2300000000000004</v>
      </c>
      <c r="Y726" s="400">
        <v>4.2300000000000004</v>
      </c>
      <c r="Z726" s="400">
        <v>4.2300000000000004</v>
      </c>
      <c r="AA726" s="404">
        <f>SUM(X726:Z726)</f>
        <v>12.690000000000001</v>
      </c>
      <c r="AB726" s="400">
        <v>4.2300000000000004</v>
      </c>
      <c r="AC726" s="400">
        <v>4.2300000000000004</v>
      </c>
      <c r="AD726" s="400">
        <v>4.2300000000000004</v>
      </c>
      <c r="AE726" s="404">
        <f>SUM(AB726:AD726)</f>
        <v>12.690000000000001</v>
      </c>
      <c r="AF726" s="401">
        <f>SUBTOTAL(9,S726,W726,AA726,AE726)</f>
        <v>50.760000000000005</v>
      </c>
    </row>
    <row r="727" spans="1:32" x14ac:dyDescent="0.3">
      <c r="A727" s="70"/>
      <c r="B727" s="70" t="s">
        <v>3631</v>
      </c>
      <c r="C727" s="318" t="s">
        <v>2665</v>
      </c>
      <c r="D727" s="318" t="s">
        <v>52</v>
      </c>
      <c r="E727" s="317" t="s">
        <v>951</v>
      </c>
      <c r="F727" s="318" t="s">
        <v>1767</v>
      </c>
      <c r="G727" s="318" t="s">
        <v>1273</v>
      </c>
      <c r="H727" s="317" t="s">
        <v>913</v>
      </c>
      <c r="I727" s="317">
        <v>53000</v>
      </c>
      <c r="J727" s="318" t="s">
        <v>1001</v>
      </c>
      <c r="K727" s="316">
        <v>41727</v>
      </c>
      <c r="L727" s="317" t="s">
        <v>2608</v>
      </c>
      <c r="M727" s="315" t="s">
        <v>983</v>
      </c>
      <c r="N727" s="318" t="s">
        <v>991</v>
      </c>
      <c r="O727" s="347">
        <v>50.76</v>
      </c>
      <c r="P727" s="400">
        <v>4.2300000000000004</v>
      </c>
      <c r="Q727" s="400">
        <v>4.2300000000000004</v>
      </c>
      <c r="R727" s="400">
        <v>4.2300000000000004</v>
      </c>
      <c r="S727" s="404">
        <f>SUM(P727:R727)</f>
        <v>12.690000000000001</v>
      </c>
      <c r="T727" s="400">
        <v>4.2300000000000004</v>
      </c>
      <c r="U727" s="400">
        <v>4.2300000000000004</v>
      </c>
      <c r="V727" s="400">
        <v>4.2300000000000004</v>
      </c>
      <c r="W727" s="404">
        <f>SUM(T727:V727)</f>
        <v>12.690000000000001</v>
      </c>
      <c r="X727" s="400">
        <v>4.2300000000000004</v>
      </c>
      <c r="Y727" s="400">
        <v>4.2300000000000004</v>
      </c>
      <c r="Z727" s="400">
        <v>4.2300000000000004</v>
      </c>
      <c r="AA727" s="404">
        <f>SUM(X727:Z727)</f>
        <v>12.690000000000001</v>
      </c>
      <c r="AB727" s="400">
        <v>4.2300000000000004</v>
      </c>
      <c r="AC727" s="400">
        <v>4.2300000000000004</v>
      </c>
      <c r="AD727" s="400">
        <v>4.2300000000000004</v>
      </c>
      <c r="AE727" s="404">
        <f>SUM(AB727:AD727)</f>
        <v>12.690000000000001</v>
      </c>
      <c r="AF727" s="401">
        <f>SUBTOTAL(9,S727,W727,AA727,AE727)</f>
        <v>50.760000000000005</v>
      </c>
    </row>
    <row r="728" spans="1:32" x14ac:dyDescent="0.3">
      <c r="A728" s="70"/>
      <c r="B728" s="70" t="s">
        <v>3631</v>
      </c>
      <c r="C728" s="318" t="s">
        <v>2700</v>
      </c>
      <c r="D728" s="318" t="s">
        <v>53</v>
      </c>
      <c r="E728" s="317" t="s">
        <v>951</v>
      </c>
      <c r="F728" s="318" t="s">
        <v>1768</v>
      </c>
      <c r="G728" s="318" t="s">
        <v>1273</v>
      </c>
      <c r="H728" s="317" t="s">
        <v>913</v>
      </c>
      <c r="I728" s="317">
        <v>53000</v>
      </c>
      <c r="J728" s="318" t="s">
        <v>1001</v>
      </c>
      <c r="K728" s="316">
        <v>41728</v>
      </c>
      <c r="L728" s="317" t="s">
        <v>2608</v>
      </c>
      <c r="M728" s="315" t="s">
        <v>983</v>
      </c>
      <c r="N728" s="318" t="s">
        <v>991</v>
      </c>
      <c r="O728" s="347">
        <v>50.76</v>
      </c>
      <c r="P728" s="400">
        <v>4.2300000000000004</v>
      </c>
      <c r="Q728" s="400">
        <v>4.2300000000000004</v>
      </c>
      <c r="R728" s="400">
        <v>4.2300000000000004</v>
      </c>
      <c r="S728" s="404">
        <f>SUM(P728:R728)</f>
        <v>12.690000000000001</v>
      </c>
      <c r="T728" s="400">
        <v>4.2300000000000004</v>
      </c>
      <c r="U728" s="400">
        <v>4.2300000000000004</v>
      </c>
      <c r="V728" s="400">
        <v>4.2300000000000004</v>
      </c>
      <c r="W728" s="404">
        <f>SUM(T728:V728)</f>
        <v>12.690000000000001</v>
      </c>
      <c r="X728" s="400">
        <v>4.2300000000000004</v>
      </c>
      <c r="Y728" s="400">
        <v>4.2300000000000004</v>
      </c>
      <c r="Z728" s="400">
        <v>4.2300000000000004</v>
      </c>
      <c r="AA728" s="404">
        <f>SUM(X728:Z728)</f>
        <v>12.690000000000001</v>
      </c>
      <c r="AB728" s="400">
        <v>4.2300000000000004</v>
      </c>
      <c r="AC728" s="400">
        <v>4.2300000000000004</v>
      </c>
      <c r="AD728" s="400">
        <v>4.2300000000000004</v>
      </c>
      <c r="AE728" s="404">
        <f>SUM(AB728:AD728)</f>
        <v>12.690000000000001</v>
      </c>
      <c r="AF728" s="401">
        <f>SUBTOTAL(9,S728,W728,AA728,AE728)</f>
        <v>50.760000000000005</v>
      </c>
    </row>
    <row r="729" spans="1:32" x14ac:dyDescent="0.3">
      <c r="A729" s="70"/>
      <c r="B729" s="70" t="s">
        <v>3631</v>
      </c>
      <c r="C729" s="318" t="s">
        <v>54</v>
      </c>
      <c r="D729" s="318" t="s">
        <v>55</v>
      </c>
      <c r="E729" s="317" t="s">
        <v>951</v>
      </c>
      <c r="F729" s="318" t="s">
        <v>1769</v>
      </c>
      <c r="G729" s="318" t="s">
        <v>1272</v>
      </c>
      <c r="H729" s="317" t="s">
        <v>912</v>
      </c>
      <c r="I729" s="317">
        <v>53100</v>
      </c>
      <c r="J729" s="318" t="s">
        <v>1001</v>
      </c>
      <c r="K729" s="316">
        <v>41906</v>
      </c>
      <c r="L729" s="317" t="s">
        <v>2608</v>
      </c>
      <c r="M729" s="315" t="s">
        <v>983</v>
      </c>
      <c r="N729" s="318" t="s">
        <v>991</v>
      </c>
      <c r="O729" s="347">
        <v>50.76</v>
      </c>
      <c r="P729" s="400">
        <v>4.2300000000000004</v>
      </c>
      <c r="Q729" s="400">
        <v>4.2300000000000004</v>
      </c>
      <c r="R729" s="400">
        <v>4.2300000000000004</v>
      </c>
      <c r="S729" s="404">
        <f>SUM(P729:R729)</f>
        <v>12.690000000000001</v>
      </c>
      <c r="T729" s="400">
        <v>4.2300000000000004</v>
      </c>
      <c r="U729" s="400">
        <v>4.2300000000000004</v>
      </c>
      <c r="V729" s="400">
        <v>4.2300000000000004</v>
      </c>
      <c r="W729" s="404">
        <f>SUM(T729:V729)</f>
        <v>12.690000000000001</v>
      </c>
      <c r="X729" s="400">
        <v>4.2300000000000004</v>
      </c>
      <c r="Y729" s="400">
        <v>4.2300000000000004</v>
      </c>
      <c r="Z729" s="400">
        <v>4.2300000000000004</v>
      </c>
      <c r="AA729" s="404">
        <f>SUM(X729:Z729)</f>
        <v>12.690000000000001</v>
      </c>
      <c r="AB729" s="400">
        <v>4.2300000000000004</v>
      </c>
      <c r="AC729" s="400">
        <v>4.2300000000000004</v>
      </c>
      <c r="AD729" s="400">
        <v>4.2300000000000004</v>
      </c>
      <c r="AE729" s="404">
        <f>SUM(AB729:AD729)</f>
        <v>12.690000000000001</v>
      </c>
      <c r="AF729" s="401">
        <f>SUBTOTAL(9,S729,W729,AA729,AE729)</f>
        <v>50.760000000000005</v>
      </c>
    </row>
    <row r="730" spans="1:32" x14ac:dyDescent="0.3">
      <c r="A730" s="70"/>
      <c r="B730" s="70" t="s">
        <v>3631</v>
      </c>
      <c r="C730" s="318" t="s">
        <v>54</v>
      </c>
      <c r="D730" s="318" t="s">
        <v>56</v>
      </c>
      <c r="E730" s="317" t="s">
        <v>951</v>
      </c>
      <c r="F730" s="318" t="s">
        <v>1770</v>
      </c>
      <c r="G730" s="318" t="s">
        <v>1272</v>
      </c>
      <c r="H730" s="317" t="s">
        <v>912</v>
      </c>
      <c r="I730" s="317">
        <v>53100</v>
      </c>
      <c r="J730" s="318" t="s">
        <v>1001</v>
      </c>
      <c r="K730" s="316">
        <v>41906</v>
      </c>
      <c r="L730" s="317" t="s">
        <v>2608</v>
      </c>
      <c r="M730" s="315" t="s">
        <v>983</v>
      </c>
      <c r="N730" s="318" t="s">
        <v>991</v>
      </c>
      <c r="O730" s="347">
        <v>50.76</v>
      </c>
      <c r="P730" s="400">
        <v>4.2300000000000004</v>
      </c>
      <c r="Q730" s="400">
        <v>4.2300000000000004</v>
      </c>
      <c r="R730" s="400">
        <v>4.2300000000000004</v>
      </c>
      <c r="S730" s="404">
        <f>SUM(P730:R730)</f>
        <v>12.690000000000001</v>
      </c>
      <c r="T730" s="400">
        <v>4.2300000000000004</v>
      </c>
      <c r="U730" s="400">
        <v>4.2300000000000004</v>
      </c>
      <c r="V730" s="400">
        <v>4.2300000000000004</v>
      </c>
      <c r="W730" s="404">
        <f>SUM(T730:V730)</f>
        <v>12.690000000000001</v>
      </c>
      <c r="X730" s="400">
        <v>4.2300000000000004</v>
      </c>
      <c r="Y730" s="400">
        <v>4.2300000000000004</v>
      </c>
      <c r="Z730" s="400">
        <v>4.2300000000000004</v>
      </c>
      <c r="AA730" s="404">
        <f>SUM(X730:Z730)</f>
        <v>12.690000000000001</v>
      </c>
      <c r="AB730" s="400">
        <v>4.2300000000000004</v>
      </c>
      <c r="AC730" s="400">
        <v>4.2300000000000004</v>
      </c>
      <c r="AD730" s="400">
        <v>4.2300000000000004</v>
      </c>
      <c r="AE730" s="404">
        <f>SUM(AB730:AD730)</f>
        <v>12.690000000000001</v>
      </c>
      <c r="AF730" s="401">
        <f>SUBTOTAL(9,S730,W730,AA730,AE730)</f>
        <v>50.760000000000005</v>
      </c>
    </row>
    <row r="731" spans="1:32" x14ac:dyDescent="0.3">
      <c r="A731" s="70"/>
      <c r="B731" s="70" t="s">
        <v>3631</v>
      </c>
      <c r="C731" s="318" t="s">
        <v>54</v>
      </c>
      <c r="D731" s="318" t="s">
        <v>57</v>
      </c>
      <c r="E731" s="317" t="s">
        <v>951</v>
      </c>
      <c r="F731" s="318" t="s">
        <v>1771</v>
      </c>
      <c r="G731" s="318" t="s">
        <v>1273</v>
      </c>
      <c r="H731" s="317" t="s">
        <v>913</v>
      </c>
      <c r="I731" s="317">
        <v>53000</v>
      </c>
      <c r="J731" s="318" t="s">
        <v>1001</v>
      </c>
      <c r="K731" s="316">
        <v>41906</v>
      </c>
      <c r="L731" s="317" t="s">
        <v>2608</v>
      </c>
      <c r="M731" s="315" t="s">
        <v>983</v>
      </c>
      <c r="N731" s="318" t="s">
        <v>991</v>
      </c>
      <c r="O731" s="347">
        <v>50.76</v>
      </c>
      <c r="P731" s="400">
        <v>4.2300000000000004</v>
      </c>
      <c r="Q731" s="400">
        <v>4.2300000000000004</v>
      </c>
      <c r="R731" s="400">
        <v>4.2300000000000004</v>
      </c>
      <c r="S731" s="404">
        <f>SUM(P731:R731)</f>
        <v>12.690000000000001</v>
      </c>
      <c r="T731" s="400">
        <v>4.2300000000000004</v>
      </c>
      <c r="U731" s="400">
        <v>4.2300000000000004</v>
      </c>
      <c r="V731" s="400">
        <v>4.2300000000000004</v>
      </c>
      <c r="W731" s="404">
        <f>SUM(T731:V731)</f>
        <v>12.690000000000001</v>
      </c>
      <c r="X731" s="400">
        <v>4.2300000000000004</v>
      </c>
      <c r="Y731" s="400">
        <v>4.2300000000000004</v>
      </c>
      <c r="Z731" s="400">
        <v>4.2300000000000004</v>
      </c>
      <c r="AA731" s="404">
        <f>SUM(X731:Z731)</f>
        <v>12.690000000000001</v>
      </c>
      <c r="AB731" s="400">
        <v>4.2300000000000004</v>
      </c>
      <c r="AC731" s="400">
        <v>4.2300000000000004</v>
      </c>
      <c r="AD731" s="400">
        <v>4.2300000000000004</v>
      </c>
      <c r="AE731" s="404">
        <f>SUM(AB731:AD731)</f>
        <v>12.690000000000001</v>
      </c>
      <c r="AF731" s="401">
        <f>SUBTOTAL(9,S731,W731,AA731,AE731)</f>
        <v>50.760000000000005</v>
      </c>
    </row>
    <row r="732" spans="1:32" x14ac:dyDescent="0.3">
      <c r="A732" s="70"/>
      <c r="B732" s="70" t="s">
        <v>3631</v>
      </c>
      <c r="C732" s="318" t="s">
        <v>54</v>
      </c>
      <c r="D732" s="318" t="s">
        <v>58</v>
      </c>
      <c r="E732" s="317" t="s">
        <v>951</v>
      </c>
      <c r="F732" s="318" t="s">
        <v>1772</v>
      </c>
      <c r="G732" s="318" t="s">
        <v>1273</v>
      </c>
      <c r="H732" s="317" t="s">
        <v>954</v>
      </c>
      <c r="I732" s="317">
        <v>53000</v>
      </c>
      <c r="J732" s="318" t="s">
        <v>1001</v>
      </c>
      <c r="K732" s="316">
        <v>41906</v>
      </c>
      <c r="L732" s="317" t="s">
        <v>2608</v>
      </c>
      <c r="M732" s="315" t="s">
        <v>983</v>
      </c>
      <c r="N732" s="318" t="s">
        <v>991</v>
      </c>
      <c r="O732" s="347">
        <v>50.76</v>
      </c>
      <c r="P732" s="400">
        <v>4.2300000000000004</v>
      </c>
      <c r="Q732" s="400">
        <v>4.2300000000000004</v>
      </c>
      <c r="R732" s="400">
        <v>4.2300000000000004</v>
      </c>
      <c r="S732" s="404">
        <f>SUM(P732:R732)</f>
        <v>12.690000000000001</v>
      </c>
      <c r="T732" s="400">
        <v>4.2300000000000004</v>
      </c>
      <c r="U732" s="400">
        <v>4.2300000000000004</v>
      </c>
      <c r="V732" s="400">
        <v>4.2300000000000004</v>
      </c>
      <c r="W732" s="404">
        <f>SUM(T732:V732)</f>
        <v>12.690000000000001</v>
      </c>
      <c r="X732" s="400">
        <v>4.2300000000000004</v>
      </c>
      <c r="Y732" s="400">
        <v>4.2300000000000004</v>
      </c>
      <c r="Z732" s="400">
        <v>4.2300000000000004</v>
      </c>
      <c r="AA732" s="404">
        <f>SUM(X732:Z732)</f>
        <v>12.690000000000001</v>
      </c>
      <c r="AB732" s="400">
        <v>4.2300000000000004</v>
      </c>
      <c r="AC732" s="400">
        <v>4.2300000000000004</v>
      </c>
      <c r="AD732" s="400">
        <v>4.2300000000000004</v>
      </c>
      <c r="AE732" s="404">
        <f>SUM(AB732:AD732)</f>
        <v>12.690000000000001</v>
      </c>
      <c r="AF732" s="401">
        <f>SUBTOTAL(9,S732,W732,AA732,AE732)</f>
        <v>50.760000000000005</v>
      </c>
    </row>
    <row r="733" spans="1:32" x14ac:dyDescent="0.3">
      <c r="A733" s="70"/>
      <c r="B733" s="70" t="s">
        <v>3631</v>
      </c>
      <c r="C733" s="318" t="s">
        <v>54</v>
      </c>
      <c r="D733" s="318" t="s">
        <v>59</v>
      </c>
      <c r="E733" s="317" t="s">
        <v>951</v>
      </c>
      <c r="F733" s="318" t="s">
        <v>1773</v>
      </c>
      <c r="G733" s="318" t="s">
        <v>1272</v>
      </c>
      <c r="H733" s="317" t="s">
        <v>912</v>
      </c>
      <c r="I733" s="317">
        <v>53100</v>
      </c>
      <c r="J733" s="318" t="s">
        <v>1001</v>
      </c>
      <c r="K733" s="316">
        <v>41906</v>
      </c>
      <c r="L733" s="317" t="s">
        <v>2608</v>
      </c>
      <c r="M733" s="315" t="s">
        <v>983</v>
      </c>
      <c r="N733" s="318" t="s">
        <v>991</v>
      </c>
      <c r="O733" s="347">
        <v>50.76</v>
      </c>
      <c r="P733" s="400">
        <v>4.2300000000000004</v>
      </c>
      <c r="Q733" s="400">
        <v>4.2300000000000004</v>
      </c>
      <c r="R733" s="400">
        <v>4.2300000000000004</v>
      </c>
      <c r="S733" s="404">
        <f>SUM(P733:R733)</f>
        <v>12.690000000000001</v>
      </c>
      <c r="T733" s="400">
        <v>4.2300000000000004</v>
      </c>
      <c r="U733" s="400">
        <v>4.2300000000000004</v>
      </c>
      <c r="V733" s="400">
        <v>4.2300000000000004</v>
      </c>
      <c r="W733" s="404">
        <f>SUM(T733:V733)</f>
        <v>12.690000000000001</v>
      </c>
      <c r="X733" s="400">
        <v>4.2300000000000004</v>
      </c>
      <c r="Y733" s="400">
        <v>4.2300000000000004</v>
      </c>
      <c r="Z733" s="400">
        <v>4.2300000000000004</v>
      </c>
      <c r="AA733" s="404">
        <f>SUM(X733:Z733)</f>
        <v>12.690000000000001</v>
      </c>
      <c r="AB733" s="400">
        <v>4.2300000000000004</v>
      </c>
      <c r="AC733" s="400">
        <v>4.2300000000000004</v>
      </c>
      <c r="AD733" s="400">
        <v>4.2300000000000004</v>
      </c>
      <c r="AE733" s="404">
        <f>SUM(AB733:AD733)</f>
        <v>12.690000000000001</v>
      </c>
      <c r="AF733" s="401">
        <f>SUBTOTAL(9,S733,W733,AA733,AE733)</f>
        <v>50.760000000000005</v>
      </c>
    </row>
    <row r="734" spans="1:32" x14ac:dyDescent="0.3">
      <c r="A734" s="70"/>
      <c r="B734" s="70" t="s">
        <v>3631</v>
      </c>
      <c r="C734" s="318" t="s">
        <v>54</v>
      </c>
      <c r="D734" s="318" t="s">
        <v>60</v>
      </c>
      <c r="E734" s="317" t="s">
        <v>951</v>
      </c>
      <c r="F734" s="318" t="s">
        <v>1774</v>
      </c>
      <c r="G734" s="318" t="s">
        <v>1272</v>
      </c>
      <c r="H734" s="317" t="s">
        <v>912</v>
      </c>
      <c r="I734" s="317">
        <v>53100</v>
      </c>
      <c r="J734" s="318" t="s">
        <v>1001</v>
      </c>
      <c r="K734" s="316">
        <v>41906</v>
      </c>
      <c r="L734" s="317" t="s">
        <v>2608</v>
      </c>
      <c r="M734" s="315" t="s">
        <v>983</v>
      </c>
      <c r="N734" s="318" t="s">
        <v>991</v>
      </c>
      <c r="O734" s="347">
        <v>50.76</v>
      </c>
      <c r="P734" s="400">
        <v>4.2300000000000004</v>
      </c>
      <c r="Q734" s="400">
        <v>4.2300000000000004</v>
      </c>
      <c r="R734" s="400">
        <v>4.2300000000000004</v>
      </c>
      <c r="S734" s="404">
        <f>SUM(P734:R734)</f>
        <v>12.690000000000001</v>
      </c>
      <c r="T734" s="400">
        <v>4.2300000000000004</v>
      </c>
      <c r="U734" s="400">
        <v>4.2300000000000004</v>
      </c>
      <c r="V734" s="400">
        <v>4.2300000000000004</v>
      </c>
      <c r="W734" s="404">
        <f>SUM(T734:V734)</f>
        <v>12.690000000000001</v>
      </c>
      <c r="X734" s="400">
        <v>4.2300000000000004</v>
      </c>
      <c r="Y734" s="400">
        <v>4.2300000000000004</v>
      </c>
      <c r="Z734" s="400">
        <v>4.2300000000000004</v>
      </c>
      <c r="AA734" s="404">
        <f>SUM(X734:Z734)</f>
        <v>12.690000000000001</v>
      </c>
      <c r="AB734" s="400">
        <v>4.2300000000000004</v>
      </c>
      <c r="AC734" s="400">
        <v>4.2300000000000004</v>
      </c>
      <c r="AD734" s="400">
        <v>4.2300000000000004</v>
      </c>
      <c r="AE734" s="404">
        <f>SUM(AB734:AD734)</f>
        <v>12.690000000000001</v>
      </c>
      <c r="AF734" s="401">
        <f>SUBTOTAL(9,S734,W734,AA734,AE734)</f>
        <v>50.760000000000005</v>
      </c>
    </row>
    <row r="735" spans="1:32" x14ac:dyDescent="0.3">
      <c r="A735" s="70"/>
      <c r="B735" s="70" t="s">
        <v>3631</v>
      </c>
      <c r="C735" s="318" t="s">
        <v>2665</v>
      </c>
      <c r="D735" s="318" t="s">
        <v>61</v>
      </c>
      <c r="E735" s="317" t="s">
        <v>951</v>
      </c>
      <c r="F735" s="318" t="s">
        <v>1775</v>
      </c>
      <c r="G735" s="318" t="s">
        <v>1273</v>
      </c>
      <c r="H735" s="317" t="s">
        <v>913</v>
      </c>
      <c r="I735" s="317">
        <v>53000</v>
      </c>
      <c r="J735" s="318" t="s">
        <v>1001</v>
      </c>
      <c r="K735" s="316">
        <v>41906</v>
      </c>
      <c r="L735" s="317" t="s">
        <v>2608</v>
      </c>
      <c r="M735" s="315" t="s">
        <v>983</v>
      </c>
      <c r="N735" s="318" t="s">
        <v>991</v>
      </c>
      <c r="O735" s="347">
        <v>50.76</v>
      </c>
      <c r="P735" s="400">
        <v>4.2300000000000004</v>
      </c>
      <c r="Q735" s="400">
        <v>4.2300000000000004</v>
      </c>
      <c r="R735" s="400">
        <v>4.2300000000000004</v>
      </c>
      <c r="S735" s="404">
        <f>SUM(P735:R735)</f>
        <v>12.690000000000001</v>
      </c>
      <c r="T735" s="400">
        <v>4.2300000000000004</v>
      </c>
      <c r="U735" s="400">
        <v>4.2300000000000004</v>
      </c>
      <c r="V735" s="400">
        <v>4.2300000000000004</v>
      </c>
      <c r="W735" s="404">
        <f>SUM(T735:V735)</f>
        <v>12.690000000000001</v>
      </c>
      <c r="X735" s="400">
        <v>4.2300000000000004</v>
      </c>
      <c r="Y735" s="400">
        <v>4.2300000000000004</v>
      </c>
      <c r="Z735" s="400">
        <v>4.2300000000000004</v>
      </c>
      <c r="AA735" s="404">
        <f>SUM(X735:Z735)</f>
        <v>12.690000000000001</v>
      </c>
      <c r="AB735" s="400">
        <v>4.2300000000000004</v>
      </c>
      <c r="AC735" s="400">
        <v>4.2300000000000004</v>
      </c>
      <c r="AD735" s="400">
        <v>4.2300000000000004</v>
      </c>
      <c r="AE735" s="404">
        <f>SUM(AB735:AD735)</f>
        <v>12.690000000000001</v>
      </c>
      <c r="AF735" s="401">
        <f>SUBTOTAL(9,S735,W735,AA735,AE735)</f>
        <v>50.760000000000005</v>
      </c>
    </row>
    <row r="736" spans="1:32" x14ac:dyDescent="0.3">
      <c r="A736" s="70"/>
      <c r="B736" s="70" t="s">
        <v>3631</v>
      </c>
      <c r="C736" s="318" t="s">
        <v>54</v>
      </c>
      <c r="D736" s="318" t="s">
        <v>62</v>
      </c>
      <c r="E736" s="317" t="s">
        <v>951</v>
      </c>
      <c r="F736" s="318" t="s">
        <v>1776</v>
      </c>
      <c r="G736" s="318" t="s">
        <v>1273</v>
      </c>
      <c r="H736" s="317" t="s">
        <v>922</v>
      </c>
      <c r="I736" s="317">
        <v>53000</v>
      </c>
      <c r="J736" s="318" t="s">
        <v>1001</v>
      </c>
      <c r="K736" s="316">
        <v>41906</v>
      </c>
      <c r="L736" s="317" t="s">
        <v>2608</v>
      </c>
      <c r="M736" s="315" t="s">
        <v>983</v>
      </c>
      <c r="N736" s="318" t="s">
        <v>991</v>
      </c>
      <c r="O736" s="347">
        <v>50.76</v>
      </c>
      <c r="P736" s="400">
        <v>4.2300000000000004</v>
      </c>
      <c r="Q736" s="400">
        <v>4.2300000000000004</v>
      </c>
      <c r="R736" s="400">
        <v>4.2300000000000004</v>
      </c>
      <c r="S736" s="404">
        <f>SUM(P736:R736)</f>
        <v>12.690000000000001</v>
      </c>
      <c r="T736" s="400">
        <v>4.2300000000000004</v>
      </c>
      <c r="U736" s="400">
        <v>4.2300000000000004</v>
      </c>
      <c r="V736" s="400">
        <v>4.2300000000000004</v>
      </c>
      <c r="W736" s="404">
        <f>SUM(T736:V736)</f>
        <v>12.690000000000001</v>
      </c>
      <c r="X736" s="400">
        <v>4.2300000000000004</v>
      </c>
      <c r="Y736" s="400">
        <v>4.2300000000000004</v>
      </c>
      <c r="Z736" s="400">
        <v>4.2300000000000004</v>
      </c>
      <c r="AA736" s="404">
        <f>SUM(X736:Z736)</f>
        <v>12.690000000000001</v>
      </c>
      <c r="AB736" s="400">
        <v>4.2300000000000004</v>
      </c>
      <c r="AC736" s="400">
        <v>4.2300000000000004</v>
      </c>
      <c r="AD736" s="400">
        <v>4.2300000000000004</v>
      </c>
      <c r="AE736" s="404">
        <f>SUM(AB736:AD736)</f>
        <v>12.690000000000001</v>
      </c>
      <c r="AF736" s="401">
        <f>SUBTOTAL(9,S736,W736,AA736,AE736)</f>
        <v>50.760000000000005</v>
      </c>
    </row>
    <row r="737" spans="1:32" x14ac:dyDescent="0.3">
      <c r="A737" s="70"/>
      <c r="B737" s="70" t="s">
        <v>3631</v>
      </c>
      <c r="C737" s="318" t="s">
        <v>54</v>
      </c>
      <c r="D737" s="318" t="s">
        <v>63</v>
      </c>
      <c r="E737" s="317" t="s">
        <v>951</v>
      </c>
      <c r="F737" s="318" t="s">
        <v>1777</v>
      </c>
      <c r="G737" s="318" t="s">
        <v>1272</v>
      </c>
      <c r="H737" s="317" t="s">
        <v>912</v>
      </c>
      <c r="I737" s="317">
        <v>53100</v>
      </c>
      <c r="J737" s="318" t="s">
        <v>1001</v>
      </c>
      <c r="K737" s="316">
        <v>41906</v>
      </c>
      <c r="L737" s="317" t="s">
        <v>2608</v>
      </c>
      <c r="M737" s="315" t="s">
        <v>983</v>
      </c>
      <c r="N737" s="318" t="s">
        <v>991</v>
      </c>
      <c r="O737" s="347">
        <v>50.76</v>
      </c>
      <c r="P737" s="400">
        <v>4.2300000000000004</v>
      </c>
      <c r="Q737" s="400">
        <v>4.2300000000000004</v>
      </c>
      <c r="R737" s="400">
        <v>4.2300000000000004</v>
      </c>
      <c r="S737" s="404">
        <f>SUM(P737:R737)</f>
        <v>12.690000000000001</v>
      </c>
      <c r="T737" s="400">
        <v>4.2300000000000004</v>
      </c>
      <c r="U737" s="400">
        <v>4.2300000000000004</v>
      </c>
      <c r="V737" s="400">
        <v>4.2300000000000004</v>
      </c>
      <c r="W737" s="404">
        <f>SUM(T737:V737)</f>
        <v>12.690000000000001</v>
      </c>
      <c r="X737" s="400">
        <v>4.2300000000000004</v>
      </c>
      <c r="Y737" s="400">
        <v>4.2300000000000004</v>
      </c>
      <c r="Z737" s="400">
        <v>4.2300000000000004</v>
      </c>
      <c r="AA737" s="404">
        <f>SUM(X737:Z737)</f>
        <v>12.690000000000001</v>
      </c>
      <c r="AB737" s="400">
        <v>4.2300000000000004</v>
      </c>
      <c r="AC737" s="400">
        <v>4.2300000000000004</v>
      </c>
      <c r="AD737" s="400">
        <v>4.2300000000000004</v>
      </c>
      <c r="AE737" s="404">
        <f>SUM(AB737:AD737)</f>
        <v>12.690000000000001</v>
      </c>
      <c r="AF737" s="401">
        <f>SUBTOTAL(9,S737,W737,AA737,AE737)</f>
        <v>50.760000000000005</v>
      </c>
    </row>
    <row r="738" spans="1:32" x14ac:dyDescent="0.3">
      <c r="A738" s="70"/>
      <c r="B738" s="70" t="s">
        <v>3631</v>
      </c>
      <c r="C738" s="318" t="s">
        <v>54</v>
      </c>
      <c r="D738" s="318" t="s">
        <v>64</v>
      </c>
      <c r="E738" s="317" t="s">
        <v>951</v>
      </c>
      <c r="F738" s="318" t="s">
        <v>1778</v>
      </c>
      <c r="G738" s="318" t="s">
        <v>1273</v>
      </c>
      <c r="H738" s="317" t="s">
        <v>913</v>
      </c>
      <c r="I738" s="317">
        <v>53000</v>
      </c>
      <c r="J738" s="318" t="s">
        <v>1001</v>
      </c>
      <c r="K738" s="316">
        <v>41906</v>
      </c>
      <c r="L738" s="317" t="s">
        <v>2608</v>
      </c>
      <c r="M738" s="315" t="s">
        <v>983</v>
      </c>
      <c r="N738" s="318" t="s">
        <v>991</v>
      </c>
      <c r="O738" s="347">
        <v>50.76</v>
      </c>
      <c r="P738" s="400">
        <v>4.2300000000000004</v>
      </c>
      <c r="Q738" s="400">
        <v>4.2300000000000004</v>
      </c>
      <c r="R738" s="400">
        <v>4.2300000000000004</v>
      </c>
      <c r="S738" s="404">
        <f>SUM(P738:R738)</f>
        <v>12.690000000000001</v>
      </c>
      <c r="T738" s="400">
        <v>4.2300000000000004</v>
      </c>
      <c r="U738" s="400">
        <v>4.2300000000000004</v>
      </c>
      <c r="V738" s="400">
        <v>4.2300000000000004</v>
      </c>
      <c r="W738" s="404">
        <f>SUM(T738:V738)</f>
        <v>12.690000000000001</v>
      </c>
      <c r="X738" s="400">
        <v>4.2300000000000004</v>
      </c>
      <c r="Y738" s="400">
        <v>4.2300000000000004</v>
      </c>
      <c r="Z738" s="400">
        <v>4.2300000000000004</v>
      </c>
      <c r="AA738" s="404">
        <f>SUM(X738:Z738)</f>
        <v>12.690000000000001</v>
      </c>
      <c r="AB738" s="400">
        <v>4.2300000000000004</v>
      </c>
      <c r="AC738" s="400">
        <v>4.2300000000000004</v>
      </c>
      <c r="AD738" s="400">
        <v>4.2300000000000004</v>
      </c>
      <c r="AE738" s="404">
        <f>SUM(AB738:AD738)</f>
        <v>12.690000000000001</v>
      </c>
      <c r="AF738" s="401">
        <f>SUBTOTAL(9,S738,W738,AA738,AE738)</f>
        <v>50.760000000000005</v>
      </c>
    </row>
    <row r="739" spans="1:32" x14ac:dyDescent="0.3">
      <c r="A739" s="70"/>
      <c r="B739" s="70" t="s">
        <v>3631</v>
      </c>
      <c r="C739" s="318" t="s">
        <v>2682</v>
      </c>
      <c r="D739" s="318" t="s">
        <v>65</v>
      </c>
      <c r="E739" s="317" t="s">
        <v>951</v>
      </c>
      <c r="F739" s="318" t="s">
        <v>1785</v>
      </c>
      <c r="G739" s="318" t="s">
        <v>1272</v>
      </c>
      <c r="H739" s="317" t="s">
        <v>912</v>
      </c>
      <c r="I739" s="317">
        <v>53100</v>
      </c>
      <c r="J739" s="318" t="s">
        <v>1001</v>
      </c>
      <c r="K739" s="316">
        <v>41728</v>
      </c>
      <c r="L739" s="317" t="s">
        <v>2608</v>
      </c>
      <c r="M739" s="315" t="s">
        <v>983</v>
      </c>
      <c r="N739" s="318" t="s">
        <v>991</v>
      </c>
      <c r="O739" s="347">
        <v>50.76</v>
      </c>
      <c r="P739" s="400">
        <v>4.2300000000000004</v>
      </c>
      <c r="Q739" s="400">
        <v>4.2300000000000004</v>
      </c>
      <c r="R739" s="400">
        <v>4.2300000000000004</v>
      </c>
      <c r="S739" s="404">
        <f>SUM(P739:R739)</f>
        <v>12.690000000000001</v>
      </c>
      <c r="T739" s="400">
        <v>4.2300000000000004</v>
      </c>
      <c r="U739" s="400">
        <v>4.2300000000000004</v>
      </c>
      <c r="V739" s="400">
        <v>4.2300000000000004</v>
      </c>
      <c r="W739" s="404">
        <f>SUM(T739:V739)</f>
        <v>12.690000000000001</v>
      </c>
      <c r="X739" s="400">
        <v>4.2300000000000004</v>
      </c>
      <c r="Y739" s="400">
        <v>4.2300000000000004</v>
      </c>
      <c r="Z739" s="400">
        <v>4.2300000000000004</v>
      </c>
      <c r="AA739" s="404">
        <f>SUM(X739:Z739)</f>
        <v>12.690000000000001</v>
      </c>
      <c r="AB739" s="400">
        <v>4.2300000000000004</v>
      </c>
      <c r="AC739" s="400">
        <v>4.2300000000000004</v>
      </c>
      <c r="AD739" s="400">
        <v>4.2300000000000004</v>
      </c>
      <c r="AE739" s="404">
        <f>SUM(AB739:AD739)</f>
        <v>12.690000000000001</v>
      </c>
      <c r="AF739" s="401">
        <f>SUBTOTAL(9,S739,W739,AA739,AE739)</f>
        <v>50.760000000000005</v>
      </c>
    </row>
    <row r="740" spans="1:32" x14ac:dyDescent="0.3">
      <c r="A740" s="70"/>
      <c r="B740" s="70" t="s">
        <v>3631</v>
      </c>
      <c r="C740" s="318" t="s">
        <v>2700</v>
      </c>
      <c r="D740" s="318" t="s">
        <v>66</v>
      </c>
      <c r="E740" s="317" t="s">
        <v>951</v>
      </c>
      <c r="F740" s="318" t="s">
        <v>1786</v>
      </c>
      <c r="G740" s="318" t="s">
        <v>1273</v>
      </c>
      <c r="H740" s="317" t="s">
        <v>913</v>
      </c>
      <c r="I740" s="317">
        <v>53000</v>
      </c>
      <c r="J740" s="318" t="s">
        <v>1001</v>
      </c>
      <c r="K740" s="316">
        <v>41918</v>
      </c>
      <c r="L740" s="317" t="s">
        <v>2608</v>
      </c>
      <c r="M740" s="315" t="s">
        <v>983</v>
      </c>
      <c r="N740" s="318" t="s">
        <v>991</v>
      </c>
      <c r="O740" s="347">
        <v>50.76</v>
      </c>
      <c r="P740" s="400">
        <v>4.2300000000000004</v>
      </c>
      <c r="Q740" s="400">
        <v>4.2300000000000004</v>
      </c>
      <c r="R740" s="400">
        <v>4.2300000000000004</v>
      </c>
      <c r="S740" s="404">
        <f>SUM(P740:R740)</f>
        <v>12.690000000000001</v>
      </c>
      <c r="T740" s="400">
        <v>4.2300000000000004</v>
      </c>
      <c r="U740" s="400">
        <v>4.2300000000000004</v>
      </c>
      <c r="V740" s="400">
        <v>4.2300000000000004</v>
      </c>
      <c r="W740" s="404">
        <f>SUM(T740:V740)</f>
        <v>12.690000000000001</v>
      </c>
      <c r="X740" s="400">
        <v>4.2300000000000004</v>
      </c>
      <c r="Y740" s="400">
        <v>4.2300000000000004</v>
      </c>
      <c r="Z740" s="400">
        <v>4.2300000000000004</v>
      </c>
      <c r="AA740" s="404">
        <f>SUM(X740:Z740)</f>
        <v>12.690000000000001</v>
      </c>
      <c r="AB740" s="400">
        <v>4.2300000000000004</v>
      </c>
      <c r="AC740" s="400">
        <v>4.2300000000000004</v>
      </c>
      <c r="AD740" s="400">
        <v>4.2300000000000004</v>
      </c>
      <c r="AE740" s="404">
        <f>SUM(AB740:AD740)</f>
        <v>12.690000000000001</v>
      </c>
      <c r="AF740" s="401">
        <f>SUBTOTAL(9,S740,W740,AA740,AE740)</f>
        <v>50.760000000000005</v>
      </c>
    </row>
    <row r="741" spans="1:32" x14ac:dyDescent="0.3">
      <c r="A741" s="70"/>
      <c r="B741" s="70" t="s">
        <v>3631</v>
      </c>
      <c r="C741" s="318" t="s">
        <v>2700</v>
      </c>
      <c r="D741" s="318" t="s">
        <v>67</v>
      </c>
      <c r="E741" s="317" t="s">
        <v>951</v>
      </c>
      <c r="F741" s="318" t="s">
        <v>1787</v>
      </c>
      <c r="G741" s="318" t="s">
        <v>1273</v>
      </c>
      <c r="H741" s="317" t="s">
        <v>913</v>
      </c>
      <c r="I741" s="317">
        <v>53000</v>
      </c>
      <c r="J741" s="318" t="s">
        <v>1001</v>
      </c>
      <c r="K741" s="316">
        <v>41918</v>
      </c>
      <c r="L741" s="317" t="s">
        <v>2608</v>
      </c>
      <c r="M741" s="315" t="s">
        <v>983</v>
      </c>
      <c r="N741" s="318" t="s">
        <v>991</v>
      </c>
      <c r="O741" s="347">
        <v>50.76</v>
      </c>
      <c r="P741" s="400">
        <v>4.2300000000000004</v>
      </c>
      <c r="Q741" s="400">
        <v>4.2300000000000004</v>
      </c>
      <c r="R741" s="400">
        <v>4.2300000000000004</v>
      </c>
      <c r="S741" s="404">
        <f>SUM(P741:R741)</f>
        <v>12.690000000000001</v>
      </c>
      <c r="T741" s="400">
        <v>4.2300000000000004</v>
      </c>
      <c r="U741" s="400">
        <v>4.2300000000000004</v>
      </c>
      <c r="V741" s="400">
        <v>4.2300000000000004</v>
      </c>
      <c r="W741" s="404">
        <f>SUM(T741:V741)</f>
        <v>12.690000000000001</v>
      </c>
      <c r="X741" s="400">
        <v>4.2300000000000004</v>
      </c>
      <c r="Y741" s="400">
        <v>4.2300000000000004</v>
      </c>
      <c r="Z741" s="400">
        <v>4.2300000000000004</v>
      </c>
      <c r="AA741" s="404">
        <f>SUM(X741:Z741)</f>
        <v>12.690000000000001</v>
      </c>
      <c r="AB741" s="400">
        <v>4.2300000000000004</v>
      </c>
      <c r="AC741" s="400">
        <v>4.2300000000000004</v>
      </c>
      <c r="AD741" s="400">
        <v>4.2300000000000004</v>
      </c>
      <c r="AE741" s="404">
        <f>SUM(AB741:AD741)</f>
        <v>12.690000000000001</v>
      </c>
      <c r="AF741" s="401">
        <f>SUBTOTAL(9,S741,W741,AA741,AE741)</f>
        <v>50.760000000000005</v>
      </c>
    </row>
    <row r="742" spans="1:32" x14ac:dyDescent="0.3">
      <c r="A742" s="70"/>
      <c r="B742" s="70" t="s">
        <v>3631</v>
      </c>
      <c r="C742" s="318" t="s">
        <v>2594</v>
      </c>
      <c r="D742" s="318" t="s">
        <v>69</v>
      </c>
      <c r="E742" s="317" t="s">
        <v>951</v>
      </c>
      <c r="F742" s="318" t="s">
        <v>1789</v>
      </c>
      <c r="G742" s="318" t="s">
        <v>1272</v>
      </c>
      <c r="H742" s="317" t="s">
        <v>912</v>
      </c>
      <c r="I742" s="317">
        <v>53100</v>
      </c>
      <c r="J742" s="318" t="s">
        <v>1001</v>
      </c>
      <c r="K742" s="316">
        <v>41918</v>
      </c>
      <c r="L742" s="317" t="s">
        <v>2608</v>
      </c>
      <c r="M742" s="315" t="s">
        <v>983</v>
      </c>
      <c r="N742" s="318" t="s">
        <v>991</v>
      </c>
      <c r="O742" s="347">
        <v>50.76</v>
      </c>
      <c r="P742" s="400">
        <v>4.2300000000000004</v>
      </c>
      <c r="Q742" s="400">
        <v>4.2300000000000004</v>
      </c>
      <c r="R742" s="400">
        <v>4.2300000000000004</v>
      </c>
      <c r="S742" s="404">
        <f>SUM(P742:R742)</f>
        <v>12.690000000000001</v>
      </c>
      <c r="T742" s="400">
        <v>4.2300000000000004</v>
      </c>
      <c r="U742" s="400">
        <v>4.2300000000000004</v>
      </c>
      <c r="V742" s="400">
        <v>4.2300000000000004</v>
      </c>
      <c r="W742" s="404">
        <f>SUM(T742:V742)</f>
        <v>12.690000000000001</v>
      </c>
      <c r="X742" s="400">
        <v>4.2300000000000004</v>
      </c>
      <c r="Y742" s="400">
        <v>4.2300000000000004</v>
      </c>
      <c r="Z742" s="400">
        <v>4.2300000000000004</v>
      </c>
      <c r="AA742" s="404">
        <f>SUM(X742:Z742)</f>
        <v>12.690000000000001</v>
      </c>
      <c r="AB742" s="400">
        <v>4.2300000000000004</v>
      </c>
      <c r="AC742" s="400">
        <v>4.2300000000000004</v>
      </c>
      <c r="AD742" s="400">
        <v>4.2300000000000004</v>
      </c>
      <c r="AE742" s="404">
        <f>SUM(AB742:AD742)</f>
        <v>12.690000000000001</v>
      </c>
      <c r="AF742" s="401">
        <f>SUBTOTAL(9,S742,W742,AA742,AE742)</f>
        <v>50.760000000000005</v>
      </c>
    </row>
    <row r="743" spans="1:32" x14ac:dyDescent="0.3">
      <c r="A743" s="70"/>
      <c r="B743" s="70" t="s">
        <v>3631</v>
      </c>
      <c r="C743" s="318" t="s">
        <v>2700</v>
      </c>
      <c r="D743" s="318" t="s">
        <v>70</v>
      </c>
      <c r="E743" s="317" t="s">
        <v>951</v>
      </c>
      <c r="F743" s="318" t="s">
        <v>1790</v>
      </c>
      <c r="G743" s="318" t="s">
        <v>1273</v>
      </c>
      <c r="H743" s="317" t="s">
        <v>913</v>
      </c>
      <c r="I743" s="317">
        <v>53000</v>
      </c>
      <c r="J743" s="318" t="s">
        <v>1001</v>
      </c>
      <c r="K743" s="316">
        <v>41918</v>
      </c>
      <c r="L743" s="317" t="s">
        <v>2608</v>
      </c>
      <c r="M743" s="315" t="s">
        <v>983</v>
      </c>
      <c r="N743" s="318" t="s">
        <v>991</v>
      </c>
      <c r="O743" s="347">
        <v>50.76</v>
      </c>
      <c r="P743" s="400">
        <v>4.2300000000000004</v>
      </c>
      <c r="Q743" s="400">
        <v>4.2300000000000004</v>
      </c>
      <c r="R743" s="400">
        <v>4.2300000000000004</v>
      </c>
      <c r="S743" s="404">
        <f>SUM(P743:R743)</f>
        <v>12.690000000000001</v>
      </c>
      <c r="T743" s="400">
        <v>4.2300000000000004</v>
      </c>
      <c r="U743" s="400">
        <v>4.2300000000000004</v>
      </c>
      <c r="V743" s="400">
        <v>4.2300000000000004</v>
      </c>
      <c r="W743" s="404">
        <f>SUM(T743:V743)</f>
        <v>12.690000000000001</v>
      </c>
      <c r="X743" s="400">
        <v>4.2300000000000004</v>
      </c>
      <c r="Y743" s="400">
        <v>4.2300000000000004</v>
      </c>
      <c r="Z743" s="400">
        <v>4.2300000000000004</v>
      </c>
      <c r="AA743" s="404">
        <f>SUM(X743:Z743)</f>
        <v>12.690000000000001</v>
      </c>
      <c r="AB743" s="400">
        <v>4.2300000000000004</v>
      </c>
      <c r="AC743" s="400">
        <v>4.2300000000000004</v>
      </c>
      <c r="AD743" s="400">
        <v>4.2300000000000004</v>
      </c>
      <c r="AE743" s="404">
        <f>SUM(AB743:AD743)</f>
        <v>12.690000000000001</v>
      </c>
      <c r="AF743" s="401">
        <f>SUBTOTAL(9,S743,W743,AA743,AE743)</f>
        <v>50.760000000000005</v>
      </c>
    </row>
    <row r="744" spans="1:32" x14ac:dyDescent="0.3">
      <c r="A744" s="70"/>
      <c r="B744" s="70" t="s">
        <v>3631</v>
      </c>
      <c r="C744" s="318" t="s">
        <v>2700</v>
      </c>
      <c r="D744" s="318" t="s">
        <v>71</v>
      </c>
      <c r="E744" s="317" t="s">
        <v>951</v>
      </c>
      <c r="F744" s="318" t="s">
        <v>1791</v>
      </c>
      <c r="G744" s="318" t="s">
        <v>1273</v>
      </c>
      <c r="H744" s="317" t="s">
        <v>913</v>
      </c>
      <c r="I744" s="317">
        <v>53000</v>
      </c>
      <c r="J744" s="318" t="s">
        <v>1001</v>
      </c>
      <c r="K744" s="316">
        <v>41918</v>
      </c>
      <c r="L744" s="317" t="s">
        <v>2608</v>
      </c>
      <c r="M744" s="315" t="s">
        <v>983</v>
      </c>
      <c r="N744" s="318" t="s">
        <v>991</v>
      </c>
      <c r="O744" s="347">
        <v>50.76</v>
      </c>
      <c r="P744" s="400">
        <v>4.2300000000000004</v>
      </c>
      <c r="Q744" s="400">
        <v>4.2300000000000004</v>
      </c>
      <c r="R744" s="400">
        <v>4.2300000000000004</v>
      </c>
      <c r="S744" s="404">
        <f>SUM(P744:R744)</f>
        <v>12.690000000000001</v>
      </c>
      <c r="T744" s="400">
        <v>4.2300000000000004</v>
      </c>
      <c r="U744" s="400">
        <v>4.2300000000000004</v>
      </c>
      <c r="V744" s="400">
        <v>4.2300000000000004</v>
      </c>
      <c r="W744" s="404">
        <f>SUM(T744:V744)</f>
        <v>12.690000000000001</v>
      </c>
      <c r="X744" s="400">
        <v>4.2300000000000004</v>
      </c>
      <c r="Y744" s="400">
        <v>4.2300000000000004</v>
      </c>
      <c r="Z744" s="400">
        <v>4.2300000000000004</v>
      </c>
      <c r="AA744" s="404">
        <f>SUM(X744:Z744)</f>
        <v>12.690000000000001</v>
      </c>
      <c r="AB744" s="400">
        <v>4.2300000000000004</v>
      </c>
      <c r="AC744" s="400">
        <v>4.2300000000000004</v>
      </c>
      <c r="AD744" s="400">
        <v>4.2300000000000004</v>
      </c>
      <c r="AE744" s="404">
        <f>SUM(AB744:AD744)</f>
        <v>12.690000000000001</v>
      </c>
      <c r="AF744" s="401">
        <f>SUBTOTAL(9,S744,W744,AA744,AE744)</f>
        <v>50.760000000000005</v>
      </c>
    </row>
    <row r="745" spans="1:32" x14ac:dyDescent="0.3">
      <c r="A745" s="70"/>
      <c r="B745" s="70" t="s">
        <v>3631</v>
      </c>
      <c r="C745" s="318" t="s">
        <v>2665</v>
      </c>
      <c r="D745" s="318" t="s">
        <v>72</v>
      </c>
      <c r="E745" s="317" t="s">
        <v>951</v>
      </c>
      <c r="F745" s="318" t="s">
        <v>1792</v>
      </c>
      <c r="G745" s="318" t="s">
        <v>1273</v>
      </c>
      <c r="H745" s="317" t="s">
        <v>913</v>
      </c>
      <c r="I745" s="317">
        <v>53000</v>
      </c>
      <c r="J745" s="318" t="s">
        <v>1001</v>
      </c>
      <c r="K745" s="316">
        <v>41849</v>
      </c>
      <c r="L745" s="317" t="s">
        <v>2608</v>
      </c>
      <c r="M745" s="315" t="s">
        <v>983</v>
      </c>
      <c r="N745" s="318" t="s">
        <v>991</v>
      </c>
      <c r="O745" s="347">
        <v>50.76</v>
      </c>
      <c r="P745" s="400">
        <v>4.2300000000000004</v>
      </c>
      <c r="Q745" s="400">
        <v>4.2300000000000004</v>
      </c>
      <c r="R745" s="400">
        <v>4.2300000000000004</v>
      </c>
      <c r="S745" s="404">
        <f>SUM(P745:R745)</f>
        <v>12.690000000000001</v>
      </c>
      <c r="T745" s="400">
        <v>4.2300000000000004</v>
      </c>
      <c r="U745" s="400">
        <v>4.2300000000000004</v>
      </c>
      <c r="V745" s="400">
        <v>4.2300000000000004</v>
      </c>
      <c r="W745" s="404">
        <f>SUM(T745:V745)</f>
        <v>12.690000000000001</v>
      </c>
      <c r="X745" s="400">
        <v>4.2300000000000004</v>
      </c>
      <c r="Y745" s="400">
        <v>4.2300000000000004</v>
      </c>
      <c r="Z745" s="400">
        <v>4.2300000000000004</v>
      </c>
      <c r="AA745" s="404">
        <f>SUM(X745:Z745)</f>
        <v>12.690000000000001</v>
      </c>
      <c r="AB745" s="400">
        <v>4.2300000000000004</v>
      </c>
      <c r="AC745" s="400">
        <v>4.2300000000000004</v>
      </c>
      <c r="AD745" s="400">
        <v>4.2300000000000004</v>
      </c>
      <c r="AE745" s="404">
        <f>SUM(AB745:AD745)</f>
        <v>12.690000000000001</v>
      </c>
      <c r="AF745" s="401">
        <f>SUBTOTAL(9,S745,W745,AA745,AE745)</f>
        <v>50.760000000000005</v>
      </c>
    </row>
    <row r="746" spans="1:32" x14ac:dyDescent="0.3">
      <c r="A746" s="70"/>
      <c r="B746" s="70" t="s">
        <v>3631</v>
      </c>
      <c r="C746" s="318" t="s">
        <v>2700</v>
      </c>
      <c r="D746" s="318" t="s">
        <v>73</v>
      </c>
      <c r="E746" s="317" t="s">
        <v>951</v>
      </c>
      <c r="F746" s="318" t="s">
        <v>1793</v>
      </c>
      <c r="G746" s="318" t="s">
        <v>1273</v>
      </c>
      <c r="H746" s="317" t="s">
        <v>913</v>
      </c>
      <c r="I746" s="317">
        <v>53000</v>
      </c>
      <c r="J746" s="318" t="s">
        <v>1001</v>
      </c>
      <c r="K746" s="316">
        <v>41918</v>
      </c>
      <c r="L746" s="317" t="s">
        <v>2608</v>
      </c>
      <c r="M746" s="315" t="s">
        <v>983</v>
      </c>
      <c r="N746" s="318" t="s">
        <v>991</v>
      </c>
      <c r="O746" s="347">
        <v>50.76</v>
      </c>
      <c r="P746" s="400">
        <v>4.2300000000000004</v>
      </c>
      <c r="Q746" s="400">
        <v>4.2300000000000004</v>
      </c>
      <c r="R746" s="400">
        <v>4.2300000000000004</v>
      </c>
      <c r="S746" s="404">
        <f>SUM(P746:R746)</f>
        <v>12.690000000000001</v>
      </c>
      <c r="T746" s="400">
        <v>4.2300000000000004</v>
      </c>
      <c r="U746" s="400">
        <v>4.2300000000000004</v>
      </c>
      <c r="V746" s="400">
        <v>4.2300000000000004</v>
      </c>
      <c r="W746" s="404">
        <f>SUM(T746:V746)</f>
        <v>12.690000000000001</v>
      </c>
      <c r="X746" s="400">
        <v>4.2300000000000004</v>
      </c>
      <c r="Y746" s="400">
        <v>4.2300000000000004</v>
      </c>
      <c r="Z746" s="400">
        <v>4.2300000000000004</v>
      </c>
      <c r="AA746" s="404">
        <f>SUM(X746:Z746)</f>
        <v>12.690000000000001</v>
      </c>
      <c r="AB746" s="400">
        <v>4.2300000000000004</v>
      </c>
      <c r="AC746" s="400">
        <v>4.2300000000000004</v>
      </c>
      <c r="AD746" s="400">
        <v>4.2300000000000004</v>
      </c>
      <c r="AE746" s="404">
        <f>SUM(AB746:AD746)</f>
        <v>12.690000000000001</v>
      </c>
      <c r="AF746" s="401">
        <f>SUBTOTAL(9,S746,W746,AA746,AE746)</f>
        <v>50.760000000000005</v>
      </c>
    </row>
    <row r="747" spans="1:32" x14ac:dyDescent="0.3">
      <c r="A747" s="70"/>
      <c r="B747" s="70" t="s">
        <v>3631</v>
      </c>
      <c r="C747" s="318" t="s">
        <v>2700</v>
      </c>
      <c r="D747" s="318" t="s">
        <v>74</v>
      </c>
      <c r="E747" s="317" t="s">
        <v>951</v>
      </c>
      <c r="F747" s="318" t="s">
        <v>1794</v>
      </c>
      <c r="G747" s="318" t="s">
        <v>1273</v>
      </c>
      <c r="H747" s="317" t="s">
        <v>913</v>
      </c>
      <c r="I747" s="317">
        <v>53000</v>
      </c>
      <c r="J747" s="318" t="s">
        <v>1001</v>
      </c>
      <c r="K747" s="316">
        <v>41918</v>
      </c>
      <c r="L747" s="317" t="s">
        <v>2608</v>
      </c>
      <c r="M747" s="315" t="s">
        <v>983</v>
      </c>
      <c r="N747" s="318" t="s">
        <v>991</v>
      </c>
      <c r="O747" s="347">
        <v>50.76</v>
      </c>
      <c r="P747" s="400">
        <v>4.2300000000000004</v>
      </c>
      <c r="Q747" s="400">
        <v>4.2300000000000004</v>
      </c>
      <c r="R747" s="400">
        <v>4.2300000000000004</v>
      </c>
      <c r="S747" s="404">
        <f>SUM(P747:R747)</f>
        <v>12.690000000000001</v>
      </c>
      <c r="T747" s="400">
        <v>4.2300000000000004</v>
      </c>
      <c r="U747" s="400">
        <v>4.2300000000000004</v>
      </c>
      <c r="V747" s="400">
        <v>4.2300000000000004</v>
      </c>
      <c r="W747" s="404">
        <f>SUM(T747:V747)</f>
        <v>12.690000000000001</v>
      </c>
      <c r="X747" s="400">
        <v>4.2300000000000004</v>
      </c>
      <c r="Y747" s="400">
        <v>4.2300000000000004</v>
      </c>
      <c r="Z747" s="400">
        <v>4.2300000000000004</v>
      </c>
      <c r="AA747" s="404">
        <f>SUM(X747:Z747)</f>
        <v>12.690000000000001</v>
      </c>
      <c r="AB747" s="400">
        <v>4.2300000000000004</v>
      </c>
      <c r="AC747" s="400">
        <v>4.2300000000000004</v>
      </c>
      <c r="AD747" s="400">
        <v>4.2300000000000004</v>
      </c>
      <c r="AE747" s="404">
        <f>SUM(AB747:AD747)</f>
        <v>12.690000000000001</v>
      </c>
      <c r="AF747" s="401">
        <f>SUBTOTAL(9,S747,W747,AA747,AE747)</f>
        <v>50.760000000000005</v>
      </c>
    </row>
    <row r="748" spans="1:32" x14ac:dyDescent="0.3">
      <c r="A748" s="70"/>
      <c r="B748" s="70" t="s">
        <v>3631</v>
      </c>
      <c r="C748" s="318" t="s">
        <v>2700</v>
      </c>
      <c r="D748" s="318" t="s">
        <v>75</v>
      </c>
      <c r="E748" s="317" t="s">
        <v>951</v>
      </c>
      <c r="F748" s="318" t="s">
        <v>1795</v>
      </c>
      <c r="G748" s="318" t="s">
        <v>1273</v>
      </c>
      <c r="H748" s="317" t="s">
        <v>913</v>
      </c>
      <c r="I748" s="317">
        <v>53000</v>
      </c>
      <c r="J748" s="318" t="s">
        <v>1001</v>
      </c>
      <c r="K748" s="316">
        <v>41918</v>
      </c>
      <c r="L748" s="317" t="s">
        <v>2608</v>
      </c>
      <c r="M748" s="315" t="s">
        <v>983</v>
      </c>
      <c r="N748" s="318" t="s">
        <v>991</v>
      </c>
      <c r="O748" s="347">
        <v>50.76</v>
      </c>
      <c r="P748" s="400">
        <v>4.2300000000000004</v>
      </c>
      <c r="Q748" s="400">
        <v>4.2300000000000004</v>
      </c>
      <c r="R748" s="400">
        <v>4.2300000000000004</v>
      </c>
      <c r="S748" s="404">
        <f>SUM(P748:R748)</f>
        <v>12.690000000000001</v>
      </c>
      <c r="T748" s="400">
        <v>4.2300000000000004</v>
      </c>
      <c r="U748" s="400">
        <v>4.2300000000000004</v>
      </c>
      <c r="V748" s="400">
        <v>4.2300000000000004</v>
      </c>
      <c r="W748" s="404">
        <f>SUM(T748:V748)</f>
        <v>12.690000000000001</v>
      </c>
      <c r="X748" s="400">
        <v>4.2300000000000004</v>
      </c>
      <c r="Y748" s="400">
        <v>4.2300000000000004</v>
      </c>
      <c r="Z748" s="400">
        <v>4.2300000000000004</v>
      </c>
      <c r="AA748" s="404">
        <f>SUM(X748:Z748)</f>
        <v>12.690000000000001</v>
      </c>
      <c r="AB748" s="400">
        <v>4.2300000000000004</v>
      </c>
      <c r="AC748" s="400">
        <v>4.2300000000000004</v>
      </c>
      <c r="AD748" s="400">
        <v>4.2300000000000004</v>
      </c>
      <c r="AE748" s="404">
        <f>SUM(AB748:AD748)</f>
        <v>12.690000000000001</v>
      </c>
      <c r="AF748" s="401">
        <f>SUBTOTAL(9,S748,W748,AA748,AE748)</f>
        <v>50.760000000000005</v>
      </c>
    </row>
    <row r="749" spans="1:32" x14ac:dyDescent="0.3">
      <c r="A749" s="70"/>
      <c r="B749" s="70" t="s">
        <v>3631</v>
      </c>
      <c r="C749" s="318" t="s">
        <v>2700</v>
      </c>
      <c r="D749" s="318" t="s">
        <v>76</v>
      </c>
      <c r="E749" s="317" t="s">
        <v>951</v>
      </c>
      <c r="F749" s="318" t="s">
        <v>1796</v>
      </c>
      <c r="G749" s="318" t="s">
        <v>1273</v>
      </c>
      <c r="H749" s="317" t="s">
        <v>913</v>
      </c>
      <c r="I749" s="317">
        <v>53000</v>
      </c>
      <c r="J749" s="318" t="s">
        <v>1001</v>
      </c>
      <c r="K749" s="316">
        <v>41918</v>
      </c>
      <c r="L749" s="317" t="s">
        <v>2608</v>
      </c>
      <c r="M749" s="315" t="s">
        <v>983</v>
      </c>
      <c r="N749" s="318" t="s">
        <v>991</v>
      </c>
      <c r="O749" s="347">
        <v>50.76</v>
      </c>
      <c r="P749" s="400">
        <v>4.2300000000000004</v>
      </c>
      <c r="Q749" s="400">
        <v>4.2300000000000004</v>
      </c>
      <c r="R749" s="400">
        <v>4.2300000000000004</v>
      </c>
      <c r="S749" s="404">
        <f>SUM(P749:R749)</f>
        <v>12.690000000000001</v>
      </c>
      <c r="T749" s="400">
        <v>4.2300000000000004</v>
      </c>
      <c r="U749" s="400">
        <v>4.2300000000000004</v>
      </c>
      <c r="V749" s="400">
        <v>4.2300000000000004</v>
      </c>
      <c r="W749" s="404">
        <f>SUM(T749:V749)</f>
        <v>12.690000000000001</v>
      </c>
      <c r="X749" s="400">
        <v>4.2300000000000004</v>
      </c>
      <c r="Y749" s="400">
        <v>4.2300000000000004</v>
      </c>
      <c r="Z749" s="400">
        <v>4.2300000000000004</v>
      </c>
      <c r="AA749" s="404">
        <f>SUM(X749:Z749)</f>
        <v>12.690000000000001</v>
      </c>
      <c r="AB749" s="400">
        <v>4.2300000000000004</v>
      </c>
      <c r="AC749" s="400">
        <v>4.2300000000000004</v>
      </c>
      <c r="AD749" s="400">
        <v>4.2300000000000004</v>
      </c>
      <c r="AE749" s="404">
        <f>SUM(AB749:AD749)</f>
        <v>12.690000000000001</v>
      </c>
      <c r="AF749" s="401">
        <f>SUBTOTAL(9,S749,W749,AA749,AE749)</f>
        <v>50.760000000000005</v>
      </c>
    </row>
    <row r="750" spans="1:32" x14ac:dyDescent="0.3">
      <c r="A750" s="70"/>
      <c r="B750" s="70" t="s">
        <v>3631</v>
      </c>
      <c r="C750" s="318" t="s">
        <v>54</v>
      </c>
      <c r="D750" s="318" t="s">
        <v>55</v>
      </c>
      <c r="E750" s="317" t="s">
        <v>951</v>
      </c>
      <c r="F750" s="318" t="s">
        <v>1797</v>
      </c>
      <c r="G750" s="318" t="s">
        <v>1272</v>
      </c>
      <c r="H750" s="317" t="s">
        <v>912</v>
      </c>
      <c r="I750" s="317">
        <v>53100</v>
      </c>
      <c r="J750" s="318" t="s">
        <v>1001</v>
      </c>
      <c r="K750" s="316">
        <v>41918</v>
      </c>
      <c r="L750" s="317" t="s">
        <v>2608</v>
      </c>
      <c r="M750" s="315" t="s">
        <v>983</v>
      </c>
      <c r="N750" s="318" t="s">
        <v>991</v>
      </c>
      <c r="O750" s="347">
        <v>50.76</v>
      </c>
      <c r="P750" s="400">
        <v>4.2300000000000004</v>
      </c>
      <c r="Q750" s="400">
        <v>4.2300000000000004</v>
      </c>
      <c r="R750" s="400">
        <v>4.2300000000000004</v>
      </c>
      <c r="S750" s="404">
        <f>SUM(P750:R750)</f>
        <v>12.690000000000001</v>
      </c>
      <c r="T750" s="400">
        <v>4.2300000000000004</v>
      </c>
      <c r="U750" s="400">
        <v>4.2300000000000004</v>
      </c>
      <c r="V750" s="400">
        <v>4.2300000000000004</v>
      </c>
      <c r="W750" s="404">
        <f>SUM(T750:V750)</f>
        <v>12.690000000000001</v>
      </c>
      <c r="X750" s="400">
        <v>4.2300000000000004</v>
      </c>
      <c r="Y750" s="400">
        <v>4.2300000000000004</v>
      </c>
      <c r="Z750" s="400">
        <v>4.2300000000000004</v>
      </c>
      <c r="AA750" s="404">
        <f>SUM(X750:Z750)</f>
        <v>12.690000000000001</v>
      </c>
      <c r="AB750" s="400">
        <v>4.2300000000000004</v>
      </c>
      <c r="AC750" s="400">
        <v>4.2300000000000004</v>
      </c>
      <c r="AD750" s="400">
        <v>4.2300000000000004</v>
      </c>
      <c r="AE750" s="404">
        <f>SUM(AB750:AD750)</f>
        <v>12.690000000000001</v>
      </c>
      <c r="AF750" s="401">
        <f>SUBTOTAL(9,S750,W750,AA750,AE750)</f>
        <v>50.760000000000005</v>
      </c>
    </row>
    <row r="751" spans="1:32" x14ac:dyDescent="0.3">
      <c r="A751" s="70"/>
      <c r="B751" s="70" t="s">
        <v>3631</v>
      </c>
      <c r="C751" s="317" t="s">
        <v>2652</v>
      </c>
      <c r="D751" s="317" t="s">
        <v>2655</v>
      </c>
      <c r="E751" s="317" t="s">
        <v>3730</v>
      </c>
      <c r="F751" s="318" t="s">
        <v>1800</v>
      </c>
      <c r="G751" s="318" t="s">
        <v>1591</v>
      </c>
      <c r="H751" s="317" t="s">
        <v>947</v>
      </c>
      <c r="I751" s="317">
        <v>45774</v>
      </c>
      <c r="J751" s="318" t="s">
        <v>1002</v>
      </c>
      <c r="K751" s="316">
        <v>40630</v>
      </c>
      <c r="L751" s="317" t="s">
        <v>2608</v>
      </c>
      <c r="M751" s="315" t="s">
        <v>984</v>
      </c>
      <c r="N751" s="318" t="s">
        <v>991</v>
      </c>
      <c r="O751" s="347">
        <v>46.08</v>
      </c>
      <c r="P751" s="400">
        <v>3.84</v>
      </c>
      <c r="Q751" s="400">
        <v>3.84</v>
      </c>
      <c r="R751" s="400">
        <v>3.84</v>
      </c>
      <c r="S751" s="404">
        <f>SUM(P751:R751)</f>
        <v>11.52</v>
      </c>
      <c r="T751" s="400">
        <v>3.84</v>
      </c>
      <c r="U751" s="400">
        <v>3.84</v>
      </c>
      <c r="V751" s="400">
        <v>3.84</v>
      </c>
      <c r="W751" s="404">
        <f>SUM(T751:V751)</f>
        <v>11.52</v>
      </c>
      <c r="X751" s="400">
        <v>3.84</v>
      </c>
      <c r="Y751" s="400">
        <v>3.84</v>
      </c>
      <c r="Z751" s="400">
        <v>3.84</v>
      </c>
      <c r="AA751" s="404">
        <f>SUM(X751:Z751)</f>
        <v>11.52</v>
      </c>
      <c r="AB751" s="400">
        <v>3.84</v>
      </c>
      <c r="AC751" s="400">
        <v>3.84</v>
      </c>
      <c r="AD751" s="400">
        <v>3.84</v>
      </c>
      <c r="AE751" s="404">
        <f>SUM(AB751:AD751)</f>
        <v>11.52</v>
      </c>
      <c r="AF751" s="401">
        <f>SUBTOTAL(9,S751,W751,AA751,AE751)</f>
        <v>46.08</v>
      </c>
    </row>
    <row r="752" spans="1:32" x14ac:dyDescent="0.3">
      <c r="A752" s="581"/>
      <c r="B752" s="581" t="s">
        <v>3632</v>
      </c>
      <c r="C752" s="579" t="s">
        <v>2652</v>
      </c>
      <c r="D752" s="579" t="s">
        <v>2656</v>
      </c>
      <c r="E752" s="579" t="s">
        <v>3730</v>
      </c>
      <c r="F752" s="580" t="s">
        <v>1801</v>
      </c>
      <c r="G752" s="580" t="s">
        <v>1591</v>
      </c>
      <c r="H752" s="579" t="s">
        <v>947</v>
      </c>
      <c r="I752" s="579">
        <v>45774</v>
      </c>
      <c r="J752" s="580" t="s">
        <v>1002</v>
      </c>
      <c r="K752" s="316">
        <v>40630</v>
      </c>
      <c r="L752" s="579" t="s">
        <v>2608</v>
      </c>
      <c r="M752" s="578" t="s">
        <v>984</v>
      </c>
      <c r="N752" s="580" t="s">
        <v>991</v>
      </c>
      <c r="O752" s="347">
        <v>46.08</v>
      </c>
      <c r="P752" s="400">
        <v>3.84</v>
      </c>
      <c r="Q752" s="400">
        <v>3.84</v>
      </c>
      <c r="R752" s="400">
        <v>3.84</v>
      </c>
      <c r="S752" s="404">
        <f>SUM(P752:R752)</f>
        <v>11.52</v>
      </c>
      <c r="T752" s="400">
        <v>3.84</v>
      </c>
      <c r="U752" s="400">
        <v>3.84</v>
      </c>
      <c r="V752" s="400">
        <v>3.84</v>
      </c>
      <c r="W752" s="404">
        <f>SUM(T752:V752)</f>
        <v>11.52</v>
      </c>
      <c r="X752" s="400">
        <v>3.84</v>
      </c>
      <c r="Y752" s="400">
        <v>3.84</v>
      </c>
      <c r="Z752" s="400">
        <v>3.84</v>
      </c>
      <c r="AA752" s="404">
        <f>SUM(X752:Z752)</f>
        <v>11.52</v>
      </c>
      <c r="AB752" s="400"/>
      <c r="AC752" s="400"/>
      <c r="AD752" s="400"/>
      <c r="AE752" s="404">
        <f>SUM(AB752:AD752)</f>
        <v>0</v>
      </c>
      <c r="AF752" s="592">
        <f>SUBTOTAL(9,S752,W752,AA752,AE752)</f>
        <v>34.56</v>
      </c>
    </row>
    <row r="753" spans="1:32" x14ac:dyDescent="0.3">
      <c r="A753" s="70"/>
      <c r="B753" s="70" t="s">
        <v>3631</v>
      </c>
      <c r="C753" s="318" t="s">
        <v>2700</v>
      </c>
      <c r="D753" s="318" t="s">
        <v>79</v>
      </c>
      <c r="E753" s="317" t="s">
        <v>951</v>
      </c>
      <c r="F753" s="318" t="s">
        <v>1803</v>
      </c>
      <c r="G753" s="318" t="s">
        <v>1273</v>
      </c>
      <c r="H753" s="317" t="s">
        <v>913</v>
      </c>
      <c r="I753" s="317">
        <v>53000</v>
      </c>
      <c r="J753" s="318" t="s">
        <v>1001</v>
      </c>
      <c r="K753" s="316">
        <v>41884</v>
      </c>
      <c r="L753" s="317" t="s">
        <v>2608</v>
      </c>
      <c r="M753" s="315" t="s">
        <v>983</v>
      </c>
      <c r="N753" s="318" t="s">
        <v>991</v>
      </c>
      <c r="O753" s="347">
        <v>50.76</v>
      </c>
      <c r="P753" s="400">
        <v>4.2300000000000004</v>
      </c>
      <c r="Q753" s="400">
        <v>4.2300000000000004</v>
      </c>
      <c r="R753" s="400">
        <v>4.2300000000000004</v>
      </c>
      <c r="S753" s="404">
        <f>SUM(P753:R753)</f>
        <v>12.690000000000001</v>
      </c>
      <c r="T753" s="400">
        <v>4.2300000000000004</v>
      </c>
      <c r="U753" s="400">
        <v>4.2300000000000004</v>
      </c>
      <c r="V753" s="400">
        <v>4.2300000000000004</v>
      </c>
      <c r="W753" s="404">
        <f>SUM(T753:V753)</f>
        <v>12.690000000000001</v>
      </c>
      <c r="X753" s="400">
        <v>4.2300000000000004</v>
      </c>
      <c r="Y753" s="400">
        <v>4.2300000000000004</v>
      </c>
      <c r="Z753" s="400">
        <v>4.2300000000000004</v>
      </c>
      <c r="AA753" s="404">
        <f>SUM(X753:Z753)</f>
        <v>12.690000000000001</v>
      </c>
      <c r="AB753" s="400">
        <v>4.2300000000000004</v>
      </c>
      <c r="AC753" s="400">
        <v>4.2300000000000004</v>
      </c>
      <c r="AD753" s="400">
        <v>4.2300000000000004</v>
      </c>
      <c r="AE753" s="404">
        <f>SUM(AB753:AD753)</f>
        <v>12.690000000000001</v>
      </c>
      <c r="AF753" s="401">
        <f>SUBTOTAL(9,S753,W753,AA753,AE753)</f>
        <v>50.760000000000005</v>
      </c>
    </row>
    <row r="754" spans="1:32" x14ac:dyDescent="0.3">
      <c r="A754" s="70"/>
      <c r="B754" s="70" t="s">
        <v>3631</v>
      </c>
      <c r="C754" s="318" t="s">
        <v>2700</v>
      </c>
      <c r="D754" s="318" t="s">
        <v>80</v>
      </c>
      <c r="E754" s="317" t="s">
        <v>951</v>
      </c>
      <c r="F754" s="318" t="s">
        <v>1804</v>
      </c>
      <c r="G754" s="318" t="s">
        <v>1273</v>
      </c>
      <c r="H754" s="317" t="s">
        <v>913</v>
      </c>
      <c r="I754" s="317">
        <v>53000</v>
      </c>
      <c r="J754" s="318" t="s">
        <v>1001</v>
      </c>
      <c r="K754" s="316">
        <v>41884</v>
      </c>
      <c r="L754" s="317" t="s">
        <v>2608</v>
      </c>
      <c r="M754" s="315" t="s">
        <v>983</v>
      </c>
      <c r="N754" s="318" t="s">
        <v>991</v>
      </c>
      <c r="O754" s="347">
        <v>50.76</v>
      </c>
      <c r="P754" s="400">
        <v>4.2300000000000004</v>
      </c>
      <c r="Q754" s="400">
        <v>4.2300000000000004</v>
      </c>
      <c r="R754" s="400">
        <v>4.2300000000000004</v>
      </c>
      <c r="S754" s="404">
        <f>SUM(P754:R754)</f>
        <v>12.690000000000001</v>
      </c>
      <c r="T754" s="400">
        <v>4.2300000000000004</v>
      </c>
      <c r="U754" s="400">
        <v>4.2300000000000004</v>
      </c>
      <c r="V754" s="400">
        <v>4.2300000000000004</v>
      </c>
      <c r="W754" s="404">
        <f>SUM(T754:V754)</f>
        <v>12.690000000000001</v>
      </c>
      <c r="X754" s="400">
        <v>4.2300000000000004</v>
      </c>
      <c r="Y754" s="400">
        <v>4.2300000000000004</v>
      </c>
      <c r="Z754" s="400">
        <v>4.2300000000000004</v>
      </c>
      <c r="AA754" s="404">
        <f>SUM(X754:Z754)</f>
        <v>12.690000000000001</v>
      </c>
      <c r="AB754" s="400">
        <v>4.2300000000000004</v>
      </c>
      <c r="AC754" s="400">
        <v>4.2300000000000004</v>
      </c>
      <c r="AD754" s="400">
        <v>4.2300000000000004</v>
      </c>
      <c r="AE754" s="404">
        <f>SUM(AB754:AD754)</f>
        <v>12.690000000000001</v>
      </c>
      <c r="AF754" s="401">
        <f>SUBTOTAL(9,S754,W754,AA754,AE754)</f>
        <v>50.760000000000005</v>
      </c>
    </row>
    <row r="755" spans="1:32" x14ac:dyDescent="0.3">
      <c r="A755" s="70"/>
      <c r="B755" s="70" t="s">
        <v>3631</v>
      </c>
      <c r="C755" s="318" t="s">
        <v>2700</v>
      </c>
      <c r="D755" s="318" t="s">
        <v>81</v>
      </c>
      <c r="E755" s="317" t="s">
        <v>951</v>
      </c>
      <c r="F755" s="318" t="s">
        <v>1805</v>
      </c>
      <c r="G755" s="318" t="s">
        <v>1273</v>
      </c>
      <c r="H755" s="317" t="s">
        <v>922</v>
      </c>
      <c r="I755" s="317">
        <v>53000</v>
      </c>
      <c r="J755" s="318" t="s">
        <v>1001</v>
      </c>
      <c r="K755" s="316">
        <v>41928</v>
      </c>
      <c r="L755" s="317" t="s">
        <v>2608</v>
      </c>
      <c r="M755" s="315" t="s">
        <v>983</v>
      </c>
      <c r="N755" s="318" t="s">
        <v>991</v>
      </c>
      <c r="O755" s="347">
        <v>50.76</v>
      </c>
      <c r="P755" s="400">
        <v>4.2300000000000004</v>
      </c>
      <c r="Q755" s="400">
        <v>4.2300000000000004</v>
      </c>
      <c r="R755" s="400">
        <v>4.2300000000000004</v>
      </c>
      <c r="S755" s="404">
        <f>SUM(P755:R755)</f>
        <v>12.690000000000001</v>
      </c>
      <c r="T755" s="400">
        <v>4.2300000000000004</v>
      </c>
      <c r="U755" s="400">
        <v>4.2300000000000004</v>
      </c>
      <c r="V755" s="400">
        <v>4.2300000000000004</v>
      </c>
      <c r="W755" s="404">
        <f>SUM(T755:V755)</f>
        <v>12.690000000000001</v>
      </c>
      <c r="X755" s="400">
        <v>4.2300000000000004</v>
      </c>
      <c r="Y755" s="400">
        <v>4.2300000000000004</v>
      </c>
      <c r="Z755" s="400">
        <v>4.2300000000000004</v>
      </c>
      <c r="AA755" s="404">
        <f>SUM(X755:Z755)</f>
        <v>12.690000000000001</v>
      </c>
      <c r="AB755" s="400">
        <v>4.2300000000000004</v>
      </c>
      <c r="AC755" s="400">
        <v>4.2300000000000004</v>
      </c>
      <c r="AD755" s="400">
        <v>4.2300000000000004</v>
      </c>
      <c r="AE755" s="404">
        <f>SUM(AB755:AD755)</f>
        <v>12.690000000000001</v>
      </c>
      <c r="AF755" s="401">
        <f>SUBTOTAL(9,S755,W755,AA755,AE755)</f>
        <v>50.760000000000005</v>
      </c>
    </row>
    <row r="756" spans="1:32" x14ac:dyDescent="0.3">
      <c r="A756" s="70"/>
      <c r="B756" s="70" t="s">
        <v>3631</v>
      </c>
      <c r="C756" s="318" t="s">
        <v>2594</v>
      </c>
      <c r="D756" s="318" t="s">
        <v>82</v>
      </c>
      <c r="E756" s="317" t="s">
        <v>951</v>
      </c>
      <c r="F756" s="318" t="s">
        <v>1806</v>
      </c>
      <c r="G756" s="318" t="s">
        <v>1272</v>
      </c>
      <c r="H756" s="317" t="s">
        <v>912</v>
      </c>
      <c r="I756" s="317">
        <v>53100</v>
      </c>
      <c r="J756" s="318" t="s">
        <v>1001</v>
      </c>
      <c r="K756" s="316">
        <v>41928</v>
      </c>
      <c r="L756" s="317" t="s">
        <v>2608</v>
      </c>
      <c r="M756" s="315" t="s">
        <v>983</v>
      </c>
      <c r="N756" s="318" t="s">
        <v>991</v>
      </c>
      <c r="O756" s="347">
        <v>50.76</v>
      </c>
      <c r="P756" s="400">
        <v>4.2300000000000004</v>
      </c>
      <c r="Q756" s="400">
        <v>4.2300000000000004</v>
      </c>
      <c r="R756" s="400">
        <v>4.2300000000000004</v>
      </c>
      <c r="S756" s="404">
        <f>SUM(P756:R756)</f>
        <v>12.690000000000001</v>
      </c>
      <c r="T756" s="400">
        <v>4.2300000000000004</v>
      </c>
      <c r="U756" s="400">
        <v>4.2300000000000004</v>
      </c>
      <c r="V756" s="400">
        <v>4.2300000000000004</v>
      </c>
      <c r="W756" s="404">
        <f>SUM(T756:V756)</f>
        <v>12.690000000000001</v>
      </c>
      <c r="X756" s="400">
        <v>4.2300000000000004</v>
      </c>
      <c r="Y756" s="400">
        <v>4.2300000000000004</v>
      </c>
      <c r="Z756" s="400">
        <v>4.2300000000000004</v>
      </c>
      <c r="AA756" s="404">
        <f>SUM(X756:Z756)</f>
        <v>12.690000000000001</v>
      </c>
      <c r="AB756" s="400">
        <v>4.2300000000000004</v>
      </c>
      <c r="AC756" s="400">
        <v>4.2300000000000004</v>
      </c>
      <c r="AD756" s="400">
        <v>4.2300000000000004</v>
      </c>
      <c r="AE756" s="404">
        <f>SUM(AB756:AD756)</f>
        <v>12.690000000000001</v>
      </c>
      <c r="AF756" s="401">
        <f>SUBTOTAL(9,S756,W756,AA756,AE756)</f>
        <v>50.760000000000005</v>
      </c>
    </row>
    <row r="757" spans="1:32" x14ac:dyDescent="0.3">
      <c r="A757" s="70"/>
      <c r="B757" s="70" t="s">
        <v>3631</v>
      </c>
      <c r="C757" s="318" t="s">
        <v>2594</v>
      </c>
      <c r="D757" s="318" t="s">
        <v>83</v>
      </c>
      <c r="E757" s="317" t="s">
        <v>951</v>
      </c>
      <c r="F757" s="318" t="s">
        <v>1807</v>
      </c>
      <c r="G757" s="318" t="s">
        <v>1272</v>
      </c>
      <c r="H757" s="317" t="s">
        <v>912</v>
      </c>
      <c r="I757" s="317">
        <v>53100</v>
      </c>
      <c r="J757" s="318" t="s">
        <v>1001</v>
      </c>
      <c r="K757" s="316">
        <v>41928</v>
      </c>
      <c r="L757" s="317" t="s">
        <v>2608</v>
      </c>
      <c r="M757" s="315" t="s">
        <v>983</v>
      </c>
      <c r="N757" s="318" t="s">
        <v>991</v>
      </c>
      <c r="O757" s="347">
        <v>50.76</v>
      </c>
      <c r="P757" s="400">
        <v>4.2300000000000004</v>
      </c>
      <c r="Q757" s="400">
        <v>4.2300000000000004</v>
      </c>
      <c r="R757" s="400">
        <v>4.2300000000000004</v>
      </c>
      <c r="S757" s="404">
        <f>SUM(P757:R757)</f>
        <v>12.690000000000001</v>
      </c>
      <c r="T757" s="400">
        <v>4.2300000000000004</v>
      </c>
      <c r="U757" s="400">
        <v>4.2300000000000004</v>
      </c>
      <c r="V757" s="400">
        <v>4.2300000000000004</v>
      </c>
      <c r="W757" s="404">
        <f>SUM(T757:V757)</f>
        <v>12.690000000000001</v>
      </c>
      <c r="X757" s="400">
        <v>4.2300000000000004</v>
      </c>
      <c r="Y757" s="400">
        <v>4.2300000000000004</v>
      </c>
      <c r="Z757" s="400">
        <v>4.2300000000000004</v>
      </c>
      <c r="AA757" s="404">
        <f>SUM(X757:Z757)</f>
        <v>12.690000000000001</v>
      </c>
      <c r="AB757" s="400">
        <v>4.2300000000000004</v>
      </c>
      <c r="AC757" s="400">
        <v>4.2300000000000004</v>
      </c>
      <c r="AD757" s="400">
        <v>4.2300000000000004</v>
      </c>
      <c r="AE757" s="404">
        <f>SUM(AB757:AD757)</f>
        <v>12.690000000000001</v>
      </c>
      <c r="AF757" s="401">
        <f>SUBTOTAL(9,S757,W757,AA757,AE757)</f>
        <v>50.760000000000005</v>
      </c>
    </row>
    <row r="758" spans="1:32" x14ac:dyDescent="0.3">
      <c r="A758" s="70"/>
      <c r="B758" s="70" t="s">
        <v>3631</v>
      </c>
      <c r="C758" s="318" t="s">
        <v>2594</v>
      </c>
      <c r="D758" s="318" t="s">
        <v>84</v>
      </c>
      <c r="E758" s="317" t="s">
        <v>951</v>
      </c>
      <c r="F758" s="318" t="s">
        <v>1808</v>
      </c>
      <c r="G758" s="318" t="s">
        <v>1272</v>
      </c>
      <c r="H758" s="317" t="s">
        <v>912</v>
      </c>
      <c r="I758" s="317">
        <v>53100</v>
      </c>
      <c r="J758" s="318" t="s">
        <v>1001</v>
      </c>
      <c r="K758" s="316">
        <v>41928</v>
      </c>
      <c r="L758" s="317" t="s">
        <v>2608</v>
      </c>
      <c r="M758" s="315" t="s">
        <v>983</v>
      </c>
      <c r="N758" s="318" t="s">
        <v>991</v>
      </c>
      <c r="O758" s="347">
        <v>50.76</v>
      </c>
      <c r="P758" s="400">
        <v>4.2300000000000004</v>
      </c>
      <c r="Q758" s="400">
        <v>4.2300000000000004</v>
      </c>
      <c r="R758" s="400">
        <v>4.2300000000000004</v>
      </c>
      <c r="S758" s="404">
        <f>SUM(P758:R758)</f>
        <v>12.690000000000001</v>
      </c>
      <c r="T758" s="400">
        <v>4.2300000000000004</v>
      </c>
      <c r="U758" s="400">
        <v>4.2300000000000004</v>
      </c>
      <c r="V758" s="400">
        <v>4.2300000000000004</v>
      </c>
      <c r="W758" s="404">
        <f>SUM(T758:V758)</f>
        <v>12.690000000000001</v>
      </c>
      <c r="X758" s="400">
        <v>4.2300000000000004</v>
      </c>
      <c r="Y758" s="400">
        <v>4.2300000000000004</v>
      </c>
      <c r="Z758" s="400">
        <v>4.2300000000000004</v>
      </c>
      <c r="AA758" s="404">
        <f>SUM(X758:Z758)</f>
        <v>12.690000000000001</v>
      </c>
      <c r="AB758" s="400">
        <v>4.2300000000000004</v>
      </c>
      <c r="AC758" s="400">
        <v>4.2300000000000004</v>
      </c>
      <c r="AD758" s="400">
        <v>4.2300000000000004</v>
      </c>
      <c r="AE758" s="404">
        <f>SUM(AB758:AD758)</f>
        <v>12.690000000000001</v>
      </c>
      <c r="AF758" s="401">
        <f>SUBTOTAL(9,S758,W758,AA758,AE758)</f>
        <v>50.760000000000005</v>
      </c>
    </row>
    <row r="759" spans="1:32" x14ac:dyDescent="0.3">
      <c r="A759" s="70"/>
      <c r="B759" s="70" t="s">
        <v>3631</v>
      </c>
      <c r="C759" s="318" t="s">
        <v>2700</v>
      </c>
      <c r="D759" s="318" t="s">
        <v>85</v>
      </c>
      <c r="E759" s="317" t="s">
        <v>951</v>
      </c>
      <c r="F759" s="318" t="s">
        <v>1809</v>
      </c>
      <c r="G759" s="318" t="s">
        <v>1273</v>
      </c>
      <c r="H759" s="317" t="s">
        <v>913</v>
      </c>
      <c r="I759" s="317">
        <v>53000</v>
      </c>
      <c r="J759" s="318" t="s">
        <v>1001</v>
      </c>
      <c r="K759" s="316">
        <v>41928</v>
      </c>
      <c r="L759" s="317" t="s">
        <v>2608</v>
      </c>
      <c r="M759" s="315" t="s">
        <v>983</v>
      </c>
      <c r="N759" s="318" t="s">
        <v>991</v>
      </c>
      <c r="O759" s="347">
        <v>50.76</v>
      </c>
      <c r="P759" s="400">
        <v>4.2300000000000004</v>
      </c>
      <c r="Q759" s="400">
        <v>4.2300000000000004</v>
      </c>
      <c r="R759" s="400">
        <v>4.2300000000000004</v>
      </c>
      <c r="S759" s="404">
        <f>SUM(P759:R759)</f>
        <v>12.690000000000001</v>
      </c>
      <c r="T759" s="400">
        <v>4.2300000000000004</v>
      </c>
      <c r="U759" s="400">
        <v>4.2300000000000004</v>
      </c>
      <c r="V759" s="400">
        <v>4.2300000000000004</v>
      </c>
      <c r="W759" s="404">
        <f>SUM(T759:V759)</f>
        <v>12.690000000000001</v>
      </c>
      <c r="X759" s="400">
        <v>4.2300000000000004</v>
      </c>
      <c r="Y759" s="400">
        <v>4.2300000000000004</v>
      </c>
      <c r="Z759" s="400">
        <v>4.2300000000000004</v>
      </c>
      <c r="AA759" s="404">
        <f>SUM(X759:Z759)</f>
        <v>12.690000000000001</v>
      </c>
      <c r="AB759" s="400">
        <v>4.2300000000000004</v>
      </c>
      <c r="AC759" s="400">
        <v>4.2300000000000004</v>
      </c>
      <c r="AD759" s="400">
        <v>4.2300000000000004</v>
      </c>
      <c r="AE759" s="404">
        <f>SUM(AB759:AD759)</f>
        <v>12.690000000000001</v>
      </c>
      <c r="AF759" s="401">
        <f>SUBTOTAL(9,S759,W759,AA759,AE759)</f>
        <v>50.760000000000005</v>
      </c>
    </row>
    <row r="760" spans="1:32" x14ac:dyDescent="0.3">
      <c r="A760" s="70"/>
      <c r="B760" s="70" t="s">
        <v>3631</v>
      </c>
      <c r="C760" s="318" t="s">
        <v>2594</v>
      </c>
      <c r="D760" s="318" t="s">
        <v>86</v>
      </c>
      <c r="E760" s="317" t="s">
        <v>951</v>
      </c>
      <c r="F760" s="318" t="s">
        <v>1810</v>
      </c>
      <c r="G760" s="318" t="s">
        <v>1272</v>
      </c>
      <c r="H760" s="317" t="s">
        <v>912</v>
      </c>
      <c r="I760" s="317">
        <v>53100</v>
      </c>
      <c r="J760" s="318" t="s">
        <v>1001</v>
      </c>
      <c r="K760" s="316">
        <v>41928</v>
      </c>
      <c r="L760" s="317" t="s">
        <v>2608</v>
      </c>
      <c r="M760" s="315" t="s">
        <v>983</v>
      </c>
      <c r="N760" s="318" t="s">
        <v>991</v>
      </c>
      <c r="O760" s="347">
        <v>50.76</v>
      </c>
      <c r="P760" s="400">
        <v>4.2300000000000004</v>
      </c>
      <c r="Q760" s="400">
        <v>4.2300000000000004</v>
      </c>
      <c r="R760" s="400">
        <v>4.2300000000000004</v>
      </c>
      <c r="S760" s="404">
        <f>SUM(P760:R760)</f>
        <v>12.690000000000001</v>
      </c>
      <c r="T760" s="400">
        <v>4.2300000000000004</v>
      </c>
      <c r="U760" s="400">
        <v>4.2300000000000004</v>
      </c>
      <c r="V760" s="400">
        <v>4.2300000000000004</v>
      </c>
      <c r="W760" s="404">
        <f>SUM(T760:V760)</f>
        <v>12.690000000000001</v>
      </c>
      <c r="X760" s="400">
        <v>4.2300000000000004</v>
      </c>
      <c r="Y760" s="400">
        <v>4.2300000000000004</v>
      </c>
      <c r="Z760" s="400">
        <v>4.2300000000000004</v>
      </c>
      <c r="AA760" s="404">
        <f>SUM(X760:Z760)</f>
        <v>12.690000000000001</v>
      </c>
      <c r="AB760" s="400">
        <v>4.2300000000000004</v>
      </c>
      <c r="AC760" s="400">
        <v>4.2300000000000004</v>
      </c>
      <c r="AD760" s="400">
        <v>4.2300000000000004</v>
      </c>
      <c r="AE760" s="404">
        <f>SUM(AB760:AD760)</f>
        <v>12.690000000000001</v>
      </c>
      <c r="AF760" s="401">
        <f>SUBTOTAL(9,S760,W760,AA760,AE760)</f>
        <v>50.760000000000005</v>
      </c>
    </row>
    <row r="761" spans="1:32" x14ac:dyDescent="0.3">
      <c r="A761" s="70"/>
      <c r="B761" s="70" t="s">
        <v>3631</v>
      </c>
      <c r="C761" s="318" t="s">
        <v>2594</v>
      </c>
      <c r="D761" s="318" t="s">
        <v>87</v>
      </c>
      <c r="E761" s="317" t="s">
        <v>951</v>
      </c>
      <c r="F761" s="318" t="s">
        <v>1811</v>
      </c>
      <c r="G761" s="318" t="s">
        <v>1272</v>
      </c>
      <c r="H761" s="317" t="s">
        <v>912</v>
      </c>
      <c r="I761" s="317">
        <v>53100</v>
      </c>
      <c r="J761" s="318" t="s">
        <v>1001</v>
      </c>
      <c r="K761" s="316">
        <v>41928</v>
      </c>
      <c r="L761" s="317" t="s">
        <v>2608</v>
      </c>
      <c r="M761" s="315" t="s">
        <v>983</v>
      </c>
      <c r="N761" s="318" t="s">
        <v>991</v>
      </c>
      <c r="O761" s="347">
        <v>50.76</v>
      </c>
      <c r="P761" s="400">
        <v>4.2300000000000004</v>
      </c>
      <c r="Q761" s="400">
        <v>4.2300000000000004</v>
      </c>
      <c r="R761" s="400">
        <v>4.2300000000000004</v>
      </c>
      <c r="S761" s="404">
        <f>SUM(P761:R761)</f>
        <v>12.690000000000001</v>
      </c>
      <c r="T761" s="400">
        <v>4.2300000000000004</v>
      </c>
      <c r="U761" s="400">
        <v>4.2300000000000004</v>
      </c>
      <c r="V761" s="400">
        <v>4.2300000000000004</v>
      </c>
      <c r="W761" s="404">
        <f>SUM(T761:V761)</f>
        <v>12.690000000000001</v>
      </c>
      <c r="X761" s="400">
        <v>4.2300000000000004</v>
      </c>
      <c r="Y761" s="400">
        <v>4.2300000000000004</v>
      </c>
      <c r="Z761" s="400">
        <v>4.2300000000000004</v>
      </c>
      <c r="AA761" s="404">
        <f>SUM(X761:Z761)</f>
        <v>12.690000000000001</v>
      </c>
      <c r="AB761" s="400">
        <v>4.2300000000000004</v>
      </c>
      <c r="AC761" s="400">
        <v>4.2300000000000004</v>
      </c>
      <c r="AD761" s="400">
        <v>4.2300000000000004</v>
      </c>
      <c r="AE761" s="404">
        <f>SUM(AB761:AD761)</f>
        <v>12.690000000000001</v>
      </c>
      <c r="AF761" s="401">
        <f>SUBTOTAL(9,S761,W761,AA761,AE761)</f>
        <v>50.760000000000005</v>
      </c>
    </row>
    <row r="762" spans="1:32" x14ac:dyDescent="0.3">
      <c r="A762" s="70"/>
      <c r="B762" s="70" t="s">
        <v>3631</v>
      </c>
      <c r="C762" s="318" t="s">
        <v>2594</v>
      </c>
      <c r="D762" s="318" t="s">
        <v>88</v>
      </c>
      <c r="E762" s="317" t="s">
        <v>951</v>
      </c>
      <c r="F762" s="318" t="s">
        <v>1812</v>
      </c>
      <c r="G762" s="318" t="s">
        <v>1272</v>
      </c>
      <c r="H762" s="317" t="s">
        <v>912</v>
      </c>
      <c r="I762" s="317">
        <v>53100</v>
      </c>
      <c r="J762" s="318" t="s">
        <v>1001</v>
      </c>
      <c r="K762" s="316">
        <v>41928</v>
      </c>
      <c r="L762" s="317" t="s">
        <v>2608</v>
      </c>
      <c r="M762" s="315" t="s">
        <v>983</v>
      </c>
      <c r="N762" s="318" t="s">
        <v>991</v>
      </c>
      <c r="O762" s="347">
        <v>50.76</v>
      </c>
      <c r="P762" s="400">
        <v>4.2300000000000004</v>
      </c>
      <c r="Q762" s="400">
        <v>4.2300000000000004</v>
      </c>
      <c r="R762" s="400">
        <v>4.2300000000000004</v>
      </c>
      <c r="S762" s="404">
        <f>SUM(P762:R762)</f>
        <v>12.690000000000001</v>
      </c>
      <c r="T762" s="400">
        <v>4.2300000000000004</v>
      </c>
      <c r="U762" s="400">
        <v>4.2300000000000004</v>
      </c>
      <c r="V762" s="400">
        <v>4.2300000000000004</v>
      </c>
      <c r="W762" s="404">
        <f>SUM(T762:V762)</f>
        <v>12.690000000000001</v>
      </c>
      <c r="X762" s="400">
        <v>4.2300000000000004</v>
      </c>
      <c r="Y762" s="400">
        <v>4.2300000000000004</v>
      </c>
      <c r="Z762" s="400">
        <v>4.2300000000000004</v>
      </c>
      <c r="AA762" s="404">
        <f>SUM(X762:Z762)</f>
        <v>12.690000000000001</v>
      </c>
      <c r="AB762" s="400">
        <v>4.2300000000000004</v>
      </c>
      <c r="AC762" s="400">
        <v>4.2300000000000004</v>
      </c>
      <c r="AD762" s="400">
        <v>4.2300000000000004</v>
      </c>
      <c r="AE762" s="404">
        <f>SUM(AB762:AD762)</f>
        <v>12.690000000000001</v>
      </c>
      <c r="AF762" s="401">
        <f>SUBTOTAL(9,S762,W762,AA762,AE762)</f>
        <v>50.760000000000005</v>
      </c>
    </row>
    <row r="763" spans="1:32" x14ac:dyDescent="0.3">
      <c r="A763" s="70"/>
      <c r="B763" s="70" t="s">
        <v>3631</v>
      </c>
      <c r="C763" s="318" t="s">
        <v>2594</v>
      </c>
      <c r="D763" s="318" t="s">
        <v>89</v>
      </c>
      <c r="E763" s="317" t="s">
        <v>951</v>
      </c>
      <c r="F763" s="318" t="s">
        <v>1813</v>
      </c>
      <c r="G763" s="318" t="s">
        <v>1272</v>
      </c>
      <c r="H763" s="317" t="s">
        <v>912</v>
      </c>
      <c r="I763" s="317">
        <v>53100</v>
      </c>
      <c r="J763" s="318" t="s">
        <v>1001</v>
      </c>
      <c r="K763" s="316">
        <v>41928</v>
      </c>
      <c r="L763" s="317" t="s">
        <v>2608</v>
      </c>
      <c r="M763" s="315" t="s">
        <v>983</v>
      </c>
      <c r="N763" s="318" t="s">
        <v>991</v>
      </c>
      <c r="O763" s="347">
        <v>50.76</v>
      </c>
      <c r="P763" s="400">
        <v>4.2300000000000004</v>
      </c>
      <c r="Q763" s="400">
        <v>4.2300000000000004</v>
      </c>
      <c r="R763" s="400">
        <v>4.2300000000000004</v>
      </c>
      <c r="S763" s="404">
        <f>SUM(P763:R763)</f>
        <v>12.690000000000001</v>
      </c>
      <c r="T763" s="400">
        <v>4.2300000000000004</v>
      </c>
      <c r="U763" s="400">
        <v>4.2300000000000004</v>
      </c>
      <c r="V763" s="400">
        <v>4.2300000000000004</v>
      </c>
      <c r="W763" s="404">
        <f>SUM(T763:V763)</f>
        <v>12.690000000000001</v>
      </c>
      <c r="X763" s="400">
        <v>4.2300000000000004</v>
      </c>
      <c r="Y763" s="400">
        <v>4.2300000000000004</v>
      </c>
      <c r="Z763" s="400">
        <v>4.2300000000000004</v>
      </c>
      <c r="AA763" s="404">
        <f>SUM(X763:Z763)</f>
        <v>12.690000000000001</v>
      </c>
      <c r="AB763" s="400">
        <v>4.2300000000000004</v>
      </c>
      <c r="AC763" s="400">
        <v>4.2300000000000004</v>
      </c>
      <c r="AD763" s="400">
        <v>4.2300000000000004</v>
      </c>
      <c r="AE763" s="404">
        <f>SUM(AB763:AD763)</f>
        <v>12.690000000000001</v>
      </c>
      <c r="AF763" s="401">
        <f>SUBTOTAL(9,S763,W763,AA763,AE763)</f>
        <v>50.760000000000005</v>
      </c>
    </row>
    <row r="764" spans="1:32" x14ac:dyDescent="0.3">
      <c r="A764" s="70"/>
      <c r="B764" s="70" t="s">
        <v>3631</v>
      </c>
      <c r="C764" s="318" t="s">
        <v>2594</v>
      </c>
      <c r="D764" s="318" t="s">
        <v>90</v>
      </c>
      <c r="E764" s="317" t="s">
        <v>951</v>
      </c>
      <c r="F764" s="318" t="s">
        <v>1814</v>
      </c>
      <c r="G764" s="318" t="s">
        <v>1272</v>
      </c>
      <c r="H764" s="317" t="s">
        <v>912</v>
      </c>
      <c r="I764" s="317">
        <v>53100</v>
      </c>
      <c r="J764" s="318" t="s">
        <v>1001</v>
      </c>
      <c r="K764" s="316">
        <v>41928</v>
      </c>
      <c r="L764" s="317" t="s">
        <v>2608</v>
      </c>
      <c r="M764" s="315" t="s">
        <v>983</v>
      </c>
      <c r="N764" s="318" t="s">
        <v>991</v>
      </c>
      <c r="O764" s="347">
        <v>50.76</v>
      </c>
      <c r="P764" s="400">
        <v>4.2300000000000004</v>
      </c>
      <c r="Q764" s="400">
        <v>4.2300000000000004</v>
      </c>
      <c r="R764" s="400">
        <v>4.2300000000000004</v>
      </c>
      <c r="S764" s="404">
        <f>SUM(P764:R764)</f>
        <v>12.690000000000001</v>
      </c>
      <c r="T764" s="400">
        <v>4.2300000000000004</v>
      </c>
      <c r="U764" s="400">
        <v>4.2300000000000004</v>
      </c>
      <c r="V764" s="400">
        <v>4.2300000000000004</v>
      </c>
      <c r="W764" s="404">
        <f>SUM(T764:V764)</f>
        <v>12.690000000000001</v>
      </c>
      <c r="X764" s="400">
        <v>4.2300000000000004</v>
      </c>
      <c r="Y764" s="400">
        <v>4.2300000000000004</v>
      </c>
      <c r="Z764" s="400">
        <v>4.2300000000000004</v>
      </c>
      <c r="AA764" s="404">
        <f>SUM(X764:Z764)</f>
        <v>12.690000000000001</v>
      </c>
      <c r="AB764" s="400">
        <v>4.2300000000000004</v>
      </c>
      <c r="AC764" s="400">
        <v>4.2300000000000004</v>
      </c>
      <c r="AD764" s="400">
        <v>4.2300000000000004</v>
      </c>
      <c r="AE764" s="404">
        <f>SUM(AB764:AD764)</f>
        <v>12.690000000000001</v>
      </c>
      <c r="AF764" s="401">
        <f>SUBTOTAL(9,S764,W764,AA764,AE764)</f>
        <v>50.760000000000005</v>
      </c>
    </row>
    <row r="765" spans="1:32" x14ac:dyDescent="0.3">
      <c r="A765" s="70"/>
      <c r="B765" s="70" t="s">
        <v>3631</v>
      </c>
      <c r="C765" s="318" t="s">
        <v>2665</v>
      </c>
      <c r="D765" s="318" t="s">
        <v>91</v>
      </c>
      <c r="E765" s="317" t="s">
        <v>951</v>
      </c>
      <c r="F765" s="318" t="s">
        <v>1815</v>
      </c>
      <c r="G765" s="318" t="s">
        <v>1273</v>
      </c>
      <c r="H765" s="317" t="s">
        <v>913</v>
      </c>
      <c r="I765" s="317">
        <v>53000</v>
      </c>
      <c r="J765" s="318" t="s">
        <v>1001</v>
      </c>
      <c r="K765" s="316">
        <v>41928</v>
      </c>
      <c r="L765" s="317" t="s">
        <v>2608</v>
      </c>
      <c r="M765" s="315" t="s">
        <v>983</v>
      </c>
      <c r="N765" s="318" t="s">
        <v>991</v>
      </c>
      <c r="O765" s="347">
        <v>50.76</v>
      </c>
      <c r="P765" s="400">
        <v>4.2300000000000004</v>
      </c>
      <c r="Q765" s="400">
        <v>4.2300000000000004</v>
      </c>
      <c r="R765" s="400">
        <v>4.2300000000000004</v>
      </c>
      <c r="S765" s="404">
        <f>SUM(P765:R765)</f>
        <v>12.690000000000001</v>
      </c>
      <c r="T765" s="400">
        <v>4.2300000000000004</v>
      </c>
      <c r="U765" s="400">
        <v>4.2300000000000004</v>
      </c>
      <c r="V765" s="400">
        <v>4.2300000000000004</v>
      </c>
      <c r="W765" s="404">
        <f>SUM(T765:V765)</f>
        <v>12.690000000000001</v>
      </c>
      <c r="X765" s="400">
        <v>4.2300000000000004</v>
      </c>
      <c r="Y765" s="400">
        <v>4.2300000000000004</v>
      </c>
      <c r="Z765" s="400">
        <v>4.2300000000000004</v>
      </c>
      <c r="AA765" s="404">
        <f>SUM(X765:Z765)</f>
        <v>12.690000000000001</v>
      </c>
      <c r="AB765" s="400">
        <v>4.2300000000000004</v>
      </c>
      <c r="AC765" s="400">
        <v>4.2300000000000004</v>
      </c>
      <c r="AD765" s="400">
        <v>4.2300000000000004</v>
      </c>
      <c r="AE765" s="404">
        <f>SUM(AB765:AD765)</f>
        <v>12.690000000000001</v>
      </c>
      <c r="AF765" s="401">
        <f>SUBTOTAL(9,S765,W765,AA765,AE765)</f>
        <v>50.760000000000005</v>
      </c>
    </row>
    <row r="766" spans="1:32" x14ac:dyDescent="0.3">
      <c r="A766" s="70"/>
      <c r="B766" s="70" t="s">
        <v>3631</v>
      </c>
      <c r="C766" s="318" t="s">
        <v>2677</v>
      </c>
      <c r="D766" s="318" t="s">
        <v>92</v>
      </c>
      <c r="E766" s="317" t="s">
        <v>951</v>
      </c>
      <c r="F766" s="318" t="s">
        <v>1816</v>
      </c>
      <c r="G766" s="318" t="s">
        <v>1273</v>
      </c>
      <c r="H766" s="317" t="s">
        <v>913</v>
      </c>
      <c r="I766" s="317">
        <v>53000</v>
      </c>
      <c r="J766" s="318" t="s">
        <v>1001</v>
      </c>
      <c r="K766" s="316">
        <v>41918</v>
      </c>
      <c r="L766" s="317" t="s">
        <v>2608</v>
      </c>
      <c r="M766" s="315" t="s">
        <v>983</v>
      </c>
      <c r="N766" s="318" t="s">
        <v>991</v>
      </c>
      <c r="O766" s="347">
        <v>50.76</v>
      </c>
      <c r="P766" s="400">
        <v>4.2300000000000004</v>
      </c>
      <c r="Q766" s="400">
        <v>4.2300000000000004</v>
      </c>
      <c r="R766" s="400">
        <v>4.2300000000000004</v>
      </c>
      <c r="S766" s="404">
        <f>SUM(P766:R766)</f>
        <v>12.690000000000001</v>
      </c>
      <c r="T766" s="400">
        <v>4.2300000000000004</v>
      </c>
      <c r="U766" s="400">
        <v>4.2300000000000004</v>
      </c>
      <c r="V766" s="400">
        <v>4.2300000000000004</v>
      </c>
      <c r="W766" s="404">
        <f>SUM(T766:V766)</f>
        <v>12.690000000000001</v>
      </c>
      <c r="X766" s="400">
        <v>4.2300000000000004</v>
      </c>
      <c r="Y766" s="400">
        <v>4.2300000000000004</v>
      </c>
      <c r="Z766" s="400">
        <v>4.2300000000000004</v>
      </c>
      <c r="AA766" s="404">
        <f>SUM(X766:Z766)</f>
        <v>12.690000000000001</v>
      </c>
      <c r="AB766" s="400">
        <v>4.2300000000000004</v>
      </c>
      <c r="AC766" s="400">
        <v>4.2300000000000004</v>
      </c>
      <c r="AD766" s="400">
        <v>4.2300000000000004</v>
      </c>
      <c r="AE766" s="404">
        <f>SUM(AB766:AD766)</f>
        <v>12.690000000000001</v>
      </c>
      <c r="AF766" s="401">
        <f>SUBTOTAL(9,S766,W766,AA766,AE766)</f>
        <v>50.760000000000005</v>
      </c>
    </row>
    <row r="767" spans="1:32" x14ac:dyDescent="0.3">
      <c r="A767" s="70"/>
      <c r="B767" s="70" t="s">
        <v>3631</v>
      </c>
      <c r="C767" s="318" t="s">
        <v>2665</v>
      </c>
      <c r="D767" s="318" t="s">
        <v>93</v>
      </c>
      <c r="E767" s="317" t="s">
        <v>951</v>
      </c>
      <c r="F767" s="318" t="s">
        <v>1817</v>
      </c>
      <c r="G767" s="318" t="s">
        <v>1273</v>
      </c>
      <c r="H767" s="317" t="s">
        <v>913</v>
      </c>
      <c r="I767" s="317">
        <v>53000</v>
      </c>
      <c r="J767" s="318" t="s">
        <v>1001</v>
      </c>
      <c r="K767" s="316">
        <v>41956</v>
      </c>
      <c r="L767" s="317" t="s">
        <v>2608</v>
      </c>
      <c r="M767" s="315" t="s">
        <v>983</v>
      </c>
      <c r="N767" s="318" t="s">
        <v>991</v>
      </c>
      <c r="O767" s="347">
        <v>50.76</v>
      </c>
      <c r="P767" s="400">
        <v>4.2300000000000004</v>
      </c>
      <c r="Q767" s="400">
        <v>4.2300000000000004</v>
      </c>
      <c r="R767" s="400">
        <v>4.2300000000000004</v>
      </c>
      <c r="S767" s="404">
        <f>SUM(P767:R767)</f>
        <v>12.690000000000001</v>
      </c>
      <c r="T767" s="400">
        <v>4.2300000000000004</v>
      </c>
      <c r="U767" s="400">
        <v>4.2300000000000004</v>
      </c>
      <c r="V767" s="400">
        <v>4.2300000000000004</v>
      </c>
      <c r="W767" s="404">
        <f>SUM(T767:V767)</f>
        <v>12.690000000000001</v>
      </c>
      <c r="X767" s="400">
        <v>4.2300000000000004</v>
      </c>
      <c r="Y767" s="400">
        <v>4.2300000000000004</v>
      </c>
      <c r="Z767" s="400">
        <v>4.2300000000000004</v>
      </c>
      <c r="AA767" s="404">
        <f>SUM(X767:Z767)</f>
        <v>12.690000000000001</v>
      </c>
      <c r="AB767" s="400">
        <v>4.2300000000000004</v>
      </c>
      <c r="AC767" s="400">
        <v>4.2300000000000004</v>
      </c>
      <c r="AD767" s="400">
        <v>4.2300000000000004</v>
      </c>
      <c r="AE767" s="404">
        <f>SUM(AB767:AD767)</f>
        <v>12.690000000000001</v>
      </c>
      <c r="AF767" s="401">
        <f>SUBTOTAL(9,S767,W767,AA767,AE767)</f>
        <v>50.760000000000005</v>
      </c>
    </row>
    <row r="768" spans="1:32" x14ac:dyDescent="0.3">
      <c r="A768" s="70"/>
      <c r="B768" s="70" t="s">
        <v>3631</v>
      </c>
      <c r="C768" s="318" t="s">
        <v>54</v>
      </c>
      <c r="D768" s="318" t="s">
        <v>94</v>
      </c>
      <c r="E768" s="317" t="s">
        <v>951</v>
      </c>
      <c r="F768" s="318" t="s">
        <v>1818</v>
      </c>
      <c r="G768" s="318" t="s">
        <v>1272</v>
      </c>
      <c r="H768" s="317" t="s">
        <v>912</v>
      </c>
      <c r="I768" s="317">
        <v>53100</v>
      </c>
      <c r="J768" s="318" t="s">
        <v>1001</v>
      </c>
      <c r="K768" s="316">
        <v>41956</v>
      </c>
      <c r="L768" s="317" t="s">
        <v>2608</v>
      </c>
      <c r="M768" s="315" t="s">
        <v>983</v>
      </c>
      <c r="N768" s="318" t="s">
        <v>991</v>
      </c>
      <c r="O768" s="347">
        <v>50.76</v>
      </c>
      <c r="P768" s="400">
        <v>4.2300000000000004</v>
      </c>
      <c r="Q768" s="400">
        <v>4.2300000000000004</v>
      </c>
      <c r="R768" s="400">
        <v>4.2300000000000004</v>
      </c>
      <c r="S768" s="404">
        <f>SUM(P768:R768)</f>
        <v>12.690000000000001</v>
      </c>
      <c r="T768" s="400">
        <v>4.2300000000000004</v>
      </c>
      <c r="U768" s="400">
        <v>4.2300000000000004</v>
      </c>
      <c r="V768" s="400">
        <v>4.2300000000000004</v>
      </c>
      <c r="W768" s="404">
        <f>SUM(T768:V768)</f>
        <v>12.690000000000001</v>
      </c>
      <c r="X768" s="400">
        <v>4.2300000000000004</v>
      </c>
      <c r="Y768" s="400">
        <v>4.2300000000000004</v>
      </c>
      <c r="Z768" s="400">
        <v>4.2300000000000004</v>
      </c>
      <c r="AA768" s="404">
        <f>SUM(X768:Z768)</f>
        <v>12.690000000000001</v>
      </c>
      <c r="AB768" s="400">
        <v>4.2300000000000004</v>
      </c>
      <c r="AC768" s="400">
        <v>4.2300000000000004</v>
      </c>
      <c r="AD768" s="400">
        <v>4.2300000000000004</v>
      </c>
      <c r="AE768" s="404">
        <f>SUM(AB768:AD768)</f>
        <v>12.690000000000001</v>
      </c>
      <c r="AF768" s="401">
        <f>SUBTOTAL(9,S768,W768,AA768,AE768)</f>
        <v>50.760000000000005</v>
      </c>
    </row>
    <row r="769" spans="1:32" x14ac:dyDescent="0.3">
      <c r="A769" s="70"/>
      <c r="B769" s="70" t="s">
        <v>3631</v>
      </c>
      <c r="C769" s="318" t="s">
        <v>54</v>
      </c>
      <c r="D769" s="318" t="s">
        <v>95</v>
      </c>
      <c r="E769" s="317" t="s">
        <v>951</v>
      </c>
      <c r="F769" s="318" t="s">
        <v>1819</v>
      </c>
      <c r="G769" s="318" t="s">
        <v>1272</v>
      </c>
      <c r="H769" s="317" t="s">
        <v>912</v>
      </c>
      <c r="I769" s="317">
        <v>53100</v>
      </c>
      <c r="J769" s="318" t="s">
        <v>1001</v>
      </c>
      <c r="K769" s="316">
        <v>41956</v>
      </c>
      <c r="L769" s="317" t="s">
        <v>2608</v>
      </c>
      <c r="M769" s="315" t="s">
        <v>983</v>
      </c>
      <c r="N769" s="318" t="s">
        <v>991</v>
      </c>
      <c r="O769" s="347">
        <v>50.76</v>
      </c>
      <c r="P769" s="400">
        <v>4.2300000000000004</v>
      </c>
      <c r="Q769" s="400">
        <v>4.2300000000000004</v>
      </c>
      <c r="R769" s="400">
        <v>4.2300000000000004</v>
      </c>
      <c r="S769" s="404">
        <f>SUM(P769:R769)</f>
        <v>12.690000000000001</v>
      </c>
      <c r="T769" s="400">
        <v>4.2300000000000004</v>
      </c>
      <c r="U769" s="400">
        <v>4.2300000000000004</v>
      </c>
      <c r="V769" s="400">
        <v>4.2300000000000004</v>
      </c>
      <c r="W769" s="404">
        <f>SUM(T769:V769)</f>
        <v>12.690000000000001</v>
      </c>
      <c r="X769" s="400">
        <v>4.2300000000000004</v>
      </c>
      <c r="Y769" s="400">
        <v>4.2300000000000004</v>
      </c>
      <c r="Z769" s="400">
        <v>4.2300000000000004</v>
      </c>
      <c r="AA769" s="404">
        <f>SUM(X769:Z769)</f>
        <v>12.690000000000001</v>
      </c>
      <c r="AB769" s="400">
        <v>4.2300000000000004</v>
      </c>
      <c r="AC769" s="400">
        <v>4.2300000000000004</v>
      </c>
      <c r="AD769" s="400">
        <v>4.2300000000000004</v>
      </c>
      <c r="AE769" s="404">
        <f>SUM(AB769:AD769)</f>
        <v>12.690000000000001</v>
      </c>
      <c r="AF769" s="401">
        <f>SUBTOTAL(9,S769,W769,AA769,AE769)</f>
        <v>50.760000000000005</v>
      </c>
    </row>
    <row r="770" spans="1:32" x14ac:dyDescent="0.3">
      <c r="A770" s="70"/>
      <c r="B770" s="70" t="s">
        <v>3631</v>
      </c>
      <c r="C770" s="318" t="s">
        <v>54</v>
      </c>
      <c r="D770" s="318" t="s">
        <v>96</v>
      </c>
      <c r="E770" s="317" t="s">
        <v>951</v>
      </c>
      <c r="F770" s="318" t="s">
        <v>1820</v>
      </c>
      <c r="G770" s="318" t="s">
        <v>1272</v>
      </c>
      <c r="H770" s="317" t="s">
        <v>912</v>
      </c>
      <c r="I770" s="317">
        <v>53100</v>
      </c>
      <c r="J770" s="318" t="s">
        <v>1001</v>
      </c>
      <c r="K770" s="316">
        <v>41956</v>
      </c>
      <c r="L770" s="317" t="s">
        <v>2608</v>
      </c>
      <c r="M770" s="315" t="s">
        <v>983</v>
      </c>
      <c r="N770" s="318" t="s">
        <v>991</v>
      </c>
      <c r="O770" s="347">
        <v>50.76</v>
      </c>
      <c r="P770" s="400">
        <v>4.2300000000000004</v>
      </c>
      <c r="Q770" s="400">
        <v>4.2300000000000004</v>
      </c>
      <c r="R770" s="400">
        <v>4.2300000000000004</v>
      </c>
      <c r="S770" s="404">
        <f>SUM(P770:R770)</f>
        <v>12.690000000000001</v>
      </c>
      <c r="T770" s="400">
        <v>4.2300000000000004</v>
      </c>
      <c r="U770" s="400">
        <v>4.2300000000000004</v>
      </c>
      <c r="V770" s="400">
        <v>4.2300000000000004</v>
      </c>
      <c r="W770" s="404">
        <f>SUM(T770:V770)</f>
        <v>12.690000000000001</v>
      </c>
      <c r="X770" s="400">
        <v>4.2300000000000004</v>
      </c>
      <c r="Y770" s="400">
        <v>4.2300000000000004</v>
      </c>
      <c r="Z770" s="400">
        <v>4.2300000000000004</v>
      </c>
      <c r="AA770" s="404">
        <f>SUM(X770:Z770)</f>
        <v>12.690000000000001</v>
      </c>
      <c r="AB770" s="400">
        <v>4.2300000000000004</v>
      </c>
      <c r="AC770" s="400">
        <v>4.2300000000000004</v>
      </c>
      <c r="AD770" s="400">
        <v>4.2300000000000004</v>
      </c>
      <c r="AE770" s="404">
        <f>SUM(AB770:AD770)</f>
        <v>12.690000000000001</v>
      </c>
      <c r="AF770" s="401">
        <f>SUBTOTAL(9,S770,W770,AA770,AE770)</f>
        <v>50.760000000000005</v>
      </c>
    </row>
    <row r="771" spans="1:32" x14ac:dyDescent="0.3">
      <c r="A771" s="70"/>
      <c r="B771" s="70" t="s">
        <v>3631</v>
      </c>
      <c r="C771" s="318" t="s">
        <v>2704</v>
      </c>
      <c r="D771" s="318" t="s">
        <v>97</v>
      </c>
      <c r="E771" s="317" t="s">
        <v>951</v>
      </c>
      <c r="F771" s="318" t="s">
        <v>1821</v>
      </c>
      <c r="G771" s="318" t="s">
        <v>1272</v>
      </c>
      <c r="H771" s="317" t="s">
        <v>912</v>
      </c>
      <c r="I771" s="317">
        <v>53100</v>
      </c>
      <c r="J771" s="318" t="s">
        <v>1001</v>
      </c>
      <c r="K771" s="316">
        <v>41956</v>
      </c>
      <c r="L771" s="317" t="s">
        <v>2608</v>
      </c>
      <c r="M771" s="315" t="s">
        <v>983</v>
      </c>
      <c r="N771" s="318" t="s">
        <v>991</v>
      </c>
      <c r="O771" s="347">
        <v>50.76</v>
      </c>
      <c r="P771" s="400">
        <v>4.2300000000000004</v>
      </c>
      <c r="Q771" s="400">
        <v>4.2300000000000004</v>
      </c>
      <c r="R771" s="400">
        <v>4.2300000000000004</v>
      </c>
      <c r="S771" s="404">
        <f>SUM(P771:R771)</f>
        <v>12.690000000000001</v>
      </c>
      <c r="T771" s="400">
        <v>4.2300000000000004</v>
      </c>
      <c r="U771" s="400">
        <v>4.2300000000000004</v>
      </c>
      <c r="V771" s="400">
        <v>4.2300000000000004</v>
      </c>
      <c r="W771" s="404">
        <f>SUM(T771:V771)</f>
        <v>12.690000000000001</v>
      </c>
      <c r="X771" s="400">
        <v>4.2300000000000004</v>
      </c>
      <c r="Y771" s="400">
        <v>4.2300000000000004</v>
      </c>
      <c r="Z771" s="400">
        <v>4.2300000000000004</v>
      </c>
      <c r="AA771" s="404">
        <f>SUM(X771:Z771)</f>
        <v>12.690000000000001</v>
      </c>
      <c r="AB771" s="400">
        <v>4.2300000000000004</v>
      </c>
      <c r="AC771" s="400">
        <v>4.2300000000000004</v>
      </c>
      <c r="AD771" s="400">
        <v>4.2300000000000004</v>
      </c>
      <c r="AE771" s="404">
        <f>SUM(AB771:AD771)</f>
        <v>12.690000000000001</v>
      </c>
      <c r="AF771" s="401">
        <f>SUBTOTAL(9,S771,W771,AA771,AE771)</f>
        <v>50.760000000000005</v>
      </c>
    </row>
    <row r="772" spans="1:32" x14ac:dyDescent="0.3">
      <c r="A772" s="70"/>
      <c r="B772" s="70" t="s">
        <v>3631</v>
      </c>
      <c r="C772" s="318" t="s">
        <v>2704</v>
      </c>
      <c r="D772" s="318" t="s">
        <v>98</v>
      </c>
      <c r="E772" s="317" t="s">
        <v>951</v>
      </c>
      <c r="F772" s="318" t="s">
        <v>1822</v>
      </c>
      <c r="G772" s="318" t="s">
        <v>1273</v>
      </c>
      <c r="H772" s="317" t="s">
        <v>913</v>
      </c>
      <c r="I772" s="317">
        <v>53000</v>
      </c>
      <c r="J772" s="318" t="s">
        <v>1001</v>
      </c>
      <c r="K772" s="316">
        <v>41956</v>
      </c>
      <c r="L772" s="317" t="s">
        <v>2608</v>
      </c>
      <c r="M772" s="315" t="s">
        <v>983</v>
      </c>
      <c r="N772" s="318" t="s">
        <v>991</v>
      </c>
      <c r="O772" s="347">
        <v>50.76</v>
      </c>
      <c r="P772" s="400">
        <v>4.2300000000000004</v>
      </c>
      <c r="Q772" s="400">
        <v>4.2300000000000004</v>
      </c>
      <c r="R772" s="400">
        <v>4.2300000000000004</v>
      </c>
      <c r="S772" s="404">
        <f>SUM(P772:R772)</f>
        <v>12.690000000000001</v>
      </c>
      <c r="T772" s="400">
        <v>4.2300000000000004</v>
      </c>
      <c r="U772" s="400">
        <v>4.2300000000000004</v>
      </c>
      <c r="V772" s="400">
        <v>4.2300000000000004</v>
      </c>
      <c r="W772" s="404">
        <f>SUM(T772:V772)</f>
        <v>12.690000000000001</v>
      </c>
      <c r="X772" s="400">
        <v>4.2300000000000004</v>
      </c>
      <c r="Y772" s="400">
        <v>4.2300000000000004</v>
      </c>
      <c r="Z772" s="400">
        <v>4.2300000000000004</v>
      </c>
      <c r="AA772" s="404">
        <f>SUM(X772:Z772)</f>
        <v>12.690000000000001</v>
      </c>
      <c r="AB772" s="400">
        <v>4.2300000000000004</v>
      </c>
      <c r="AC772" s="400">
        <v>4.2300000000000004</v>
      </c>
      <c r="AD772" s="400">
        <v>4.2300000000000004</v>
      </c>
      <c r="AE772" s="404">
        <f>SUM(AB772:AD772)</f>
        <v>12.690000000000001</v>
      </c>
      <c r="AF772" s="401">
        <f>SUBTOTAL(9,S772,W772,AA772,AE772)</f>
        <v>50.760000000000005</v>
      </c>
    </row>
    <row r="773" spans="1:32" x14ac:dyDescent="0.3">
      <c r="A773" s="70"/>
      <c r="B773" s="70" t="s">
        <v>3631</v>
      </c>
      <c r="C773" s="318" t="s">
        <v>2665</v>
      </c>
      <c r="D773" s="318" t="s">
        <v>99</v>
      </c>
      <c r="E773" s="317" t="s">
        <v>951</v>
      </c>
      <c r="F773" s="318" t="s">
        <v>1823</v>
      </c>
      <c r="G773" s="318" t="s">
        <v>1273</v>
      </c>
      <c r="H773" s="317" t="s">
        <v>913</v>
      </c>
      <c r="I773" s="317">
        <v>53000</v>
      </c>
      <c r="J773" s="318" t="s">
        <v>1001</v>
      </c>
      <c r="K773" s="316">
        <v>41956</v>
      </c>
      <c r="L773" s="317" t="s">
        <v>2608</v>
      </c>
      <c r="M773" s="315" t="s">
        <v>983</v>
      </c>
      <c r="N773" s="318" t="s">
        <v>991</v>
      </c>
      <c r="O773" s="347">
        <v>50.76</v>
      </c>
      <c r="P773" s="400">
        <v>4.2300000000000004</v>
      </c>
      <c r="Q773" s="400">
        <v>4.2300000000000004</v>
      </c>
      <c r="R773" s="400">
        <v>4.2300000000000004</v>
      </c>
      <c r="S773" s="404">
        <f>SUM(P773:R773)</f>
        <v>12.690000000000001</v>
      </c>
      <c r="T773" s="400">
        <v>4.2300000000000004</v>
      </c>
      <c r="U773" s="400">
        <v>4.2300000000000004</v>
      </c>
      <c r="V773" s="400">
        <v>4.2300000000000004</v>
      </c>
      <c r="W773" s="404">
        <f>SUM(T773:V773)</f>
        <v>12.690000000000001</v>
      </c>
      <c r="X773" s="400">
        <v>4.2300000000000004</v>
      </c>
      <c r="Y773" s="400">
        <v>4.2300000000000004</v>
      </c>
      <c r="Z773" s="400">
        <v>4.2300000000000004</v>
      </c>
      <c r="AA773" s="404">
        <f>SUM(X773:Z773)</f>
        <v>12.690000000000001</v>
      </c>
      <c r="AB773" s="400">
        <v>4.2300000000000004</v>
      </c>
      <c r="AC773" s="400">
        <v>4.2300000000000004</v>
      </c>
      <c r="AD773" s="400">
        <v>4.2300000000000004</v>
      </c>
      <c r="AE773" s="404">
        <f>SUM(AB773:AD773)</f>
        <v>12.690000000000001</v>
      </c>
      <c r="AF773" s="401">
        <f>SUBTOTAL(9,S773,W773,AA773,AE773)</f>
        <v>50.760000000000005</v>
      </c>
    </row>
    <row r="774" spans="1:32" x14ac:dyDescent="0.3">
      <c r="A774" s="70"/>
      <c r="B774" s="70" t="s">
        <v>3631</v>
      </c>
      <c r="C774" s="318" t="s">
        <v>54</v>
      </c>
      <c r="D774" s="318" t="s">
        <v>100</v>
      </c>
      <c r="E774" s="317" t="s">
        <v>951</v>
      </c>
      <c r="F774" s="318" t="s">
        <v>1824</v>
      </c>
      <c r="G774" s="318" t="s">
        <v>1273</v>
      </c>
      <c r="H774" s="317" t="s">
        <v>913</v>
      </c>
      <c r="I774" s="317">
        <v>53000</v>
      </c>
      <c r="J774" s="318" t="s">
        <v>1001</v>
      </c>
      <c r="K774" s="316">
        <v>41956</v>
      </c>
      <c r="L774" s="317" t="s">
        <v>2608</v>
      </c>
      <c r="M774" s="315" t="s">
        <v>983</v>
      </c>
      <c r="N774" s="318" t="s">
        <v>991</v>
      </c>
      <c r="O774" s="347">
        <v>50.76</v>
      </c>
      <c r="P774" s="400">
        <v>4.2300000000000004</v>
      </c>
      <c r="Q774" s="400">
        <v>4.2300000000000004</v>
      </c>
      <c r="R774" s="400">
        <v>4.2300000000000004</v>
      </c>
      <c r="S774" s="404">
        <f>SUM(P774:R774)</f>
        <v>12.690000000000001</v>
      </c>
      <c r="T774" s="400">
        <v>4.2300000000000004</v>
      </c>
      <c r="U774" s="400">
        <v>4.2300000000000004</v>
      </c>
      <c r="V774" s="400">
        <v>4.2300000000000004</v>
      </c>
      <c r="W774" s="404">
        <f>SUM(T774:V774)</f>
        <v>12.690000000000001</v>
      </c>
      <c r="X774" s="400">
        <v>4.2300000000000004</v>
      </c>
      <c r="Y774" s="400">
        <v>4.2300000000000004</v>
      </c>
      <c r="Z774" s="400">
        <v>4.2300000000000004</v>
      </c>
      <c r="AA774" s="404">
        <f>SUM(X774:Z774)</f>
        <v>12.690000000000001</v>
      </c>
      <c r="AB774" s="400">
        <v>4.2300000000000004</v>
      </c>
      <c r="AC774" s="400">
        <v>4.2300000000000004</v>
      </c>
      <c r="AD774" s="400">
        <v>4.2300000000000004</v>
      </c>
      <c r="AE774" s="404">
        <f>SUM(AB774:AD774)</f>
        <v>12.690000000000001</v>
      </c>
      <c r="AF774" s="401">
        <f>SUBTOTAL(9,S774,W774,AA774,AE774)</f>
        <v>50.760000000000005</v>
      </c>
    </row>
    <row r="775" spans="1:32" x14ac:dyDescent="0.3">
      <c r="A775" s="70"/>
      <c r="B775" s="70" t="s">
        <v>3631</v>
      </c>
      <c r="C775" s="318" t="s">
        <v>2700</v>
      </c>
      <c r="D775" s="318" t="s">
        <v>101</v>
      </c>
      <c r="E775" s="317" t="s">
        <v>951</v>
      </c>
      <c r="F775" s="318" t="s">
        <v>1825</v>
      </c>
      <c r="G775" s="318" t="s">
        <v>1273</v>
      </c>
      <c r="H775" s="317" t="s">
        <v>913</v>
      </c>
      <c r="I775" s="317">
        <v>53000</v>
      </c>
      <c r="J775" s="318" t="s">
        <v>1001</v>
      </c>
      <c r="K775" s="316">
        <v>41956</v>
      </c>
      <c r="L775" s="317" t="s">
        <v>2608</v>
      </c>
      <c r="M775" s="315" t="s">
        <v>983</v>
      </c>
      <c r="N775" s="318" t="s">
        <v>991</v>
      </c>
      <c r="O775" s="347">
        <v>50.76</v>
      </c>
      <c r="P775" s="400">
        <v>4.2300000000000004</v>
      </c>
      <c r="Q775" s="400">
        <v>4.2300000000000004</v>
      </c>
      <c r="R775" s="400">
        <v>4.2300000000000004</v>
      </c>
      <c r="S775" s="404">
        <f>SUM(P775:R775)</f>
        <v>12.690000000000001</v>
      </c>
      <c r="T775" s="400">
        <v>4.2300000000000004</v>
      </c>
      <c r="U775" s="400">
        <v>4.2300000000000004</v>
      </c>
      <c r="V775" s="400">
        <v>4.2300000000000004</v>
      </c>
      <c r="W775" s="404">
        <f>SUM(T775:V775)</f>
        <v>12.690000000000001</v>
      </c>
      <c r="X775" s="400">
        <v>4.2300000000000004</v>
      </c>
      <c r="Y775" s="400">
        <v>4.2300000000000004</v>
      </c>
      <c r="Z775" s="400">
        <v>4.2300000000000004</v>
      </c>
      <c r="AA775" s="404">
        <f>SUM(X775:Z775)</f>
        <v>12.690000000000001</v>
      </c>
      <c r="AB775" s="400">
        <v>4.2300000000000004</v>
      </c>
      <c r="AC775" s="400">
        <v>4.2300000000000004</v>
      </c>
      <c r="AD775" s="400">
        <v>4.2300000000000004</v>
      </c>
      <c r="AE775" s="404">
        <f>SUM(AB775:AD775)</f>
        <v>12.690000000000001</v>
      </c>
      <c r="AF775" s="401">
        <f>SUBTOTAL(9,S775,W775,AA775,AE775)</f>
        <v>50.760000000000005</v>
      </c>
    </row>
    <row r="776" spans="1:32" x14ac:dyDescent="0.3">
      <c r="A776" s="70"/>
      <c r="B776" s="70" t="s">
        <v>3631</v>
      </c>
      <c r="C776" s="318" t="s">
        <v>2729</v>
      </c>
      <c r="D776" s="318" t="s">
        <v>102</v>
      </c>
      <c r="E776" s="317" t="s">
        <v>951</v>
      </c>
      <c r="F776" s="318" t="s">
        <v>1826</v>
      </c>
      <c r="G776" s="318" t="s">
        <v>1272</v>
      </c>
      <c r="H776" s="317" t="s">
        <v>912</v>
      </c>
      <c r="I776" s="317">
        <v>53100</v>
      </c>
      <c r="J776" s="318" t="s">
        <v>1001</v>
      </c>
      <c r="K776" s="316">
        <v>41918</v>
      </c>
      <c r="L776" s="317" t="s">
        <v>2608</v>
      </c>
      <c r="M776" s="315" t="s">
        <v>983</v>
      </c>
      <c r="N776" s="318" t="s">
        <v>991</v>
      </c>
      <c r="O776" s="347">
        <v>50.76</v>
      </c>
      <c r="P776" s="400">
        <v>4.2300000000000004</v>
      </c>
      <c r="Q776" s="400">
        <v>4.2300000000000004</v>
      </c>
      <c r="R776" s="400">
        <v>4.2300000000000004</v>
      </c>
      <c r="S776" s="404">
        <f>SUM(P776:R776)</f>
        <v>12.690000000000001</v>
      </c>
      <c r="T776" s="400">
        <v>4.2300000000000004</v>
      </c>
      <c r="U776" s="400">
        <v>4.2300000000000004</v>
      </c>
      <c r="V776" s="400">
        <v>4.2300000000000004</v>
      </c>
      <c r="W776" s="404">
        <f>SUM(T776:V776)</f>
        <v>12.690000000000001</v>
      </c>
      <c r="X776" s="400">
        <v>4.2300000000000004</v>
      </c>
      <c r="Y776" s="400">
        <v>4.2300000000000004</v>
      </c>
      <c r="Z776" s="400">
        <v>4.2300000000000004</v>
      </c>
      <c r="AA776" s="404">
        <f>SUM(X776:Z776)</f>
        <v>12.690000000000001</v>
      </c>
      <c r="AB776" s="400">
        <v>4.2300000000000004</v>
      </c>
      <c r="AC776" s="400">
        <v>4.2300000000000004</v>
      </c>
      <c r="AD776" s="400">
        <v>4.2300000000000004</v>
      </c>
      <c r="AE776" s="404">
        <f>SUM(AB776:AD776)</f>
        <v>12.690000000000001</v>
      </c>
      <c r="AF776" s="401">
        <f>SUBTOTAL(9,S776,W776,AA776,AE776)</f>
        <v>50.760000000000005</v>
      </c>
    </row>
    <row r="777" spans="1:32" x14ac:dyDescent="0.3">
      <c r="A777" s="70"/>
      <c r="B777" s="70" t="s">
        <v>3631</v>
      </c>
      <c r="C777" s="317" t="s">
        <v>2594</v>
      </c>
      <c r="D777" s="317" t="s">
        <v>2660</v>
      </c>
      <c r="E777" s="317" t="s">
        <v>3729</v>
      </c>
      <c r="F777" s="318" t="s">
        <v>1827</v>
      </c>
      <c r="G777" s="318" t="s">
        <v>1272</v>
      </c>
      <c r="H777" s="317" t="s">
        <v>912</v>
      </c>
      <c r="I777" s="317">
        <v>53100</v>
      </c>
      <c r="J777" s="318" t="s">
        <v>1003</v>
      </c>
      <c r="K777" s="316">
        <v>41791</v>
      </c>
      <c r="L777" s="317" t="s">
        <v>2608</v>
      </c>
      <c r="M777" s="315" t="s">
        <v>983</v>
      </c>
      <c r="N777" s="318" t="s">
        <v>992</v>
      </c>
      <c r="O777" s="347">
        <v>78.599999999999994</v>
      </c>
      <c r="P777" s="400">
        <v>6.55</v>
      </c>
      <c r="Q777" s="400">
        <v>6.55</v>
      </c>
      <c r="R777" s="400">
        <v>6.55</v>
      </c>
      <c r="S777" s="404">
        <f>SUM(P777:R777)</f>
        <v>19.649999999999999</v>
      </c>
      <c r="T777" s="400">
        <v>6.55</v>
      </c>
      <c r="U777" s="400">
        <v>6.55</v>
      </c>
      <c r="V777" s="400">
        <v>6.55</v>
      </c>
      <c r="W777" s="404">
        <f>SUM(T777:V777)</f>
        <v>19.649999999999999</v>
      </c>
      <c r="X777" s="400">
        <v>6.55</v>
      </c>
      <c r="Y777" s="400">
        <v>6.55</v>
      </c>
      <c r="Z777" s="400">
        <v>6.55</v>
      </c>
      <c r="AA777" s="404">
        <f>SUM(X777:Z777)</f>
        <v>19.649999999999999</v>
      </c>
      <c r="AB777" s="400">
        <v>6.55</v>
      </c>
      <c r="AC777" s="400">
        <v>6.55</v>
      </c>
      <c r="AD777" s="400">
        <v>6.55</v>
      </c>
      <c r="AE777" s="404">
        <f>SUM(AB777:AD777)</f>
        <v>19.649999999999999</v>
      </c>
      <c r="AF777" s="401">
        <f>SUBTOTAL(9,S777,W777,AA777,AE777)</f>
        <v>78.599999999999994</v>
      </c>
    </row>
    <row r="778" spans="1:32" x14ac:dyDescent="0.3">
      <c r="A778" s="70"/>
      <c r="B778" s="70" t="s">
        <v>3631</v>
      </c>
      <c r="C778" s="317" t="s">
        <v>2594</v>
      </c>
      <c r="D778" s="317" t="s">
        <v>2661</v>
      </c>
      <c r="E778" s="317" t="s">
        <v>3729</v>
      </c>
      <c r="F778" s="318" t="s">
        <v>1828</v>
      </c>
      <c r="G778" s="318" t="s">
        <v>1273</v>
      </c>
      <c r="H778" s="317" t="s">
        <v>913</v>
      </c>
      <c r="I778" s="317">
        <v>53000</v>
      </c>
      <c r="J778" s="318" t="s">
        <v>1003</v>
      </c>
      <c r="K778" s="316">
        <v>41790</v>
      </c>
      <c r="L778" s="317" t="s">
        <v>2608</v>
      </c>
      <c r="M778" s="315" t="s">
        <v>983</v>
      </c>
      <c r="N778" s="318" t="s">
        <v>992</v>
      </c>
      <c r="O778" s="347">
        <v>78.599999999999994</v>
      </c>
      <c r="P778" s="400">
        <v>6.55</v>
      </c>
      <c r="Q778" s="400">
        <v>6.55</v>
      </c>
      <c r="R778" s="400">
        <v>6.55</v>
      </c>
      <c r="S778" s="404">
        <f>SUM(P778:R778)</f>
        <v>19.649999999999999</v>
      </c>
      <c r="T778" s="400">
        <v>6.55</v>
      </c>
      <c r="U778" s="400">
        <v>6.55</v>
      </c>
      <c r="V778" s="400">
        <v>6.55</v>
      </c>
      <c r="W778" s="404">
        <f>SUM(T778:V778)</f>
        <v>19.649999999999999</v>
      </c>
      <c r="X778" s="400">
        <v>6.55</v>
      </c>
      <c r="Y778" s="400">
        <v>6.55</v>
      </c>
      <c r="Z778" s="400">
        <v>6.55</v>
      </c>
      <c r="AA778" s="404">
        <f>SUM(X778:Z778)</f>
        <v>19.649999999999999</v>
      </c>
      <c r="AB778" s="400">
        <v>6.55</v>
      </c>
      <c r="AC778" s="400">
        <v>6.55</v>
      </c>
      <c r="AD778" s="400">
        <v>6.55</v>
      </c>
      <c r="AE778" s="404">
        <f>SUM(AB778:AD778)</f>
        <v>19.649999999999999</v>
      </c>
      <c r="AF778" s="401">
        <f>SUBTOTAL(9,S778,W778,AA778,AE778)</f>
        <v>78.599999999999994</v>
      </c>
    </row>
    <row r="779" spans="1:32" x14ac:dyDescent="0.3">
      <c r="A779" s="70"/>
      <c r="B779" s="70" t="s">
        <v>3631</v>
      </c>
      <c r="C779" s="318" t="s">
        <v>2665</v>
      </c>
      <c r="D779" s="318" t="s">
        <v>103</v>
      </c>
      <c r="E779" s="317" t="s">
        <v>943</v>
      </c>
      <c r="F779" s="318" t="s">
        <v>1829</v>
      </c>
      <c r="G779" s="318" t="s">
        <v>1272</v>
      </c>
      <c r="H779" s="317" t="s">
        <v>912</v>
      </c>
      <c r="I779" s="317">
        <v>53100</v>
      </c>
      <c r="J779" s="318" t="s">
        <v>1001</v>
      </c>
      <c r="K779" s="316">
        <v>41072</v>
      </c>
      <c r="L779" s="317" t="s">
        <v>2608</v>
      </c>
      <c r="M779" s="315" t="s">
        <v>983</v>
      </c>
      <c r="N779" s="318" t="s">
        <v>991</v>
      </c>
      <c r="O779" s="347">
        <v>50.76</v>
      </c>
      <c r="P779" s="400">
        <v>4.2300000000000004</v>
      </c>
      <c r="Q779" s="400">
        <v>4.2300000000000004</v>
      </c>
      <c r="R779" s="400">
        <v>4.2300000000000004</v>
      </c>
      <c r="S779" s="404">
        <f>SUM(P779:R779)</f>
        <v>12.690000000000001</v>
      </c>
      <c r="T779" s="400">
        <v>4.2300000000000004</v>
      </c>
      <c r="U779" s="400">
        <v>4.2300000000000004</v>
      </c>
      <c r="V779" s="400">
        <v>4.2300000000000004</v>
      </c>
      <c r="W779" s="404">
        <f>SUM(T779:V779)</f>
        <v>12.690000000000001</v>
      </c>
      <c r="X779" s="400">
        <v>4.2300000000000004</v>
      </c>
      <c r="Y779" s="400">
        <v>4.2300000000000004</v>
      </c>
      <c r="Z779" s="400">
        <v>4.2300000000000004</v>
      </c>
      <c r="AA779" s="404">
        <f>SUM(X779:Z779)</f>
        <v>12.690000000000001</v>
      </c>
      <c r="AB779" s="400">
        <v>4.2300000000000004</v>
      </c>
      <c r="AC779" s="400">
        <v>4.2300000000000004</v>
      </c>
      <c r="AD779" s="400">
        <v>4.2300000000000004</v>
      </c>
      <c r="AE779" s="404">
        <f>SUM(AB779:AD779)</f>
        <v>12.690000000000001</v>
      </c>
      <c r="AF779" s="401">
        <f>SUBTOTAL(9,S779,W779,AA779,AE779)</f>
        <v>50.760000000000005</v>
      </c>
    </row>
    <row r="780" spans="1:32" x14ac:dyDescent="0.3">
      <c r="A780" s="70"/>
      <c r="B780" s="70" t="s">
        <v>3631</v>
      </c>
      <c r="C780" s="318" t="s">
        <v>2665</v>
      </c>
      <c r="D780" s="318" t="s">
        <v>104</v>
      </c>
      <c r="E780" s="317" t="s">
        <v>926</v>
      </c>
      <c r="F780" s="318" t="s">
        <v>1830</v>
      </c>
      <c r="G780" s="318" t="s">
        <v>1272</v>
      </c>
      <c r="H780" s="317" t="s">
        <v>912</v>
      </c>
      <c r="I780" s="317">
        <v>53100</v>
      </c>
      <c r="J780" s="318" t="s">
        <v>1001</v>
      </c>
      <c r="K780" s="316">
        <v>40670</v>
      </c>
      <c r="L780" s="317" t="s">
        <v>2608</v>
      </c>
      <c r="M780" s="315" t="s">
        <v>983</v>
      </c>
      <c r="N780" s="318" t="s">
        <v>991</v>
      </c>
      <c r="O780" s="347">
        <v>50.76</v>
      </c>
      <c r="P780" s="400">
        <v>4.2300000000000004</v>
      </c>
      <c r="Q780" s="400">
        <v>4.2300000000000004</v>
      </c>
      <c r="R780" s="400">
        <v>4.2300000000000004</v>
      </c>
      <c r="S780" s="404">
        <f>SUM(P780:R780)</f>
        <v>12.690000000000001</v>
      </c>
      <c r="T780" s="400">
        <v>4.2300000000000004</v>
      </c>
      <c r="U780" s="400">
        <v>4.2300000000000004</v>
      </c>
      <c r="V780" s="400">
        <v>4.2300000000000004</v>
      </c>
      <c r="W780" s="404">
        <f>SUM(T780:V780)</f>
        <v>12.690000000000001</v>
      </c>
      <c r="X780" s="400">
        <v>4.2300000000000004</v>
      </c>
      <c r="Y780" s="400">
        <v>4.2300000000000004</v>
      </c>
      <c r="Z780" s="400">
        <v>4.2300000000000004</v>
      </c>
      <c r="AA780" s="404">
        <f>SUM(X780:Z780)</f>
        <v>12.690000000000001</v>
      </c>
      <c r="AB780" s="400">
        <v>4.2300000000000004</v>
      </c>
      <c r="AC780" s="400">
        <v>4.2300000000000004</v>
      </c>
      <c r="AD780" s="400">
        <v>4.2300000000000004</v>
      </c>
      <c r="AE780" s="404">
        <f>SUM(AB780:AD780)</f>
        <v>12.690000000000001</v>
      </c>
      <c r="AF780" s="401">
        <f>SUBTOTAL(9,S780,W780,AA780,AE780)</f>
        <v>50.760000000000005</v>
      </c>
    </row>
    <row r="781" spans="1:32" x14ac:dyDescent="0.3">
      <c r="A781" s="70"/>
      <c r="B781" s="70" t="s">
        <v>3631</v>
      </c>
      <c r="C781" s="318" t="s">
        <v>2665</v>
      </c>
      <c r="D781" s="318" t="s">
        <v>2749</v>
      </c>
      <c r="E781" s="317" t="s">
        <v>944</v>
      </c>
      <c r="F781" s="318" t="s">
        <v>1831</v>
      </c>
      <c r="G781" s="318" t="s">
        <v>1273</v>
      </c>
      <c r="H781" s="317" t="s">
        <v>913</v>
      </c>
      <c r="I781" s="317">
        <v>53000</v>
      </c>
      <c r="J781" s="318" t="s">
        <v>1001</v>
      </c>
      <c r="K781" s="316">
        <v>41300</v>
      </c>
      <c r="L781" s="317" t="s">
        <v>2608</v>
      </c>
      <c r="M781" s="315" t="s">
        <v>983</v>
      </c>
      <c r="N781" s="318" t="s">
        <v>991</v>
      </c>
      <c r="O781" s="347">
        <v>50.76</v>
      </c>
      <c r="P781" s="400">
        <v>4.2300000000000004</v>
      </c>
      <c r="Q781" s="400">
        <v>4.2300000000000004</v>
      </c>
      <c r="R781" s="400">
        <v>4.2300000000000004</v>
      </c>
      <c r="S781" s="404">
        <f>SUM(P781:R781)</f>
        <v>12.690000000000001</v>
      </c>
      <c r="T781" s="400">
        <v>4.2300000000000004</v>
      </c>
      <c r="U781" s="400">
        <v>4.2300000000000004</v>
      </c>
      <c r="V781" s="400">
        <v>4.2300000000000004</v>
      </c>
      <c r="W781" s="404">
        <f>SUM(T781:V781)</f>
        <v>12.690000000000001</v>
      </c>
      <c r="X781" s="400">
        <v>4.2300000000000004</v>
      </c>
      <c r="Y781" s="400">
        <v>4.2300000000000004</v>
      </c>
      <c r="Z781" s="400">
        <v>4.2300000000000004</v>
      </c>
      <c r="AA781" s="404">
        <f>SUM(X781:Z781)</f>
        <v>12.690000000000001</v>
      </c>
      <c r="AB781" s="400">
        <v>4.2300000000000004</v>
      </c>
      <c r="AC781" s="400">
        <v>4.2300000000000004</v>
      </c>
      <c r="AD781" s="400">
        <v>4.2300000000000004</v>
      </c>
      <c r="AE781" s="404">
        <f>SUM(AB781:AD781)</f>
        <v>12.690000000000001</v>
      </c>
      <c r="AF781" s="401">
        <f>SUBTOTAL(9,S781,W781,AA781,AE781)</f>
        <v>50.760000000000005</v>
      </c>
    </row>
    <row r="782" spans="1:32" x14ac:dyDescent="0.3">
      <c r="A782" s="70"/>
      <c r="B782" s="70" t="s">
        <v>3631</v>
      </c>
      <c r="C782" s="318" t="s">
        <v>2665</v>
      </c>
      <c r="D782" s="318" t="s">
        <v>105</v>
      </c>
      <c r="E782" s="317" t="s">
        <v>944</v>
      </c>
      <c r="F782" s="318" t="s">
        <v>1832</v>
      </c>
      <c r="G782" s="318" t="s">
        <v>1272</v>
      </c>
      <c r="H782" s="317" t="s">
        <v>912</v>
      </c>
      <c r="I782" s="317">
        <v>53100</v>
      </c>
      <c r="J782" s="318" t="s">
        <v>1001</v>
      </c>
      <c r="K782" s="316">
        <v>41300</v>
      </c>
      <c r="L782" s="317" t="s">
        <v>2608</v>
      </c>
      <c r="M782" s="315" t="s">
        <v>983</v>
      </c>
      <c r="N782" s="318" t="s">
        <v>991</v>
      </c>
      <c r="O782" s="347">
        <v>50.76</v>
      </c>
      <c r="P782" s="400">
        <v>4.2300000000000004</v>
      </c>
      <c r="Q782" s="400">
        <v>4.2300000000000004</v>
      </c>
      <c r="R782" s="400">
        <v>4.2300000000000004</v>
      </c>
      <c r="S782" s="404">
        <f>SUM(P782:R782)</f>
        <v>12.690000000000001</v>
      </c>
      <c r="T782" s="400">
        <v>4.2300000000000004</v>
      </c>
      <c r="U782" s="400">
        <v>4.2300000000000004</v>
      </c>
      <c r="V782" s="400">
        <v>4.2300000000000004</v>
      </c>
      <c r="W782" s="404">
        <f>SUM(T782:V782)</f>
        <v>12.690000000000001</v>
      </c>
      <c r="X782" s="400">
        <v>4.2300000000000004</v>
      </c>
      <c r="Y782" s="400">
        <v>4.2300000000000004</v>
      </c>
      <c r="Z782" s="400">
        <v>4.2300000000000004</v>
      </c>
      <c r="AA782" s="404">
        <f>SUM(X782:Z782)</f>
        <v>12.690000000000001</v>
      </c>
      <c r="AB782" s="400">
        <v>4.2300000000000004</v>
      </c>
      <c r="AC782" s="400">
        <v>4.2300000000000004</v>
      </c>
      <c r="AD782" s="400">
        <v>4.2300000000000004</v>
      </c>
      <c r="AE782" s="404">
        <f>SUM(AB782:AD782)</f>
        <v>12.690000000000001</v>
      </c>
      <c r="AF782" s="401">
        <f>SUBTOTAL(9,S782,W782,AA782,AE782)</f>
        <v>50.760000000000005</v>
      </c>
    </row>
    <row r="783" spans="1:32" x14ac:dyDescent="0.3">
      <c r="A783" s="70"/>
      <c r="B783" s="70" t="s">
        <v>3631</v>
      </c>
      <c r="C783" s="318" t="s">
        <v>2665</v>
      </c>
      <c r="D783" s="318" t="s">
        <v>106</v>
      </c>
      <c r="E783" s="317" t="s">
        <v>926</v>
      </c>
      <c r="F783" s="318" t="s">
        <v>1833</v>
      </c>
      <c r="G783" s="318" t="s">
        <v>1272</v>
      </c>
      <c r="H783" s="317" t="s">
        <v>912</v>
      </c>
      <c r="I783" s="317">
        <v>53100</v>
      </c>
      <c r="J783" s="318" t="s">
        <v>1001</v>
      </c>
      <c r="K783" s="316">
        <v>40670</v>
      </c>
      <c r="L783" s="317" t="s">
        <v>2608</v>
      </c>
      <c r="M783" s="315" t="s">
        <v>983</v>
      </c>
      <c r="N783" s="318" t="s">
        <v>991</v>
      </c>
      <c r="O783" s="347">
        <v>50.76</v>
      </c>
      <c r="P783" s="400">
        <v>4.2300000000000004</v>
      </c>
      <c r="Q783" s="400">
        <v>4.2300000000000004</v>
      </c>
      <c r="R783" s="400">
        <v>4.2300000000000004</v>
      </c>
      <c r="S783" s="404">
        <f>SUM(P783:R783)</f>
        <v>12.690000000000001</v>
      </c>
      <c r="T783" s="400">
        <v>4.2300000000000004</v>
      </c>
      <c r="U783" s="400">
        <v>4.2300000000000004</v>
      </c>
      <c r="V783" s="400">
        <v>4.2300000000000004</v>
      </c>
      <c r="W783" s="404">
        <f>SUM(T783:V783)</f>
        <v>12.690000000000001</v>
      </c>
      <c r="X783" s="400">
        <v>4.2300000000000004</v>
      </c>
      <c r="Y783" s="400">
        <v>4.2300000000000004</v>
      </c>
      <c r="Z783" s="400">
        <v>4.2300000000000004</v>
      </c>
      <c r="AA783" s="404">
        <f>SUM(X783:Z783)</f>
        <v>12.690000000000001</v>
      </c>
      <c r="AB783" s="400">
        <v>4.2300000000000004</v>
      </c>
      <c r="AC783" s="400">
        <v>4.2300000000000004</v>
      </c>
      <c r="AD783" s="400">
        <v>4.2300000000000004</v>
      </c>
      <c r="AE783" s="404">
        <f>SUM(AB783:AD783)</f>
        <v>12.690000000000001</v>
      </c>
      <c r="AF783" s="401">
        <f>SUBTOTAL(9,S783,W783,AA783,AE783)</f>
        <v>50.760000000000005</v>
      </c>
    </row>
    <row r="784" spans="1:32" x14ac:dyDescent="0.3">
      <c r="A784" s="70"/>
      <c r="B784" s="70" t="s">
        <v>3631</v>
      </c>
      <c r="C784" s="318" t="s">
        <v>2665</v>
      </c>
      <c r="D784" s="318" t="s">
        <v>108</v>
      </c>
      <c r="E784" s="317" t="s">
        <v>953</v>
      </c>
      <c r="F784" s="318" t="s">
        <v>1835</v>
      </c>
      <c r="G784" s="318" t="s">
        <v>1272</v>
      </c>
      <c r="H784" s="317" t="s">
        <v>912</v>
      </c>
      <c r="I784" s="317">
        <v>53100</v>
      </c>
      <c r="J784" s="318" t="s">
        <v>1001</v>
      </c>
      <c r="K784" s="316">
        <v>41227</v>
      </c>
      <c r="L784" s="317" t="s">
        <v>2608</v>
      </c>
      <c r="M784" s="315" t="s">
        <v>983</v>
      </c>
      <c r="N784" s="318" t="s">
        <v>991</v>
      </c>
      <c r="O784" s="347">
        <v>50.76</v>
      </c>
      <c r="P784" s="400">
        <v>4.2300000000000004</v>
      </c>
      <c r="Q784" s="400">
        <v>4.2300000000000004</v>
      </c>
      <c r="R784" s="400">
        <v>4.2300000000000004</v>
      </c>
      <c r="S784" s="404">
        <f>SUM(P784:R784)</f>
        <v>12.690000000000001</v>
      </c>
      <c r="T784" s="400">
        <v>4.2300000000000004</v>
      </c>
      <c r="U784" s="400">
        <v>4.2300000000000004</v>
      </c>
      <c r="V784" s="400">
        <v>4.2300000000000004</v>
      </c>
      <c r="W784" s="404">
        <f>SUM(T784:V784)</f>
        <v>12.690000000000001</v>
      </c>
      <c r="X784" s="400">
        <v>4.2300000000000004</v>
      </c>
      <c r="Y784" s="400">
        <v>4.2300000000000004</v>
      </c>
      <c r="Z784" s="400">
        <v>4.2300000000000004</v>
      </c>
      <c r="AA784" s="404">
        <f>SUM(X784:Z784)</f>
        <v>12.690000000000001</v>
      </c>
      <c r="AB784" s="400">
        <v>4.2300000000000004</v>
      </c>
      <c r="AC784" s="400">
        <v>4.2300000000000004</v>
      </c>
      <c r="AD784" s="400">
        <v>4.2300000000000004</v>
      </c>
      <c r="AE784" s="404">
        <f>SUM(AB784:AD784)</f>
        <v>12.690000000000001</v>
      </c>
      <c r="AF784" s="401">
        <f>SUBTOTAL(9,S784,W784,AA784,AE784)</f>
        <v>50.760000000000005</v>
      </c>
    </row>
    <row r="785" spans="1:32" x14ac:dyDescent="0.3">
      <c r="A785" s="70"/>
      <c r="B785" s="70" t="s">
        <v>3631</v>
      </c>
      <c r="C785" s="318" t="s">
        <v>2665</v>
      </c>
      <c r="D785" s="318" t="s">
        <v>109</v>
      </c>
      <c r="E785" s="317" t="s">
        <v>943</v>
      </c>
      <c r="F785" s="318" t="s">
        <v>1836</v>
      </c>
      <c r="G785" s="318" t="s">
        <v>1272</v>
      </c>
      <c r="H785" s="317" t="s">
        <v>912</v>
      </c>
      <c r="I785" s="317">
        <v>53100</v>
      </c>
      <c r="J785" s="318" t="s">
        <v>1001</v>
      </c>
      <c r="K785" s="316">
        <v>41200</v>
      </c>
      <c r="L785" s="317" t="s">
        <v>2608</v>
      </c>
      <c r="M785" s="315" t="s">
        <v>983</v>
      </c>
      <c r="N785" s="318" t="s">
        <v>991</v>
      </c>
      <c r="O785" s="347">
        <v>50.76</v>
      </c>
      <c r="P785" s="400">
        <v>4.2300000000000004</v>
      </c>
      <c r="Q785" s="400">
        <v>4.2300000000000004</v>
      </c>
      <c r="R785" s="400">
        <v>4.2300000000000004</v>
      </c>
      <c r="S785" s="404">
        <f>SUM(P785:R785)</f>
        <v>12.690000000000001</v>
      </c>
      <c r="T785" s="400">
        <v>4.2300000000000004</v>
      </c>
      <c r="U785" s="400">
        <v>4.2300000000000004</v>
      </c>
      <c r="V785" s="400">
        <v>4.2300000000000004</v>
      </c>
      <c r="W785" s="404">
        <f>SUM(T785:V785)</f>
        <v>12.690000000000001</v>
      </c>
      <c r="X785" s="400">
        <v>4.2300000000000004</v>
      </c>
      <c r="Y785" s="400">
        <v>4.2300000000000004</v>
      </c>
      <c r="Z785" s="400">
        <v>4.2300000000000004</v>
      </c>
      <c r="AA785" s="404">
        <f>SUM(X785:Z785)</f>
        <v>12.690000000000001</v>
      </c>
      <c r="AB785" s="400">
        <v>4.2300000000000004</v>
      </c>
      <c r="AC785" s="400">
        <v>4.2300000000000004</v>
      </c>
      <c r="AD785" s="400">
        <v>4.2300000000000004</v>
      </c>
      <c r="AE785" s="404">
        <f>SUM(AB785:AD785)</f>
        <v>12.690000000000001</v>
      </c>
      <c r="AF785" s="401">
        <f>SUBTOTAL(9,S785,W785,AA785,AE785)</f>
        <v>50.760000000000005</v>
      </c>
    </row>
    <row r="786" spans="1:32" x14ac:dyDescent="0.3">
      <c r="A786" s="70"/>
      <c r="B786" s="70" t="s">
        <v>3631</v>
      </c>
      <c r="C786" s="318" t="s">
        <v>2665</v>
      </c>
      <c r="D786" s="318" t="s">
        <v>110</v>
      </c>
      <c r="E786" s="317" t="s">
        <v>943</v>
      </c>
      <c r="F786" s="318" t="s">
        <v>1837</v>
      </c>
      <c r="G786" s="318" t="s">
        <v>1272</v>
      </c>
      <c r="H786" s="317" t="s">
        <v>912</v>
      </c>
      <c r="I786" s="317">
        <v>53100</v>
      </c>
      <c r="J786" s="318" t="s">
        <v>1001</v>
      </c>
      <c r="K786" s="316">
        <v>41225</v>
      </c>
      <c r="L786" s="317" t="s">
        <v>2608</v>
      </c>
      <c r="M786" s="315" t="s">
        <v>983</v>
      </c>
      <c r="N786" s="318" t="s">
        <v>991</v>
      </c>
      <c r="O786" s="347">
        <v>50.76</v>
      </c>
      <c r="P786" s="400">
        <v>4.2300000000000004</v>
      </c>
      <c r="Q786" s="400">
        <v>4.2300000000000004</v>
      </c>
      <c r="R786" s="400">
        <v>4.2300000000000004</v>
      </c>
      <c r="S786" s="404">
        <f>SUM(P786:R786)</f>
        <v>12.690000000000001</v>
      </c>
      <c r="T786" s="400">
        <v>4.2300000000000004</v>
      </c>
      <c r="U786" s="400">
        <v>4.2300000000000004</v>
      </c>
      <c r="V786" s="400">
        <v>4.2300000000000004</v>
      </c>
      <c r="W786" s="404">
        <f>SUM(T786:V786)</f>
        <v>12.690000000000001</v>
      </c>
      <c r="X786" s="400">
        <v>4.2300000000000004</v>
      </c>
      <c r="Y786" s="400">
        <v>4.2300000000000004</v>
      </c>
      <c r="Z786" s="400">
        <v>4.2300000000000004</v>
      </c>
      <c r="AA786" s="404">
        <f>SUM(X786:Z786)</f>
        <v>12.690000000000001</v>
      </c>
      <c r="AB786" s="400">
        <v>4.2300000000000004</v>
      </c>
      <c r="AC786" s="400">
        <v>4.2300000000000004</v>
      </c>
      <c r="AD786" s="400">
        <v>4.2300000000000004</v>
      </c>
      <c r="AE786" s="404">
        <f>SUM(AB786:AD786)</f>
        <v>12.690000000000001</v>
      </c>
      <c r="AF786" s="401">
        <f>SUBTOTAL(9,S786,W786,AA786,AE786)</f>
        <v>50.760000000000005</v>
      </c>
    </row>
    <row r="787" spans="1:32" x14ac:dyDescent="0.3">
      <c r="A787" s="70"/>
      <c r="B787" s="70" t="s">
        <v>3631</v>
      </c>
      <c r="C787" s="318" t="s">
        <v>2665</v>
      </c>
      <c r="D787" s="318" t="s">
        <v>111</v>
      </c>
      <c r="E787" s="317" t="s">
        <v>748</v>
      </c>
      <c r="F787" s="318" t="s">
        <v>1838</v>
      </c>
      <c r="G787" s="318" t="s">
        <v>1272</v>
      </c>
      <c r="H787" s="317" t="s">
        <v>912</v>
      </c>
      <c r="I787" s="317">
        <v>53100</v>
      </c>
      <c r="J787" s="318" t="s">
        <v>1001</v>
      </c>
      <c r="K787" s="316">
        <v>41225</v>
      </c>
      <c r="L787" s="317" t="s">
        <v>2608</v>
      </c>
      <c r="M787" s="315" t="s">
        <v>983</v>
      </c>
      <c r="N787" s="318" t="s">
        <v>991</v>
      </c>
      <c r="O787" s="347">
        <v>50.76</v>
      </c>
      <c r="P787" s="400">
        <v>4.2300000000000004</v>
      </c>
      <c r="Q787" s="400">
        <v>4.2300000000000004</v>
      </c>
      <c r="R787" s="400">
        <v>4.2300000000000004</v>
      </c>
      <c r="S787" s="404">
        <f>SUM(P787:R787)</f>
        <v>12.690000000000001</v>
      </c>
      <c r="T787" s="400">
        <v>4.2300000000000004</v>
      </c>
      <c r="U787" s="400">
        <v>4.2300000000000004</v>
      </c>
      <c r="V787" s="400">
        <v>4.2300000000000004</v>
      </c>
      <c r="W787" s="404">
        <f>SUM(T787:V787)</f>
        <v>12.690000000000001</v>
      </c>
      <c r="X787" s="400">
        <v>4.2300000000000004</v>
      </c>
      <c r="Y787" s="400">
        <v>4.2300000000000004</v>
      </c>
      <c r="Z787" s="400">
        <v>4.2300000000000004</v>
      </c>
      <c r="AA787" s="404">
        <f>SUM(X787:Z787)</f>
        <v>12.690000000000001</v>
      </c>
      <c r="AB787" s="400">
        <v>4.2300000000000004</v>
      </c>
      <c r="AC787" s="400">
        <v>4.2300000000000004</v>
      </c>
      <c r="AD787" s="400">
        <v>4.2300000000000004</v>
      </c>
      <c r="AE787" s="404">
        <f>SUM(AB787:AD787)</f>
        <v>12.690000000000001</v>
      </c>
      <c r="AF787" s="401">
        <f>SUBTOTAL(9,S787,W787,AA787,AE787)</f>
        <v>50.760000000000005</v>
      </c>
    </row>
    <row r="788" spans="1:32" x14ac:dyDescent="0.3">
      <c r="A788" s="70"/>
      <c r="B788" s="70" t="s">
        <v>3631</v>
      </c>
      <c r="C788" s="318" t="s">
        <v>2665</v>
      </c>
      <c r="D788" s="318" t="s">
        <v>112</v>
      </c>
      <c r="E788" s="317" t="s">
        <v>926</v>
      </c>
      <c r="F788" s="318" t="s">
        <v>1839</v>
      </c>
      <c r="G788" s="318" t="s">
        <v>1272</v>
      </c>
      <c r="H788" s="317" t="s">
        <v>912</v>
      </c>
      <c r="I788" s="317">
        <v>53100</v>
      </c>
      <c r="J788" s="318" t="s">
        <v>1001</v>
      </c>
      <c r="K788" s="316">
        <v>40769</v>
      </c>
      <c r="L788" s="317" t="s">
        <v>2608</v>
      </c>
      <c r="M788" s="315" t="s">
        <v>983</v>
      </c>
      <c r="N788" s="318" t="s">
        <v>991</v>
      </c>
      <c r="O788" s="347">
        <v>50.76</v>
      </c>
      <c r="P788" s="400">
        <v>4.2300000000000004</v>
      </c>
      <c r="Q788" s="400">
        <v>4.2300000000000004</v>
      </c>
      <c r="R788" s="400">
        <v>4.2300000000000004</v>
      </c>
      <c r="S788" s="404">
        <f>SUM(P788:R788)</f>
        <v>12.690000000000001</v>
      </c>
      <c r="T788" s="400">
        <v>4.2300000000000004</v>
      </c>
      <c r="U788" s="400">
        <v>4.2300000000000004</v>
      </c>
      <c r="V788" s="400">
        <v>4.2300000000000004</v>
      </c>
      <c r="W788" s="404">
        <f>SUM(T788:V788)</f>
        <v>12.690000000000001</v>
      </c>
      <c r="X788" s="400">
        <v>4.2300000000000004</v>
      </c>
      <c r="Y788" s="400">
        <v>4.2300000000000004</v>
      </c>
      <c r="Z788" s="400">
        <v>4.2300000000000004</v>
      </c>
      <c r="AA788" s="404">
        <f>SUM(X788:Z788)</f>
        <v>12.690000000000001</v>
      </c>
      <c r="AB788" s="400">
        <v>4.2300000000000004</v>
      </c>
      <c r="AC788" s="400">
        <v>4.2300000000000004</v>
      </c>
      <c r="AD788" s="400">
        <v>4.2300000000000004</v>
      </c>
      <c r="AE788" s="404">
        <f>SUM(AB788:AD788)</f>
        <v>12.690000000000001</v>
      </c>
      <c r="AF788" s="401">
        <f>SUBTOTAL(9,S788,W788,AA788,AE788)</f>
        <v>50.760000000000005</v>
      </c>
    </row>
    <row r="789" spans="1:32" x14ac:dyDescent="0.3">
      <c r="A789" s="70"/>
      <c r="B789" s="70" t="s">
        <v>3631</v>
      </c>
      <c r="C789" s="318" t="s">
        <v>2665</v>
      </c>
      <c r="D789" s="318" t="s">
        <v>113</v>
      </c>
      <c r="E789" s="317" t="s">
        <v>926</v>
      </c>
      <c r="F789" s="318" t="s">
        <v>1840</v>
      </c>
      <c r="G789" s="318" t="s">
        <v>1272</v>
      </c>
      <c r="H789" s="317" t="s">
        <v>912</v>
      </c>
      <c r="I789" s="317">
        <v>53100</v>
      </c>
      <c r="J789" s="318" t="s">
        <v>1001</v>
      </c>
      <c r="K789" s="316">
        <v>40769</v>
      </c>
      <c r="L789" s="317" t="s">
        <v>2608</v>
      </c>
      <c r="M789" s="315" t="s">
        <v>983</v>
      </c>
      <c r="N789" s="318" t="s">
        <v>991</v>
      </c>
      <c r="O789" s="347">
        <v>50.76</v>
      </c>
      <c r="P789" s="400">
        <v>4.2300000000000004</v>
      </c>
      <c r="Q789" s="400">
        <v>4.2300000000000004</v>
      </c>
      <c r="R789" s="400">
        <v>4.2300000000000004</v>
      </c>
      <c r="S789" s="404">
        <f>SUM(P789:R789)</f>
        <v>12.690000000000001</v>
      </c>
      <c r="T789" s="400">
        <v>4.2300000000000004</v>
      </c>
      <c r="U789" s="400">
        <v>4.2300000000000004</v>
      </c>
      <c r="V789" s="400">
        <v>4.2300000000000004</v>
      </c>
      <c r="W789" s="404">
        <f>SUM(T789:V789)</f>
        <v>12.690000000000001</v>
      </c>
      <c r="X789" s="400">
        <v>4.2300000000000004</v>
      </c>
      <c r="Y789" s="400">
        <v>4.2300000000000004</v>
      </c>
      <c r="Z789" s="400">
        <v>4.2300000000000004</v>
      </c>
      <c r="AA789" s="404">
        <f>SUM(X789:Z789)</f>
        <v>12.690000000000001</v>
      </c>
      <c r="AB789" s="400">
        <v>4.2300000000000004</v>
      </c>
      <c r="AC789" s="400">
        <v>4.2300000000000004</v>
      </c>
      <c r="AD789" s="400">
        <v>4.2300000000000004</v>
      </c>
      <c r="AE789" s="404">
        <f>SUM(AB789:AD789)</f>
        <v>12.690000000000001</v>
      </c>
      <c r="AF789" s="401">
        <f>SUBTOTAL(9,S789,W789,AA789,AE789)</f>
        <v>50.760000000000005</v>
      </c>
    </row>
    <row r="790" spans="1:32" x14ac:dyDescent="0.3">
      <c r="A790" s="70"/>
      <c r="B790" s="70" t="s">
        <v>3631</v>
      </c>
      <c r="C790" s="318" t="s">
        <v>2665</v>
      </c>
      <c r="D790" s="318" t="s">
        <v>114</v>
      </c>
      <c r="E790" s="317" t="s">
        <v>926</v>
      </c>
      <c r="F790" s="318" t="s">
        <v>1841</v>
      </c>
      <c r="G790" s="318" t="s">
        <v>1272</v>
      </c>
      <c r="H790" s="317" t="s">
        <v>912</v>
      </c>
      <c r="I790" s="317">
        <v>53100</v>
      </c>
      <c r="J790" s="318" t="s">
        <v>1001</v>
      </c>
      <c r="K790" s="316">
        <v>40691</v>
      </c>
      <c r="L790" s="317" t="s">
        <v>2608</v>
      </c>
      <c r="M790" s="315" t="s">
        <v>983</v>
      </c>
      <c r="N790" s="318" t="s">
        <v>991</v>
      </c>
      <c r="O790" s="347">
        <v>50.76</v>
      </c>
      <c r="P790" s="400">
        <v>4.2300000000000004</v>
      </c>
      <c r="Q790" s="400">
        <v>4.2300000000000004</v>
      </c>
      <c r="R790" s="400">
        <v>4.2300000000000004</v>
      </c>
      <c r="S790" s="404">
        <f>SUM(P790:R790)</f>
        <v>12.690000000000001</v>
      </c>
      <c r="T790" s="400">
        <v>4.2300000000000004</v>
      </c>
      <c r="U790" s="400">
        <v>4.2300000000000004</v>
      </c>
      <c r="V790" s="400">
        <v>4.2300000000000004</v>
      </c>
      <c r="W790" s="404">
        <f>SUM(T790:V790)</f>
        <v>12.690000000000001</v>
      </c>
      <c r="X790" s="400">
        <v>4.2300000000000004</v>
      </c>
      <c r="Y790" s="400">
        <v>4.2300000000000004</v>
      </c>
      <c r="Z790" s="400">
        <v>4.2300000000000004</v>
      </c>
      <c r="AA790" s="404">
        <f>SUM(X790:Z790)</f>
        <v>12.690000000000001</v>
      </c>
      <c r="AB790" s="400">
        <v>4.2300000000000004</v>
      </c>
      <c r="AC790" s="400">
        <v>4.2300000000000004</v>
      </c>
      <c r="AD790" s="400">
        <v>4.2300000000000004</v>
      </c>
      <c r="AE790" s="404">
        <f>SUM(AB790:AD790)</f>
        <v>12.690000000000001</v>
      </c>
      <c r="AF790" s="401">
        <f>SUBTOTAL(9,S790,W790,AA790,AE790)</f>
        <v>50.760000000000005</v>
      </c>
    </row>
    <row r="791" spans="1:32" x14ac:dyDescent="0.3">
      <c r="A791" s="70"/>
      <c r="B791" s="70" t="s">
        <v>3631</v>
      </c>
      <c r="C791" s="318" t="s">
        <v>2665</v>
      </c>
      <c r="D791" s="318" t="s">
        <v>115</v>
      </c>
      <c r="E791" s="317" t="s">
        <v>926</v>
      </c>
      <c r="F791" s="318" t="s">
        <v>1842</v>
      </c>
      <c r="G791" s="318" t="s">
        <v>1272</v>
      </c>
      <c r="H791" s="317" t="s">
        <v>912</v>
      </c>
      <c r="I791" s="317">
        <v>53100</v>
      </c>
      <c r="J791" s="318" t="s">
        <v>1001</v>
      </c>
      <c r="K791" s="316">
        <v>40575</v>
      </c>
      <c r="L791" s="317" t="s">
        <v>2608</v>
      </c>
      <c r="M791" s="315" t="s">
        <v>983</v>
      </c>
      <c r="N791" s="318" t="s">
        <v>991</v>
      </c>
      <c r="O791" s="347">
        <v>50.76</v>
      </c>
      <c r="P791" s="400">
        <v>4.2300000000000004</v>
      </c>
      <c r="Q791" s="400">
        <v>4.2300000000000004</v>
      </c>
      <c r="R791" s="400">
        <v>4.2300000000000004</v>
      </c>
      <c r="S791" s="404">
        <f>SUM(P791:R791)</f>
        <v>12.690000000000001</v>
      </c>
      <c r="T791" s="400">
        <v>4.2300000000000004</v>
      </c>
      <c r="U791" s="400">
        <v>4.2300000000000004</v>
      </c>
      <c r="V791" s="400">
        <v>4.2300000000000004</v>
      </c>
      <c r="W791" s="404">
        <f>SUM(T791:V791)</f>
        <v>12.690000000000001</v>
      </c>
      <c r="X791" s="400">
        <v>4.2300000000000004</v>
      </c>
      <c r="Y791" s="400">
        <v>4.2300000000000004</v>
      </c>
      <c r="Z791" s="400">
        <v>4.2300000000000004</v>
      </c>
      <c r="AA791" s="404">
        <f>SUM(X791:Z791)</f>
        <v>12.690000000000001</v>
      </c>
      <c r="AB791" s="400">
        <v>4.2300000000000004</v>
      </c>
      <c r="AC791" s="400">
        <v>4.2300000000000004</v>
      </c>
      <c r="AD791" s="400">
        <v>4.2300000000000004</v>
      </c>
      <c r="AE791" s="404">
        <f>SUM(AB791:AD791)</f>
        <v>12.690000000000001</v>
      </c>
      <c r="AF791" s="401">
        <f>SUBTOTAL(9,S791,W791,AA791,AE791)</f>
        <v>50.760000000000005</v>
      </c>
    </row>
    <row r="792" spans="1:32" x14ac:dyDescent="0.3">
      <c r="A792" s="70"/>
      <c r="B792" s="70" t="s">
        <v>3631</v>
      </c>
      <c r="C792" s="318" t="s">
        <v>2665</v>
      </c>
      <c r="D792" s="318" t="s">
        <v>117</v>
      </c>
      <c r="E792" s="317" t="s">
        <v>938</v>
      </c>
      <c r="F792" s="318" t="s">
        <v>1844</v>
      </c>
      <c r="G792" s="318" t="s">
        <v>1272</v>
      </c>
      <c r="H792" s="317" t="s">
        <v>912</v>
      </c>
      <c r="I792" s="317">
        <v>53100</v>
      </c>
      <c r="J792" s="318" t="s">
        <v>1005</v>
      </c>
      <c r="K792" s="316">
        <v>40720</v>
      </c>
      <c r="L792" s="317" t="s">
        <v>2608</v>
      </c>
      <c r="M792" s="315" t="s">
        <v>983</v>
      </c>
      <c r="N792" s="318" t="s">
        <v>993</v>
      </c>
      <c r="O792" s="347">
        <v>109.56</v>
      </c>
      <c r="P792" s="400">
        <v>9.1300000000000008</v>
      </c>
      <c r="Q792" s="400">
        <v>9.1300000000000008</v>
      </c>
      <c r="R792" s="400">
        <v>9.1300000000000008</v>
      </c>
      <c r="S792" s="404">
        <f>SUM(P792:R792)</f>
        <v>27.39</v>
      </c>
      <c r="T792" s="400">
        <v>9.1300000000000008</v>
      </c>
      <c r="U792" s="400">
        <v>9.1300000000000008</v>
      </c>
      <c r="V792" s="400">
        <v>9.1300000000000008</v>
      </c>
      <c r="W792" s="404">
        <f>SUM(T792:V792)</f>
        <v>27.39</v>
      </c>
      <c r="X792" s="400">
        <v>9.1300000000000008</v>
      </c>
      <c r="Y792" s="400">
        <v>9.1300000000000008</v>
      </c>
      <c r="Z792" s="400">
        <v>9.1300000000000008</v>
      </c>
      <c r="AA792" s="404">
        <f>SUM(X792:Z792)</f>
        <v>27.39</v>
      </c>
      <c r="AB792" s="400">
        <v>9.1300000000000008</v>
      </c>
      <c r="AC792" s="400">
        <v>9.1300000000000008</v>
      </c>
      <c r="AD792" s="400">
        <v>9.1300000000000008</v>
      </c>
      <c r="AE792" s="404">
        <f>SUM(AB792:AD792)</f>
        <v>27.39</v>
      </c>
      <c r="AF792" s="401">
        <f>SUBTOTAL(9,S792,W792,AA792,AE792)</f>
        <v>109.56</v>
      </c>
    </row>
    <row r="793" spans="1:32" x14ac:dyDescent="0.3">
      <c r="A793" s="581"/>
      <c r="B793" s="581" t="s">
        <v>3632</v>
      </c>
      <c r="C793" s="580" t="s">
        <v>2665</v>
      </c>
      <c r="D793" s="580" t="s">
        <v>118</v>
      </c>
      <c r="E793" s="579" t="s">
        <v>926</v>
      </c>
      <c r="F793" s="580" t="s">
        <v>1845</v>
      </c>
      <c r="G793" s="580" t="s">
        <v>1272</v>
      </c>
      <c r="H793" s="579" t="s">
        <v>912</v>
      </c>
      <c r="I793" s="579">
        <v>53100</v>
      </c>
      <c r="J793" s="580" t="s">
        <v>1001</v>
      </c>
      <c r="K793" s="316">
        <v>40720</v>
      </c>
      <c r="L793" s="579" t="s">
        <v>2608</v>
      </c>
      <c r="M793" s="578" t="s">
        <v>983</v>
      </c>
      <c r="N793" s="580" t="s">
        <v>991</v>
      </c>
      <c r="O793" s="347">
        <v>50.76</v>
      </c>
      <c r="P793" s="400">
        <v>4.2300000000000004</v>
      </c>
      <c r="Q793" s="400">
        <v>4.2300000000000004</v>
      </c>
      <c r="R793" s="400">
        <v>4.2300000000000004</v>
      </c>
      <c r="S793" s="404">
        <f>SUM(P793:R793)</f>
        <v>12.690000000000001</v>
      </c>
      <c r="T793" s="400">
        <v>4.2300000000000004</v>
      </c>
      <c r="U793" s="400">
        <v>4.2300000000000004</v>
      </c>
      <c r="V793" s="400">
        <v>4.2300000000000004</v>
      </c>
      <c r="W793" s="404">
        <f>SUM(T793:V793)</f>
        <v>12.690000000000001</v>
      </c>
      <c r="X793" s="400">
        <v>4.2300000000000004</v>
      </c>
      <c r="Y793" s="400">
        <v>4.2300000000000004</v>
      </c>
      <c r="Z793" s="400">
        <v>4.2300000000000004</v>
      </c>
      <c r="AA793" s="404">
        <f>SUM(X793:Z793)</f>
        <v>12.690000000000001</v>
      </c>
      <c r="AB793" s="400"/>
      <c r="AC793" s="400"/>
      <c r="AD793" s="400"/>
      <c r="AE793" s="404">
        <f>SUM(AB793:AD793)</f>
        <v>0</v>
      </c>
      <c r="AF793" s="592">
        <f>SUBTOTAL(9,S793,W793,AA793,AE793)</f>
        <v>38.070000000000007</v>
      </c>
    </row>
    <row r="794" spans="1:32" x14ac:dyDescent="0.3">
      <c r="A794" s="70"/>
      <c r="B794" s="70" t="s">
        <v>3631</v>
      </c>
      <c r="C794" s="318" t="s">
        <v>2690</v>
      </c>
      <c r="D794" s="318" t="s">
        <v>119</v>
      </c>
      <c r="E794" s="317" t="s">
        <v>953</v>
      </c>
      <c r="F794" s="318" t="s">
        <v>1846</v>
      </c>
      <c r="G794" s="318" t="s">
        <v>1272</v>
      </c>
      <c r="H794" s="317" t="s">
        <v>912</v>
      </c>
      <c r="I794" s="317">
        <v>53100</v>
      </c>
      <c r="J794" s="318" t="s">
        <v>1001</v>
      </c>
      <c r="K794" s="316">
        <v>41328</v>
      </c>
      <c r="L794" s="317" t="s">
        <v>2608</v>
      </c>
      <c r="M794" s="315" t="s">
        <v>983</v>
      </c>
      <c r="N794" s="318" t="s">
        <v>991</v>
      </c>
      <c r="O794" s="347">
        <v>50.76</v>
      </c>
      <c r="P794" s="400">
        <v>4.2300000000000004</v>
      </c>
      <c r="Q794" s="400">
        <v>4.2300000000000004</v>
      </c>
      <c r="R794" s="400">
        <v>4.2300000000000004</v>
      </c>
      <c r="S794" s="404">
        <f>SUM(P794:R794)</f>
        <v>12.690000000000001</v>
      </c>
      <c r="T794" s="400">
        <v>4.2300000000000004</v>
      </c>
      <c r="U794" s="400">
        <v>4.2300000000000004</v>
      </c>
      <c r="V794" s="400">
        <v>4.2300000000000004</v>
      </c>
      <c r="W794" s="404">
        <f>SUM(T794:V794)</f>
        <v>12.690000000000001</v>
      </c>
      <c r="X794" s="400">
        <v>4.2300000000000004</v>
      </c>
      <c r="Y794" s="400">
        <v>4.2300000000000004</v>
      </c>
      <c r="Z794" s="400">
        <v>4.2300000000000004</v>
      </c>
      <c r="AA794" s="404">
        <f>SUM(X794:Z794)</f>
        <v>12.690000000000001</v>
      </c>
      <c r="AB794" s="400">
        <v>4.2300000000000004</v>
      </c>
      <c r="AC794" s="400">
        <v>4.2300000000000004</v>
      </c>
      <c r="AD794" s="400">
        <v>4.2300000000000004</v>
      </c>
      <c r="AE794" s="404">
        <f>SUM(AB794:AD794)</f>
        <v>12.690000000000001</v>
      </c>
      <c r="AF794" s="401">
        <f>SUBTOTAL(9,S794,W794,AA794,AE794)</f>
        <v>50.760000000000005</v>
      </c>
    </row>
    <row r="795" spans="1:32" x14ac:dyDescent="0.3">
      <c r="A795" s="70"/>
      <c r="B795" s="70" t="s">
        <v>3631</v>
      </c>
      <c r="C795" s="318" t="s">
        <v>2690</v>
      </c>
      <c r="D795" s="318" t="s">
        <v>120</v>
      </c>
      <c r="E795" s="317" t="s">
        <v>953</v>
      </c>
      <c r="F795" s="318" t="s">
        <v>1847</v>
      </c>
      <c r="G795" s="318" t="s">
        <v>1272</v>
      </c>
      <c r="H795" s="317" t="s">
        <v>912</v>
      </c>
      <c r="I795" s="317">
        <v>53100</v>
      </c>
      <c r="J795" s="318" t="s">
        <v>1001</v>
      </c>
      <c r="K795" s="316">
        <v>41314</v>
      </c>
      <c r="L795" s="317" t="s">
        <v>2608</v>
      </c>
      <c r="M795" s="315" t="s">
        <v>983</v>
      </c>
      <c r="N795" s="318" t="s">
        <v>991</v>
      </c>
      <c r="O795" s="347">
        <v>50.76</v>
      </c>
      <c r="P795" s="400">
        <v>4.2300000000000004</v>
      </c>
      <c r="Q795" s="400">
        <v>4.2300000000000004</v>
      </c>
      <c r="R795" s="400">
        <v>4.2300000000000004</v>
      </c>
      <c r="S795" s="404">
        <f>SUM(P795:R795)</f>
        <v>12.690000000000001</v>
      </c>
      <c r="T795" s="400">
        <v>4.2300000000000004</v>
      </c>
      <c r="U795" s="400">
        <v>4.2300000000000004</v>
      </c>
      <c r="V795" s="400">
        <v>4.2300000000000004</v>
      </c>
      <c r="W795" s="404">
        <f>SUM(T795:V795)</f>
        <v>12.690000000000001</v>
      </c>
      <c r="X795" s="400">
        <v>4.2300000000000004</v>
      </c>
      <c r="Y795" s="400">
        <v>4.2300000000000004</v>
      </c>
      <c r="Z795" s="400">
        <v>4.2300000000000004</v>
      </c>
      <c r="AA795" s="404">
        <f>SUM(X795:Z795)</f>
        <v>12.690000000000001</v>
      </c>
      <c r="AB795" s="400">
        <v>4.2300000000000004</v>
      </c>
      <c r="AC795" s="400">
        <v>4.2300000000000004</v>
      </c>
      <c r="AD795" s="400">
        <v>4.2300000000000004</v>
      </c>
      <c r="AE795" s="404">
        <f>SUM(AB795:AD795)</f>
        <v>12.690000000000001</v>
      </c>
      <c r="AF795" s="401">
        <f>SUBTOTAL(9,S795,W795,AA795,AE795)</f>
        <v>50.760000000000005</v>
      </c>
    </row>
    <row r="796" spans="1:32" x14ac:dyDescent="0.3">
      <c r="A796" s="70"/>
      <c r="B796" s="70" t="s">
        <v>3631</v>
      </c>
      <c r="C796" s="318" t="s">
        <v>2690</v>
      </c>
      <c r="D796" s="318" t="s">
        <v>121</v>
      </c>
      <c r="E796" s="317" t="s">
        <v>953</v>
      </c>
      <c r="F796" s="318" t="s">
        <v>1848</v>
      </c>
      <c r="G796" s="318" t="s">
        <v>1272</v>
      </c>
      <c r="H796" s="317" t="s">
        <v>912</v>
      </c>
      <c r="I796" s="317">
        <v>53100</v>
      </c>
      <c r="J796" s="318" t="s">
        <v>1001</v>
      </c>
      <c r="K796" s="316">
        <v>41314</v>
      </c>
      <c r="L796" s="317" t="s">
        <v>2608</v>
      </c>
      <c r="M796" s="315" t="s">
        <v>983</v>
      </c>
      <c r="N796" s="318" t="s">
        <v>991</v>
      </c>
      <c r="O796" s="347">
        <v>50.76</v>
      </c>
      <c r="P796" s="400">
        <v>4.2300000000000004</v>
      </c>
      <c r="Q796" s="400">
        <v>4.2300000000000004</v>
      </c>
      <c r="R796" s="400">
        <v>4.2300000000000004</v>
      </c>
      <c r="S796" s="404">
        <f>SUM(P796:R796)</f>
        <v>12.690000000000001</v>
      </c>
      <c r="T796" s="400">
        <v>4.2300000000000004</v>
      </c>
      <c r="U796" s="400">
        <v>4.2300000000000004</v>
      </c>
      <c r="V796" s="400">
        <v>4.2300000000000004</v>
      </c>
      <c r="W796" s="404">
        <f>SUM(T796:V796)</f>
        <v>12.690000000000001</v>
      </c>
      <c r="X796" s="400">
        <v>4.2300000000000004</v>
      </c>
      <c r="Y796" s="400">
        <v>4.2300000000000004</v>
      </c>
      <c r="Z796" s="400">
        <v>4.2300000000000004</v>
      </c>
      <c r="AA796" s="404">
        <f>SUM(X796:Z796)</f>
        <v>12.690000000000001</v>
      </c>
      <c r="AB796" s="400">
        <v>4.2300000000000004</v>
      </c>
      <c r="AC796" s="400">
        <v>4.2300000000000004</v>
      </c>
      <c r="AD796" s="400">
        <v>4.2300000000000004</v>
      </c>
      <c r="AE796" s="404">
        <f>SUM(AB796:AD796)</f>
        <v>12.690000000000001</v>
      </c>
      <c r="AF796" s="401">
        <f>SUBTOTAL(9,S796,W796,AA796,AE796)</f>
        <v>50.760000000000005</v>
      </c>
    </row>
    <row r="797" spans="1:32" x14ac:dyDescent="0.3">
      <c r="A797" s="70"/>
      <c r="B797" s="70" t="s">
        <v>3631</v>
      </c>
      <c r="C797" s="318" t="s">
        <v>2690</v>
      </c>
      <c r="D797" s="318" t="s">
        <v>122</v>
      </c>
      <c r="E797" s="317" t="s">
        <v>953</v>
      </c>
      <c r="F797" s="318" t="s">
        <v>1849</v>
      </c>
      <c r="G797" s="318" t="s">
        <v>1272</v>
      </c>
      <c r="H797" s="317" t="s">
        <v>912</v>
      </c>
      <c r="I797" s="317">
        <v>53100</v>
      </c>
      <c r="J797" s="318" t="s">
        <v>1001</v>
      </c>
      <c r="K797" s="316">
        <v>41314</v>
      </c>
      <c r="L797" s="317" t="s">
        <v>2608</v>
      </c>
      <c r="M797" s="315" t="s">
        <v>983</v>
      </c>
      <c r="N797" s="318" t="s">
        <v>991</v>
      </c>
      <c r="O797" s="347">
        <v>50.76</v>
      </c>
      <c r="P797" s="400">
        <v>4.2300000000000004</v>
      </c>
      <c r="Q797" s="400">
        <v>4.2300000000000004</v>
      </c>
      <c r="R797" s="400">
        <v>4.2300000000000004</v>
      </c>
      <c r="S797" s="404">
        <f>SUM(P797:R797)</f>
        <v>12.690000000000001</v>
      </c>
      <c r="T797" s="400">
        <v>4.2300000000000004</v>
      </c>
      <c r="U797" s="400">
        <v>4.2300000000000004</v>
      </c>
      <c r="V797" s="400">
        <v>4.2300000000000004</v>
      </c>
      <c r="W797" s="404">
        <f>SUM(T797:V797)</f>
        <v>12.690000000000001</v>
      </c>
      <c r="X797" s="400">
        <v>4.2300000000000004</v>
      </c>
      <c r="Y797" s="400">
        <v>4.2300000000000004</v>
      </c>
      <c r="Z797" s="400">
        <v>4.2300000000000004</v>
      </c>
      <c r="AA797" s="404">
        <f>SUM(X797:Z797)</f>
        <v>12.690000000000001</v>
      </c>
      <c r="AB797" s="400">
        <v>4.2300000000000004</v>
      </c>
      <c r="AC797" s="400">
        <v>4.2300000000000004</v>
      </c>
      <c r="AD797" s="400">
        <v>4.2300000000000004</v>
      </c>
      <c r="AE797" s="404">
        <f>SUM(AB797:AD797)</f>
        <v>12.690000000000001</v>
      </c>
      <c r="AF797" s="401">
        <f>SUBTOTAL(9,S797,W797,AA797,AE797)</f>
        <v>50.760000000000005</v>
      </c>
    </row>
    <row r="798" spans="1:32" x14ac:dyDescent="0.3">
      <c r="A798" s="70"/>
      <c r="B798" s="70" t="s">
        <v>3631</v>
      </c>
      <c r="C798" s="318" t="s">
        <v>2690</v>
      </c>
      <c r="D798" s="318" t="s">
        <v>123</v>
      </c>
      <c r="E798" s="317" t="s">
        <v>953</v>
      </c>
      <c r="F798" s="318" t="s">
        <v>1850</v>
      </c>
      <c r="G798" s="318" t="s">
        <v>1272</v>
      </c>
      <c r="H798" s="317" t="s">
        <v>912</v>
      </c>
      <c r="I798" s="317">
        <v>53100</v>
      </c>
      <c r="J798" s="318" t="s">
        <v>1001</v>
      </c>
      <c r="K798" s="316">
        <v>41328</v>
      </c>
      <c r="L798" s="317" t="s">
        <v>2608</v>
      </c>
      <c r="M798" s="315" t="s">
        <v>983</v>
      </c>
      <c r="N798" s="318" t="s">
        <v>991</v>
      </c>
      <c r="O798" s="347">
        <v>50.76</v>
      </c>
      <c r="P798" s="400">
        <v>4.2300000000000004</v>
      </c>
      <c r="Q798" s="400">
        <v>4.2300000000000004</v>
      </c>
      <c r="R798" s="400">
        <v>4.2300000000000004</v>
      </c>
      <c r="S798" s="404">
        <f>SUM(P798:R798)</f>
        <v>12.690000000000001</v>
      </c>
      <c r="T798" s="400">
        <v>4.2300000000000004</v>
      </c>
      <c r="U798" s="400">
        <v>4.2300000000000004</v>
      </c>
      <c r="V798" s="400">
        <v>4.2300000000000004</v>
      </c>
      <c r="W798" s="404">
        <f>SUM(T798:V798)</f>
        <v>12.690000000000001</v>
      </c>
      <c r="X798" s="400">
        <v>4.2300000000000004</v>
      </c>
      <c r="Y798" s="400">
        <v>4.2300000000000004</v>
      </c>
      <c r="Z798" s="400">
        <v>4.2300000000000004</v>
      </c>
      <c r="AA798" s="404">
        <f>SUM(X798:Z798)</f>
        <v>12.690000000000001</v>
      </c>
      <c r="AB798" s="400">
        <v>4.2300000000000004</v>
      </c>
      <c r="AC798" s="400">
        <v>4.2300000000000004</v>
      </c>
      <c r="AD798" s="400">
        <v>4.2300000000000004</v>
      </c>
      <c r="AE798" s="404">
        <f>SUM(AB798:AD798)</f>
        <v>12.690000000000001</v>
      </c>
      <c r="AF798" s="401">
        <f>SUBTOTAL(9,S798,W798,AA798,AE798)</f>
        <v>50.760000000000005</v>
      </c>
    </row>
    <row r="799" spans="1:32" x14ac:dyDescent="0.3">
      <c r="A799" s="70"/>
      <c r="B799" s="70" t="s">
        <v>3631</v>
      </c>
      <c r="C799" s="318" t="s">
        <v>2690</v>
      </c>
      <c r="D799" s="318" t="s">
        <v>127</v>
      </c>
      <c r="E799" s="317" t="s">
        <v>963</v>
      </c>
      <c r="F799" s="318" t="s">
        <v>1854</v>
      </c>
      <c r="G799" s="318" t="s">
        <v>1272</v>
      </c>
      <c r="H799" s="317" t="s">
        <v>912</v>
      </c>
      <c r="I799" s="317">
        <v>53100</v>
      </c>
      <c r="J799" s="318" t="s">
        <v>1001</v>
      </c>
      <c r="K799" s="316">
        <v>41586</v>
      </c>
      <c r="L799" s="317" t="s">
        <v>2608</v>
      </c>
      <c r="M799" s="315" t="s">
        <v>983</v>
      </c>
      <c r="N799" s="318" t="s">
        <v>991</v>
      </c>
      <c r="O799" s="347">
        <v>50.76</v>
      </c>
      <c r="P799" s="400">
        <v>4.2300000000000004</v>
      </c>
      <c r="Q799" s="400">
        <v>4.2300000000000004</v>
      </c>
      <c r="R799" s="400">
        <v>4.2300000000000004</v>
      </c>
      <c r="S799" s="404">
        <f>SUM(P799:R799)</f>
        <v>12.690000000000001</v>
      </c>
      <c r="T799" s="400">
        <v>4.2300000000000004</v>
      </c>
      <c r="U799" s="400">
        <v>4.2300000000000004</v>
      </c>
      <c r="V799" s="400">
        <v>4.2300000000000004</v>
      </c>
      <c r="W799" s="404">
        <f>SUM(T799:V799)</f>
        <v>12.690000000000001</v>
      </c>
      <c r="X799" s="400">
        <v>4.2300000000000004</v>
      </c>
      <c r="Y799" s="400">
        <v>4.2300000000000004</v>
      </c>
      <c r="Z799" s="400">
        <v>4.2300000000000004</v>
      </c>
      <c r="AA799" s="404">
        <f>SUM(X799:Z799)</f>
        <v>12.690000000000001</v>
      </c>
      <c r="AB799" s="400">
        <v>4.2300000000000004</v>
      </c>
      <c r="AC799" s="400">
        <v>4.2300000000000004</v>
      </c>
      <c r="AD799" s="400">
        <v>4.2300000000000004</v>
      </c>
      <c r="AE799" s="404">
        <f>SUM(AB799:AD799)</f>
        <v>12.690000000000001</v>
      </c>
      <c r="AF799" s="401">
        <f>SUBTOTAL(9,S799,W799,AA799,AE799)</f>
        <v>50.760000000000005</v>
      </c>
    </row>
    <row r="800" spans="1:32" x14ac:dyDescent="0.3">
      <c r="A800" s="70"/>
      <c r="B800" s="70" t="s">
        <v>3631</v>
      </c>
      <c r="C800" s="318" t="s">
        <v>2690</v>
      </c>
      <c r="D800" s="318" t="s">
        <v>128</v>
      </c>
      <c r="E800" s="317" t="s">
        <v>963</v>
      </c>
      <c r="F800" s="318" t="s">
        <v>1855</v>
      </c>
      <c r="G800" s="318" t="s">
        <v>1272</v>
      </c>
      <c r="H800" s="317" t="s">
        <v>912</v>
      </c>
      <c r="I800" s="317">
        <v>53100</v>
      </c>
      <c r="J800" s="318" t="s">
        <v>1001</v>
      </c>
      <c r="K800" s="316">
        <v>41581</v>
      </c>
      <c r="L800" s="317" t="s">
        <v>2608</v>
      </c>
      <c r="M800" s="315" t="s">
        <v>983</v>
      </c>
      <c r="N800" s="318" t="s">
        <v>991</v>
      </c>
      <c r="O800" s="347">
        <v>50.76</v>
      </c>
      <c r="P800" s="400">
        <v>4.2300000000000004</v>
      </c>
      <c r="Q800" s="400">
        <v>4.2300000000000004</v>
      </c>
      <c r="R800" s="400">
        <v>4.2300000000000004</v>
      </c>
      <c r="S800" s="404">
        <f>SUM(P800:R800)</f>
        <v>12.690000000000001</v>
      </c>
      <c r="T800" s="400">
        <v>4.2300000000000004</v>
      </c>
      <c r="U800" s="400">
        <v>4.2300000000000004</v>
      </c>
      <c r="V800" s="400">
        <v>4.2300000000000004</v>
      </c>
      <c r="W800" s="404">
        <f>SUM(T800:V800)</f>
        <v>12.690000000000001</v>
      </c>
      <c r="X800" s="400">
        <v>4.2300000000000004</v>
      </c>
      <c r="Y800" s="400">
        <v>4.2300000000000004</v>
      </c>
      <c r="Z800" s="400">
        <v>4.2300000000000004</v>
      </c>
      <c r="AA800" s="404">
        <f>SUM(X800:Z800)</f>
        <v>12.690000000000001</v>
      </c>
      <c r="AB800" s="400">
        <v>4.2300000000000004</v>
      </c>
      <c r="AC800" s="400">
        <v>4.2300000000000004</v>
      </c>
      <c r="AD800" s="400">
        <v>4.2300000000000004</v>
      </c>
      <c r="AE800" s="404">
        <f>SUM(AB800:AD800)</f>
        <v>12.690000000000001</v>
      </c>
      <c r="AF800" s="401">
        <f>SUBTOTAL(9,S800,W800,AA800,AE800)</f>
        <v>50.760000000000005</v>
      </c>
    </row>
    <row r="801" spans="1:32" x14ac:dyDescent="0.3">
      <c r="A801" s="70"/>
      <c r="B801" s="70" t="s">
        <v>3631</v>
      </c>
      <c r="C801" s="318" t="s">
        <v>2690</v>
      </c>
      <c r="D801" s="318" t="s">
        <v>129</v>
      </c>
      <c r="E801" s="317" t="s">
        <v>963</v>
      </c>
      <c r="F801" s="318" t="s">
        <v>1856</v>
      </c>
      <c r="G801" s="318" t="s">
        <v>1272</v>
      </c>
      <c r="H801" s="317" t="s">
        <v>912</v>
      </c>
      <c r="I801" s="317">
        <v>53100</v>
      </c>
      <c r="J801" s="318" t="s">
        <v>1001</v>
      </c>
      <c r="K801" s="316">
        <v>41208</v>
      </c>
      <c r="L801" s="317" t="s">
        <v>2608</v>
      </c>
      <c r="M801" s="315" t="s">
        <v>983</v>
      </c>
      <c r="N801" s="318" t="s">
        <v>991</v>
      </c>
      <c r="O801" s="347">
        <v>50.76</v>
      </c>
      <c r="P801" s="400">
        <v>4.2300000000000004</v>
      </c>
      <c r="Q801" s="400">
        <v>4.2300000000000004</v>
      </c>
      <c r="R801" s="400">
        <v>4.2300000000000004</v>
      </c>
      <c r="S801" s="404">
        <f>SUM(P801:R801)</f>
        <v>12.690000000000001</v>
      </c>
      <c r="T801" s="400">
        <v>4.2300000000000004</v>
      </c>
      <c r="U801" s="400">
        <v>4.2300000000000004</v>
      </c>
      <c r="V801" s="400">
        <v>4.2300000000000004</v>
      </c>
      <c r="W801" s="404">
        <f>SUM(T801:V801)</f>
        <v>12.690000000000001</v>
      </c>
      <c r="X801" s="400">
        <v>4.2300000000000004</v>
      </c>
      <c r="Y801" s="400">
        <v>4.2300000000000004</v>
      </c>
      <c r="Z801" s="400">
        <v>4.2300000000000004</v>
      </c>
      <c r="AA801" s="404">
        <f>SUM(X801:Z801)</f>
        <v>12.690000000000001</v>
      </c>
      <c r="AB801" s="400">
        <v>4.2300000000000004</v>
      </c>
      <c r="AC801" s="400">
        <v>4.2300000000000004</v>
      </c>
      <c r="AD801" s="400">
        <v>4.2300000000000004</v>
      </c>
      <c r="AE801" s="404">
        <f>SUM(AB801:AD801)</f>
        <v>12.690000000000001</v>
      </c>
      <c r="AF801" s="401">
        <f>SUBTOTAL(9,S801,W801,AA801,AE801)</f>
        <v>50.760000000000005</v>
      </c>
    </row>
    <row r="802" spans="1:32" x14ac:dyDescent="0.3">
      <c r="A802" s="70"/>
      <c r="B802" s="70" t="s">
        <v>3631</v>
      </c>
      <c r="C802" s="318" t="s">
        <v>2690</v>
      </c>
      <c r="D802" s="318" t="s">
        <v>130</v>
      </c>
      <c r="E802" s="317" t="s">
        <v>953</v>
      </c>
      <c r="F802" s="318" t="s">
        <v>1857</v>
      </c>
      <c r="G802" s="318" t="s">
        <v>1272</v>
      </c>
      <c r="H802" s="317" t="s">
        <v>912</v>
      </c>
      <c r="I802" s="317">
        <v>53100</v>
      </c>
      <c r="J802" s="318" t="s">
        <v>1001</v>
      </c>
      <c r="K802" s="316">
        <v>41314</v>
      </c>
      <c r="L802" s="317" t="s">
        <v>2608</v>
      </c>
      <c r="M802" s="315" t="s">
        <v>983</v>
      </c>
      <c r="N802" s="318" t="s">
        <v>991</v>
      </c>
      <c r="O802" s="347">
        <v>50.76</v>
      </c>
      <c r="P802" s="400">
        <v>4.2300000000000004</v>
      </c>
      <c r="Q802" s="400">
        <v>4.2300000000000004</v>
      </c>
      <c r="R802" s="400">
        <v>4.2300000000000004</v>
      </c>
      <c r="S802" s="404">
        <f>SUM(P802:R802)</f>
        <v>12.690000000000001</v>
      </c>
      <c r="T802" s="400">
        <v>4.2300000000000004</v>
      </c>
      <c r="U802" s="400">
        <v>4.2300000000000004</v>
      </c>
      <c r="V802" s="400">
        <v>4.2300000000000004</v>
      </c>
      <c r="W802" s="404">
        <f>SUM(T802:V802)</f>
        <v>12.690000000000001</v>
      </c>
      <c r="X802" s="400">
        <v>4.2300000000000004</v>
      </c>
      <c r="Y802" s="400">
        <v>4.2300000000000004</v>
      </c>
      <c r="Z802" s="400">
        <v>4.2300000000000004</v>
      </c>
      <c r="AA802" s="404">
        <f>SUM(X802:Z802)</f>
        <v>12.690000000000001</v>
      </c>
      <c r="AB802" s="400">
        <v>4.2300000000000004</v>
      </c>
      <c r="AC802" s="400">
        <v>4.2300000000000004</v>
      </c>
      <c r="AD802" s="400">
        <v>4.2300000000000004</v>
      </c>
      <c r="AE802" s="404">
        <f>SUM(AB802:AD802)</f>
        <v>12.690000000000001</v>
      </c>
      <c r="AF802" s="401">
        <f>SUBTOTAL(9,S802,W802,AA802,AE802)</f>
        <v>50.760000000000005</v>
      </c>
    </row>
    <row r="803" spans="1:32" x14ac:dyDescent="0.3">
      <c r="A803" s="70"/>
      <c r="B803" s="70" t="s">
        <v>3631</v>
      </c>
      <c r="C803" s="318" t="s">
        <v>2690</v>
      </c>
      <c r="D803" s="318" t="s">
        <v>131</v>
      </c>
      <c r="E803" s="317" t="s">
        <v>943</v>
      </c>
      <c r="F803" s="318" t="s">
        <v>1858</v>
      </c>
      <c r="G803" s="318" t="s">
        <v>1272</v>
      </c>
      <c r="H803" s="317" t="s">
        <v>912</v>
      </c>
      <c r="I803" s="317">
        <v>53100</v>
      </c>
      <c r="J803" s="318" t="s">
        <v>1001</v>
      </c>
      <c r="K803" s="316">
        <v>41077</v>
      </c>
      <c r="L803" s="317" t="s">
        <v>2608</v>
      </c>
      <c r="M803" s="315" t="s">
        <v>983</v>
      </c>
      <c r="N803" s="318" t="s">
        <v>991</v>
      </c>
      <c r="O803" s="347">
        <v>50.76</v>
      </c>
      <c r="P803" s="400">
        <v>4.2300000000000004</v>
      </c>
      <c r="Q803" s="400">
        <v>4.2300000000000004</v>
      </c>
      <c r="R803" s="400">
        <v>4.2300000000000004</v>
      </c>
      <c r="S803" s="404">
        <f>SUM(P803:R803)</f>
        <v>12.690000000000001</v>
      </c>
      <c r="T803" s="400">
        <v>4.2300000000000004</v>
      </c>
      <c r="U803" s="400">
        <v>4.2300000000000004</v>
      </c>
      <c r="V803" s="400">
        <v>4.2300000000000004</v>
      </c>
      <c r="W803" s="404">
        <f>SUM(T803:V803)</f>
        <v>12.690000000000001</v>
      </c>
      <c r="X803" s="400">
        <v>4.2300000000000004</v>
      </c>
      <c r="Y803" s="400">
        <v>4.2300000000000004</v>
      </c>
      <c r="Z803" s="400">
        <v>4.2300000000000004</v>
      </c>
      <c r="AA803" s="404">
        <f>SUM(X803:Z803)</f>
        <v>12.690000000000001</v>
      </c>
      <c r="AB803" s="400">
        <v>4.2300000000000004</v>
      </c>
      <c r="AC803" s="400">
        <v>4.2300000000000004</v>
      </c>
      <c r="AD803" s="400">
        <v>4.2300000000000004</v>
      </c>
      <c r="AE803" s="404">
        <f>SUM(AB803:AD803)</f>
        <v>12.690000000000001</v>
      </c>
      <c r="AF803" s="401">
        <f>SUBTOTAL(9,S803,W803,AA803,AE803)</f>
        <v>50.760000000000005</v>
      </c>
    </row>
    <row r="804" spans="1:32" x14ac:dyDescent="0.3">
      <c r="A804" s="70"/>
      <c r="B804" s="70" t="s">
        <v>3631</v>
      </c>
      <c r="C804" s="318" t="s">
        <v>2690</v>
      </c>
      <c r="D804" s="318" t="s">
        <v>132</v>
      </c>
      <c r="E804" s="317" t="s">
        <v>943</v>
      </c>
      <c r="F804" s="318" t="s">
        <v>1859</v>
      </c>
      <c r="G804" s="318" t="s">
        <v>1272</v>
      </c>
      <c r="H804" s="317" t="s">
        <v>912</v>
      </c>
      <c r="I804" s="317">
        <v>53100</v>
      </c>
      <c r="J804" s="318" t="s">
        <v>1001</v>
      </c>
      <c r="K804" s="316">
        <v>41284</v>
      </c>
      <c r="L804" s="317" t="s">
        <v>2608</v>
      </c>
      <c r="M804" s="315" t="s">
        <v>983</v>
      </c>
      <c r="N804" s="318" t="s">
        <v>991</v>
      </c>
      <c r="O804" s="347">
        <v>50.76</v>
      </c>
      <c r="P804" s="400">
        <v>4.2300000000000004</v>
      </c>
      <c r="Q804" s="400">
        <v>4.2300000000000004</v>
      </c>
      <c r="R804" s="400">
        <v>4.2300000000000004</v>
      </c>
      <c r="S804" s="404">
        <f>SUM(P804:R804)</f>
        <v>12.690000000000001</v>
      </c>
      <c r="T804" s="400">
        <v>4.2300000000000004</v>
      </c>
      <c r="U804" s="400">
        <v>4.2300000000000004</v>
      </c>
      <c r="V804" s="400">
        <v>4.2300000000000004</v>
      </c>
      <c r="W804" s="404">
        <f>SUM(T804:V804)</f>
        <v>12.690000000000001</v>
      </c>
      <c r="X804" s="400">
        <v>4.2300000000000004</v>
      </c>
      <c r="Y804" s="400">
        <v>4.2300000000000004</v>
      </c>
      <c r="Z804" s="400">
        <v>4.2300000000000004</v>
      </c>
      <c r="AA804" s="404">
        <f>SUM(X804:Z804)</f>
        <v>12.690000000000001</v>
      </c>
      <c r="AB804" s="400">
        <v>4.2300000000000004</v>
      </c>
      <c r="AC804" s="400">
        <v>4.2300000000000004</v>
      </c>
      <c r="AD804" s="400">
        <v>4.2300000000000004</v>
      </c>
      <c r="AE804" s="404">
        <f>SUM(AB804:AD804)</f>
        <v>12.690000000000001</v>
      </c>
      <c r="AF804" s="401">
        <f>SUBTOTAL(9,S804,W804,AA804,AE804)</f>
        <v>50.760000000000005</v>
      </c>
    </row>
    <row r="805" spans="1:32" x14ac:dyDescent="0.3">
      <c r="A805" s="70"/>
      <c r="B805" s="70" t="s">
        <v>3631</v>
      </c>
      <c r="C805" s="318" t="s">
        <v>2690</v>
      </c>
      <c r="D805" s="318" t="s">
        <v>133</v>
      </c>
      <c r="E805" s="317" t="s">
        <v>953</v>
      </c>
      <c r="F805" s="318" t="s">
        <v>1860</v>
      </c>
      <c r="G805" s="318" t="s">
        <v>1272</v>
      </c>
      <c r="H805" s="317" t="s">
        <v>912</v>
      </c>
      <c r="I805" s="317">
        <v>53100</v>
      </c>
      <c r="J805" s="318" t="s">
        <v>1001</v>
      </c>
      <c r="K805" s="316">
        <v>41356</v>
      </c>
      <c r="L805" s="317" t="s">
        <v>2608</v>
      </c>
      <c r="M805" s="315" t="s">
        <v>983</v>
      </c>
      <c r="N805" s="318" t="s">
        <v>991</v>
      </c>
      <c r="O805" s="347">
        <v>50.76</v>
      </c>
      <c r="P805" s="400">
        <v>4.2300000000000004</v>
      </c>
      <c r="Q805" s="400">
        <v>4.2300000000000004</v>
      </c>
      <c r="R805" s="400">
        <v>4.2300000000000004</v>
      </c>
      <c r="S805" s="404">
        <f>SUM(P805:R805)</f>
        <v>12.690000000000001</v>
      </c>
      <c r="T805" s="400">
        <v>4.2300000000000004</v>
      </c>
      <c r="U805" s="400">
        <v>4.2300000000000004</v>
      </c>
      <c r="V805" s="400">
        <v>4.2300000000000004</v>
      </c>
      <c r="W805" s="404">
        <f>SUM(T805:V805)</f>
        <v>12.690000000000001</v>
      </c>
      <c r="X805" s="400">
        <v>4.2300000000000004</v>
      </c>
      <c r="Y805" s="400">
        <v>4.2300000000000004</v>
      </c>
      <c r="Z805" s="400">
        <v>4.2300000000000004</v>
      </c>
      <c r="AA805" s="404">
        <f>SUM(X805:Z805)</f>
        <v>12.690000000000001</v>
      </c>
      <c r="AB805" s="400">
        <v>4.2300000000000004</v>
      </c>
      <c r="AC805" s="400">
        <v>4.2300000000000004</v>
      </c>
      <c r="AD805" s="400">
        <v>4.2300000000000004</v>
      </c>
      <c r="AE805" s="404">
        <f>SUM(AB805:AD805)</f>
        <v>12.690000000000001</v>
      </c>
      <c r="AF805" s="401">
        <f>SUBTOTAL(9,S805,W805,AA805,AE805)</f>
        <v>50.760000000000005</v>
      </c>
    </row>
    <row r="806" spans="1:32" x14ac:dyDescent="0.3">
      <c r="A806" s="70"/>
      <c r="B806" s="70" t="s">
        <v>3631</v>
      </c>
      <c r="C806" s="318" t="s">
        <v>2690</v>
      </c>
      <c r="D806" s="318" t="s">
        <v>134</v>
      </c>
      <c r="E806" s="317" t="s">
        <v>943</v>
      </c>
      <c r="F806" s="318" t="s">
        <v>1861</v>
      </c>
      <c r="G806" s="318" t="s">
        <v>1272</v>
      </c>
      <c r="H806" s="317" t="s">
        <v>912</v>
      </c>
      <c r="I806" s="317">
        <v>53100</v>
      </c>
      <c r="J806" s="318" t="s">
        <v>1001</v>
      </c>
      <c r="K806" s="316">
        <v>41308</v>
      </c>
      <c r="L806" s="317" t="s">
        <v>2608</v>
      </c>
      <c r="M806" s="315" t="s">
        <v>983</v>
      </c>
      <c r="N806" s="318" t="s">
        <v>991</v>
      </c>
      <c r="O806" s="347">
        <v>50.76</v>
      </c>
      <c r="P806" s="400">
        <v>4.2300000000000004</v>
      </c>
      <c r="Q806" s="400">
        <v>4.2300000000000004</v>
      </c>
      <c r="R806" s="400">
        <v>4.2300000000000004</v>
      </c>
      <c r="S806" s="404">
        <f>SUM(P806:R806)</f>
        <v>12.690000000000001</v>
      </c>
      <c r="T806" s="400">
        <v>4.2300000000000004</v>
      </c>
      <c r="U806" s="400">
        <v>4.2300000000000004</v>
      </c>
      <c r="V806" s="400">
        <v>4.2300000000000004</v>
      </c>
      <c r="W806" s="404">
        <f>SUM(T806:V806)</f>
        <v>12.690000000000001</v>
      </c>
      <c r="X806" s="400">
        <v>4.2300000000000004</v>
      </c>
      <c r="Y806" s="400">
        <v>4.2300000000000004</v>
      </c>
      <c r="Z806" s="400">
        <v>4.2300000000000004</v>
      </c>
      <c r="AA806" s="404">
        <f>SUM(X806:Z806)</f>
        <v>12.690000000000001</v>
      </c>
      <c r="AB806" s="400">
        <v>4.2300000000000004</v>
      </c>
      <c r="AC806" s="400">
        <v>4.2300000000000004</v>
      </c>
      <c r="AD806" s="400">
        <v>4.2300000000000004</v>
      </c>
      <c r="AE806" s="404">
        <f>SUM(AB806:AD806)</f>
        <v>12.690000000000001</v>
      </c>
      <c r="AF806" s="401">
        <f>SUBTOTAL(9,S806,W806,AA806,AE806)</f>
        <v>50.760000000000005</v>
      </c>
    </row>
    <row r="807" spans="1:32" x14ac:dyDescent="0.3">
      <c r="A807" s="70"/>
      <c r="B807" s="70" t="s">
        <v>3631</v>
      </c>
      <c r="C807" s="318" t="s">
        <v>2690</v>
      </c>
      <c r="D807" s="318" t="s">
        <v>135</v>
      </c>
      <c r="E807" s="317" t="s">
        <v>953</v>
      </c>
      <c r="F807" s="318" t="s">
        <v>1862</v>
      </c>
      <c r="G807" s="318" t="s">
        <v>1272</v>
      </c>
      <c r="H807" s="317" t="s">
        <v>912</v>
      </c>
      <c r="I807" s="317">
        <v>53100</v>
      </c>
      <c r="J807" s="318" t="s">
        <v>1001</v>
      </c>
      <c r="K807" s="316">
        <v>41328</v>
      </c>
      <c r="L807" s="317" t="s">
        <v>2608</v>
      </c>
      <c r="M807" s="315" t="s">
        <v>983</v>
      </c>
      <c r="N807" s="318" t="s">
        <v>991</v>
      </c>
      <c r="O807" s="347">
        <v>50.76</v>
      </c>
      <c r="P807" s="400">
        <v>4.2300000000000004</v>
      </c>
      <c r="Q807" s="400">
        <v>4.2300000000000004</v>
      </c>
      <c r="R807" s="400">
        <v>4.2300000000000004</v>
      </c>
      <c r="S807" s="404">
        <f>SUM(P807:R807)</f>
        <v>12.690000000000001</v>
      </c>
      <c r="T807" s="400">
        <v>4.2300000000000004</v>
      </c>
      <c r="U807" s="400">
        <v>4.2300000000000004</v>
      </c>
      <c r="V807" s="400">
        <v>4.2300000000000004</v>
      </c>
      <c r="W807" s="404">
        <f>SUM(T807:V807)</f>
        <v>12.690000000000001</v>
      </c>
      <c r="X807" s="400">
        <v>4.2300000000000004</v>
      </c>
      <c r="Y807" s="400">
        <v>4.2300000000000004</v>
      </c>
      <c r="Z807" s="400">
        <v>4.2300000000000004</v>
      </c>
      <c r="AA807" s="404">
        <f>SUM(X807:Z807)</f>
        <v>12.690000000000001</v>
      </c>
      <c r="AB807" s="400">
        <v>4.2300000000000004</v>
      </c>
      <c r="AC807" s="400">
        <v>4.2300000000000004</v>
      </c>
      <c r="AD807" s="400">
        <v>4.2300000000000004</v>
      </c>
      <c r="AE807" s="404">
        <f>SUM(AB807:AD807)</f>
        <v>12.690000000000001</v>
      </c>
      <c r="AF807" s="401">
        <f>SUBTOTAL(9,S807,W807,AA807,AE807)</f>
        <v>50.760000000000005</v>
      </c>
    </row>
    <row r="808" spans="1:32" x14ac:dyDescent="0.3">
      <c r="A808" s="70"/>
      <c r="B808" s="70" t="s">
        <v>3631</v>
      </c>
      <c r="C808" s="318" t="s">
        <v>2690</v>
      </c>
      <c r="D808" s="318" t="s">
        <v>136</v>
      </c>
      <c r="E808" s="317" t="s">
        <v>953</v>
      </c>
      <c r="F808" s="318" t="s">
        <v>1863</v>
      </c>
      <c r="G808" s="318" t="s">
        <v>1272</v>
      </c>
      <c r="H808" s="317" t="s">
        <v>912</v>
      </c>
      <c r="I808" s="317">
        <v>53100</v>
      </c>
      <c r="J808" s="318" t="s">
        <v>1001</v>
      </c>
      <c r="K808" s="316">
        <v>41314</v>
      </c>
      <c r="L808" s="317" t="s">
        <v>2608</v>
      </c>
      <c r="M808" s="315" t="s">
        <v>983</v>
      </c>
      <c r="N808" s="318" t="s">
        <v>991</v>
      </c>
      <c r="O808" s="347">
        <v>50.76</v>
      </c>
      <c r="P808" s="400">
        <v>4.2300000000000004</v>
      </c>
      <c r="Q808" s="400">
        <v>4.2300000000000004</v>
      </c>
      <c r="R808" s="400">
        <v>4.2300000000000004</v>
      </c>
      <c r="S808" s="404">
        <f>SUM(P808:R808)</f>
        <v>12.690000000000001</v>
      </c>
      <c r="T808" s="400">
        <v>4.2300000000000004</v>
      </c>
      <c r="U808" s="400">
        <v>4.2300000000000004</v>
      </c>
      <c r="V808" s="400">
        <v>4.2300000000000004</v>
      </c>
      <c r="W808" s="404">
        <f>SUM(T808:V808)</f>
        <v>12.690000000000001</v>
      </c>
      <c r="X808" s="400">
        <v>4.2300000000000004</v>
      </c>
      <c r="Y808" s="400">
        <v>4.2300000000000004</v>
      </c>
      <c r="Z808" s="400">
        <v>4.2300000000000004</v>
      </c>
      <c r="AA808" s="404">
        <f>SUM(X808:Z808)</f>
        <v>12.690000000000001</v>
      </c>
      <c r="AB808" s="400">
        <v>4.2300000000000004</v>
      </c>
      <c r="AC808" s="400">
        <v>4.2300000000000004</v>
      </c>
      <c r="AD808" s="400">
        <v>4.2300000000000004</v>
      </c>
      <c r="AE808" s="404">
        <f>SUM(AB808:AD808)</f>
        <v>12.690000000000001</v>
      </c>
      <c r="AF808" s="401">
        <f>SUBTOTAL(9,S808,W808,AA808,AE808)</f>
        <v>50.760000000000005</v>
      </c>
    </row>
    <row r="809" spans="1:32" x14ac:dyDescent="0.3">
      <c r="A809" s="70"/>
      <c r="B809" s="70" t="s">
        <v>3631</v>
      </c>
      <c r="C809" s="318" t="s">
        <v>2690</v>
      </c>
      <c r="D809" s="318" t="s">
        <v>137</v>
      </c>
      <c r="E809" s="317" t="s">
        <v>953</v>
      </c>
      <c r="F809" s="318" t="s">
        <v>1864</v>
      </c>
      <c r="G809" s="318" t="s">
        <v>1272</v>
      </c>
      <c r="H809" s="317" t="s">
        <v>912</v>
      </c>
      <c r="I809" s="317">
        <v>53100</v>
      </c>
      <c r="J809" s="318" t="s">
        <v>1001</v>
      </c>
      <c r="K809" s="316">
        <v>41356</v>
      </c>
      <c r="L809" s="317" t="s">
        <v>2608</v>
      </c>
      <c r="M809" s="315" t="s">
        <v>983</v>
      </c>
      <c r="N809" s="318" t="s">
        <v>991</v>
      </c>
      <c r="O809" s="347">
        <v>50.76</v>
      </c>
      <c r="P809" s="400">
        <v>4.2300000000000004</v>
      </c>
      <c r="Q809" s="400">
        <v>4.2300000000000004</v>
      </c>
      <c r="R809" s="400">
        <v>4.2300000000000004</v>
      </c>
      <c r="S809" s="404">
        <f>SUM(P809:R809)</f>
        <v>12.690000000000001</v>
      </c>
      <c r="T809" s="400">
        <v>4.2300000000000004</v>
      </c>
      <c r="U809" s="400">
        <v>4.2300000000000004</v>
      </c>
      <c r="V809" s="400">
        <v>4.2300000000000004</v>
      </c>
      <c r="W809" s="404">
        <f>SUM(T809:V809)</f>
        <v>12.690000000000001</v>
      </c>
      <c r="X809" s="400">
        <v>4.2300000000000004</v>
      </c>
      <c r="Y809" s="400">
        <v>4.2300000000000004</v>
      </c>
      <c r="Z809" s="400">
        <v>4.2300000000000004</v>
      </c>
      <c r="AA809" s="404">
        <f>SUM(X809:Z809)</f>
        <v>12.690000000000001</v>
      </c>
      <c r="AB809" s="400">
        <v>4.2300000000000004</v>
      </c>
      <c r="AC809" s="400">
        <v>4.2300000000000004</v>
      </c>
      <c r="AD809" s="400">
        <v>4.2300000000000004</v>
      </c>
      <c r="AE809" s="404">
        <f>SUM(AB809:AD809)</f>
        <v>12.690000000000001</v>
      </c>
      <c r="AF809" s="401">
        <f>SUBTOTAL(9,S809,W809,AA809,AE809)</f>
        <v>50.760000000000005</v>
      </c>
    </row>
    <row r="810" spans="1:32" x14ac:dyDescent="0.3">
      <c r="A810" s="70"/>
      <c r="B810" s="70" t="s">
        <v>3631</v>
      </c>
      <c r="C810" s="318" t="s">
        <v>2690</v>
      </c>
      <c r="D810" s="318" t="s">
        <v>138</v>
      </c>
      <c r="E810" s="317" t="s">
        <v>953</v>
      </c>
      <c r="F810" s="318" t="s">
        <v>1865</v>
      </c>
      <c r="G810" s="318" t="s">
        <v>1272</v>
      </c>
      <c r="H810" s="317" t="s">
        <v>912</v>
      </c>
      <c r="I810" s="317">
        <v>53100</v>
      </c>
      <c r="J810" s="318" t="s">
        <v>1001</v>
      </c>
      <c r="K810" s="316">
        <v>41328</v>
      </c>
      <c r="L810" s="317" t="s">
        <v>2608</v>
      </c>
      <c r="M810" s="315" t="s">
        <v>983</v>
      </c>
      <c r="N810" s="318" t="s">
        <v>991</v>
      </c>
      <c r="O810" s="347">
        <v>50.76</v>
      </c>
      <c r="P810" s="400">
        <v>4.2300000000000004</v>
      </c>
      <c r="Q810" s="400">
        <v>4.2300000000000004</v>
      </c>
      <c r="R810" s="400">
        <v>4.2300000000000004</v>
      </c>
      <c r="S810" s="404">
        <f>SUM(P810:R810)</f>
        <v>12.690000000000001</v>
      </c>
      <c r="T810" s="400">
        <v>4.2300000000000004</v>
      </c>
      <c r="U810" s="400">
        <v>4.2300000000000004</v>
      </c>
      <c r="V810" s="400">
        <v>4.2300000000000004</v>
      </c>
      <c r="W810" s="404">
        <f>SUM(T810:V810)</f>
        <v>12.690000000000001</v>
      </c>
      <c r="X810" s="400">
        <v>4.2300000000000004</v>
      </c>
      <c r="Y810" s="400">
        <v>4.2300000000000004</v>
      </c>
      <c r="Z810" s="400">
        <v>4.2300000000000004</v>
      </c>
      <c r="AA810" s="404">
        <f>SUM(X810:Z810)</f>
        <v>12.690000000000001</v>
      </c>
      <c r="AB810" s="400">
        <v>4.2300000000000004</v>
      </c>
      <c r="AC810" s="400">
        <v>4.2300000000000004</v>
      </c>
      <c r="AD810" s="400">
        <v>4.2300000000000004</v>
      </c>
      <c r="AE810" s="404">
        <f>SUM(AB810:AD810)</f>
        <v>12.690000000000001</v>
      </c>
      <c r="AF810" s="401">
        <f>SUBTOTAL(9,S810,W810,AA810,AE810)</f>
        <v>50.760000000000005</v>
      </c>
    </row>
    <row r="811" spans="1:32" x14ac:dyDescent="0.3">
      <c r="A811" s="70"/>
      <c r="B811" s="70" t="s">
        <v>3631</v>
      </c>
      <c r="C811" s="318" t="s">
        <v>2690</v>
      </c>
      <c r="D811" s="318" t="s">
        <v>139</v>
      </c>
      <c r="E811" s="317" t="s">
        <v>953</v>
      </c>
      <c r="F811" s="318" t="s">
        <v>1866</v>
      </c>
      <c r="G811" s="318" t="s">
        <v>1272</v>
      </c>
      <c r="H811" s="317" t="s">
        <v>912</v>
      </c>
      <c r="I811" s="317">
        <v>53100</v>
      </c>
      <c r="J811" s="318" t="s">
        <v>1001</v>
      </c>
      <c r="K811" s="316">
        <v>41328</v>
      </c>
      <c r="L811" s="317" t="s">
        <v>2608</v>
      </c>
      <c r="M811" s="315" t="s">
        <v>983</v>
      </c>
      <c r="N811" s="318" t="s">
        <v>991</v>
      </c>
      <c r="O811" s="347">
        <v>50.76</v>
      </c>
      <c r="P811" s="400">
        <v>4.2300000000000004</v>
      </c>
      <c r="Q811" s="400">
        <v>4.2300000000000004</v>
      </c>
      <c r="R811" s="400">
        <v>4.2300000000000004</v>
      </c>
      <c r="S811" s="404">
        <f>SUM(P811:R811)</f>
        <v>12.690000000000001</v>
      </c>
      <c r="T811" s="400">
        <v>4.2300000000000004</v>
      </c>
      <c r="U811" s="400">
        <v>4.2300000000000004</v>
      </c>
      <c r="V811" s="400">
        <v>4.2300000000000004</v>
      </c>
      <c r="W811" s="404">
        <f>SUM(T811:V811)</f>
        <v>12.690000000000001</v>
      </c>
      <c r="X811" s="400">
        <v>4.2300000000000004</v>
      </c>
      <c r="Y811" s="400">
        <v>4.2300000000000004</v>
      </c>
      <c r="Z811" s="400">
        <v>4.2300000000000004</v>
      </c>
      <c r="AA811" s="404">
        <f>SUM(X811:Z811)</f>
        <v>12.690000000000001</v>
      </c>
      <c r="AB811" s="400">
        <v>4.2300000000000004</v>
      </c>
      <c r="AC811" s="400">
        <v>4.2300000000000004</v>
      </c>
      <c r="AD811" s="400">
        <v>4.2300000000000004</v>
      </c>
      <c r="AE811" s="404">
        <f>SUM(AB811:AD811)</f>
        <v>12.690000000000001</v>
      </c>
      <c r="AF811" s="401">
        <f>SUBTOTAL(9,S811,W811,AA811,AE811)</f>
        <v>50.760000000000005</v>
      </c>
    </row>
    <row r="812" spans="1:32" x14ac:dyDescent="0.3">
      <c r="A812" s="70"/>
      <c r="B812" s="70" t="s">
        <v>3631</v>
      </c>
      <c r="C812" s="318" t="s">
        <v>2690</v>
      </c>
      <c r="D812" s="318" t="s">
        <v>140</v>
      </c>
      <c r="E812" s="317" t="s">
        <v>953</v>
      </c>
      <c r="F812" s="318" t="s">
        <v>1867</v>
      </c>
      <c r="G812" s="318" t="s">
        <v>1272</v>
      </c>
      <c r="H812" s="317" t="s">
        <v>912</v>
      </c>
      <c r="I812" s="317">
        <v>53100</v>
      </c>
      <c r="J812" s="318" t="s">
        <v>1001</v>
      </c>
      <c r="K812" s="316">
        <v>41314</v>
      </c>
      <c r="L812" s="317" t="s">
        <v>2608</v>
      </c>
      <c r="M812" s="315" t="s">
        <v>983</v>
      </c>
      <c r="N812" s="318" t="s">
        <v>991</v>
      </c>
      <c r="O812" s="347">
        <v>50.76</v>
      </c>
      <c r="P812" s="400">
        <v>4.2300000000000004</v>
      </c>
      <c r="Q812" s="400">
        <v>4.2300000000000004</v>
      </c>
      <c r="R812" s="400">
        <v>4.2300000000000004</v>
      </c>
      <c r="S812" s="404">
        <f>SUM(P812:R812)</f>
        <v>12.690000000000001</v>
      </c>
      <c r="T812" s="400">
        <v>4.2300000000000004</v>
      </c>
      <c r="U812" s="400">
        <v>4.2300000000000004</v>
      </c>
      <c r="V812" s="400">
        <v>4.2300000000000004</v>
      </c>
      <c r="W812" s="404">
        <f>SUM(T812:V812)</f>
        <v>12.690000000000001</v>
      </c>
      <c r="X812" s="400">
        <v>4.2300000000000004</v>
      </c>
      <c r="Y812" s="400">
        <v>4.2300000000000004</v>
      </c>
      <c r="Z812" s="400">
        <v>4.2300000000000004</v>
      </c>
      <c r="AA812" s="404">
        <f>SUM(X812:Z812)</f>
        <v>12.690000000000001</v>
      </c>
      <c r="AB812" s="400">
        <v>4.2300000000000004</v>
      </c>
      <c r="AC812" s="400">
        <v>4.2300000000000004</v>
      </c>
      <c r="AD812" s="400">
        <v>4.2300000000000004</v>
      </c>
      <c r="AE812" s="404">
        <f>SUM(AB812:AD812)</f>
        <v>12.690000000000001</v>
      </c>
      <c r="AF812" s="401">
        <f>SUBTOTAL(9,S812,W812,AA812,AE812)</f>
        <v>50.760000000000005</v>
      </c>
    </row>
    <row r="813" spans="1:32" x14ac:dyDescent="0.3">
      <c r="A813" s="70"/>
      <c r="B813" s="70" t="s">
        <v>3631</v>
      </c>
      <c r="C813" s="318" t="s">
        <v>2690</v>
      </c>
      <c r="D813" s="318" t="s">
        <v>141</v>
      </c>
      <c r="E813" s="317" t="s">
        <v>953</v>
      </c>
      <c r="F813" s="318" t="s">
        <v>1868</v>
      </c>
      <c r="G813" s="318" t="s">
        <v>1272</v>
      </c>
      <c r="H813" s="317" t="s">
        <v>912</v>
      </c>
      <c r="I813" s="317">
        <v>53100</v>
      </c>
      <c r="J813" s="318" t="s">
        <v>1001</v>
      </c>
      <c r="K813" s="316">
        <v>41328</v>
      </c>
      <c r="L813" s="317" t="s">
        <v>2608</v>
      </c>
      <c r="M813" s="315" t="s">
        <v>983</v>
      </c>
      <c r="N813" s="318" t="s">
        <v>991</v>
      </c>
      <c r="O813" s="347">
        <v>50.76</v>
      </c>
      <c r="P813" s="400">
        <v>4.2300000000000004</v>
      </c>
      <c r="Q813" s="400">
        <v>4.2300000000000004</v>
      </c>
      <c r="R813" s="400">
        <v>4.2300000000000004</v>
      </c>
      <c r="S813" s="404">
        <f>SUM(P813:R813)</f>
        <v>12.690000000000001</v>
      </c>
      <c r="T813" s="400">
        <v>4.2300000000000004</v>
      </c>
      <c r="U813" s="400">
        <v>4.2300000000000004</v>
      </c>
      <c r="V813" s="400">
        <v>4.2300000000000004</v>
      </c>
      <c r="W813" s="404">
        <f>SUM(T813:V813)</f>
        <v>12.690000000000001</v>
      </c>
      <c r="X813" s="400">
        <v>4.2300000000000004</v>
      </c>
      <c r="Y813" s="400">
        <v>4.2300000000000004</v>
      </c>
      <c r="Z813" s="400">
        <v>4.2300000000000004</v>
      </c>
      <c r="AA813" s="404">
        <f>SUM(X813:Z813)</f>
        <v>12.690000000000001</v>
      </c>
      <c r="AB813" s="400">
        <v>4.2300000000000004</v>
      </c>
      <c r="AC813" s="400">
        <v>4.2300000000000004</v>
      </c>
      <c r="AD813" s="400">
        <v>4.2300000000000004</v>
      </c>
      <c r="AE813" s="404">
        <f>SUM(AB813:AD813)</f>
        <v>12.690000000000001</v>
      </c>
      <c r="AF813" s="401">
        <f>SUBTOTAL(9,S813,W813,AA813,AE813)</f>
        <v>50.760000000000005</v>
      </c>
    </row>
    <row r="814" spans="1:32" x14ac:dyDescent="0.3">
      <c r="A814" s="70"/>
      <c r="B814" s="70" t="s">
        <v>3631</v>
      </c>
      <c r="C814" s="318" t="s">
        <v>2690</v>
      </c>
      <c r="D814" s="318" t="s">
        <v>142</v>
      </c>
      <c r="E814" s="317" t="s">
        <v>953</v>
      </c>
      <c r="F814" s="318" t="s">
        <v>1869</v>
      </c>
      <c r="G814" s="318" t="s">
        <v>1272</v>
      </c>
      <c r="H814" s="317" t="s">
        <v>912</v>
      </c>
      <c r="I814" s="317">
        <v>53100</v>
      </c>
      <c r="J814" s="318" t="s">
        <v>1001</v>
      </c>
      <c r="K814" s="316">
        <v>41314</v>
      </c>
      <c r="L814" s="317" t="s">
        <v>2608</v>
      </c>
      <c r="M814" s="315" t="s">
        <v>983</v>
      </c>
      <c r="N814" s="318" t="s">
        <v>991</v>
      </c>
      <c r="O814" s="347">
        <v>50.76</v>
      </c>
      <c r="P814" s="400">
        <v>4.2300000000000004</v>
      </c>
      <c r="Q814" s="400">
        <v>4.2300000000000004</v>
      </c>
      <c r="R814" s="400">
        <v>4.2300000000000004</v>
      </c>
      <c r="S814" s="404">
        <f>SUM(P814:R814)</f>
        <v>12.690000000000001</v>
      </c>
      <c r="T814" s="400">
        <v>4.2300000000000004</v>
      </c>
      <c r="U814" s="400">
        <v>4.2300000000000004</v>
      </c>
      <c r="V814" s="400">
        <v>4.2300000000000004</v>
      </c>
      <c r="W814" s="404">
        <f>SUM(T814:V814)</f>
        <v>12.690000000000001</v>
      </c>
      <c r="X814" s="400">
        <v>4.2300000000000004</v>
      </c>
      <c r="Y814" s="400">
        <v>4.2300000000000004</v>
      </c>
      <c r="Z814" s="400">
        <v>4.2300000000000004</v>
      </c>
      <c r="AA814" s="404">
        <f>SUM(X814:Z814)</f>
        <v>12.690000000000001</v>
      </c>
      <c r="AB814" s="400">
        <v>4.2300000000000004</v>
      </c>
      <c r="AC814" s="400">
        <v>4.2300000000000004</v>
      </c>
      <c r="AD814" s="400">
        <v>4.2300000000000004</v>
      </c>
      <c r="AE814" s="404">
        <f>SUM(AB814:AD814)</f>
        <v>12.690000000000001</v>
      </c>
      <c r="AF814" s="401">
        <f>SUBTOTAL(9,S814,W814,AA814,AE814)</f>
        <v>50.760000000000005</v>
      </c>
    </row>
    <row r="815" spans="1:32" x14ac:dyDescent="0.3">
      <c r="A815" s="70"/>
      <c r="B815" s="70" t="s">
        <v>3631</v>
      </c>
      <c r="C815" s="318" t="s">
        <v>2690</v>
      </c>
      <c r="D815" s="318" t="s">
        <v>143</v>
      </c>
      <c r="E815" s="317" t="s">
        <v>953</v>
      </c>
      <c r="F815" s="318" t="s">
        <v>1870</v>
      </c>
      <c r="G815" s="318" t="s">
        <v>1272</v>
      </c>
      <c r="H815" s="317" t="s">
        <v>912</v>
      </c>
      <c r="I815" s="317">
        <v>53100</v>
      </c>
      <c r="J815" s="318" t="s">
        <v>1001</v>
      </c>
      <c r="K815" s="316">
        <v>41328</v>
      </c>
      <c r="L815" s="317" t="s">
        <v>2608</v>
      </c>
      <c r="M815" s="315" t="s">
        <v>983</v>
      </c>
      <c r="N815" s="318" t="s">
        <v>991</v>
      </c>
      <c r="O815" s="347">
        <v>50.76</v>
      </c>
      <c r="P815" s="400">
        <v>4.2300000000000004</v>
      </c>
      <c r="Q815" s="400">
        <v>4.2300000000000004</v>
      </c>
      <c r="R815" s="400">
        <v>4.2300000000000004</v>
      </c>
      <c r="S815" s="404">
        <f>SUM(P815:R815)</f>
        <v>12.690000000000001</v>
      </c>
      <c r="T815" s="400">
        <v>4.2300000000000004</v>
      </c>
      <c r="U815" s="400">
        <v>4.2300000000000004</v>
      </c>
      <c r="V815" s="400">
        <v>4.2300000000000004</v>
      </c>
      <c r="W815" s="404">
        <f>SUM(T815:V815)</f>
        <v>12.690000000000001</v>
      </c>
      <c r="X815" s="400">
        <v>4.2300000000000004</v>
      </c>
      <c r="Y815" s="400">
        <v>4.2300000000000004</v>
      </c>
      <c r="Z815" s="400">
        <v>4.2300000000000004</v>
      </c>
      <c r="AA815" s="404">
        <f>SUM(X815:Z815)</f>
        <v>12.690000000000001</v>
      </c>
      <c r="AB815" s="400">
        <v>4.2300000000000004</v>
      </c>
      <c r="AC815" s="400">
        <v>4.2300000000000004</v>
      </c>
      <c r="AD815" s="400">
        <v>4.2300000000000004</v>
      </c>
      <c r="AE815" s="404">
        <f>SUM(AB815:AD815)</f>
        <v>12.690000000000001</v>
      </c>
      <c r="AF815" s="401">
        <f>SUBTOTAL(9,S815,W815,AA815,AE815)</f>
        <v>50.760000000000005</v>
      </c>
    </row>
    <row r="816" spans="1:32" x14ac:dyDescent="0.3">
      <c r="A816" s="70"/>
      <c r="B816" s="70" t="s">
        <v>3631</v>
      </c>
      <c r="C816" s="318" t="s">
        <v>2690</v>
      </c>
      <c r="D816" s="318" t="s">
        <v>144</v>
      </c>
      <c r="E816" s="317" t="s">
        <v>953</v>
      </c>
      <c r="F816" s="318" t="s">
        <v>1871</v>
      </c>
      <c r="G816" s="318" t="s">
        <v>1272</v>
      </c>
      <c r="H816" s="317" t="s">
        <v>912</v>
      </c>
      <c r="I816" s="317">
        <v>53100</v>
      </c>
      <c r="J816" s="318" t="s">
        <v>1001</v>
      </c>
      <c r="K816" s="316">
        <v>41314</v>
      </c>
      <c r="L816" s="317" t="s">
        <v>2608</v>
      </c>
      <c r="M816" s="315" t="s">
        <v>983</v>
      </c>
      <c r="N816" s="318" t="s">
        <v>991</v>
      </c>
      <c r="O816" s="347">
        <v>50.76</v>
      </c>
      <c r="P816" s="400">
        <v>4.2300000000000004</v>
      </c>
      <c r="Q816" s="400">
        <v>4.2300000000000004</v>
      </c>
      <c r="R816" s="400">
        <v>4.2300000000000004</v>
      </c>
      <c r="S816" s="404">
        <f>SUM(P816:R816)</f>
        <v>12.690000000000001</v>
      </c>
      <c r="T816" s="400">
        <v>4.2300000000000004</v>
      </c>
      <c r="U816" s="400">
        <v>4.2300000000000004</v>
      </c>
      <c r="V816" s="400">
        <v>4.2300000000000004</v>
      </c>
      <c r="W816" s="404">
        <f>SUM(T816:V816)</f>
        <v>12.690000000000001</v>
      </c>
      <c r="X816" s="400">
        <v>4.2300000000000004</v>
      </c>
      <c r="Y816" s="400">
        <v>4.2300000000000004</v>
      </c>
      <c r="Z816" s="400">
        <v>4.2300000000000004</v>
      </c>
      <c r="AA816" s="404">
        <f>SUM(X816:Z816)</f>
        <v>12.690000000000001</v>
      </c>
      <c r="AB816" s="400">
        <v>4.2300000000000004</v>
      </c>
      <c r="AC816" s="400">
        <v>4.2300000000000004</v>
      </c>
      <c r="AD816" s="400">
        <v>4.2300000000000004</v>
      </c>
      <c r="AE816" s="404">
        <f>SUM(AB816:AD816)</f>
        <v>12.690000000000001</v>
      </c>
      <c r="AF816" s="401">
        <f>SUBTOTAL(9,S816,W816,AA816,AE816)</f>
        <v>50.760000000000005</v>
      </c>
    </row>
    <row r="817" spans="1:32" x14ac:dyDescent="0.3">
      <c r="A817" s="70"/>
      <c r="B817" s="70" t="s">
        <v>3631</v>
      </c>
      <c r="C817" s="318" t="s">
        <v>2690</v>
      </c>
      <c r="D817" s="318" t="s">
        <v>145</v>
      </c>
      <c r="E817" s="317" t="s">
        <v>953</v>
      </c>
      <c r="F817" s="318" t="s">
        <v>1872</v>
      </c>
      <c r="G817" s="318" t="s">
        <v>1272</v>
      </c>
      <c r="H817" s="317" t="s">
        <v>912</v>
      </c>
      <c r="I817" s="317">
        <v>53100</v>
      </c>
      <c r="J817" s="318" t="s">
        <v>1001</v>
      </c>
      <c r="K817" s="316">
        <v>41314</v>
      </c>
      <c r="L817" s="317" t="s">
        <v>2608</v>
      </c>
      <c r="M817" s="315" t="s">
        <v>983</v>
      </c>
      <c r="N817" s="318" t="s">
        <v>991</v>
      </c>
      <c r="O817" s="347">
        <v>50.76</v>
      </c>
      <c r="P817" s="400">
        <v>4.2300000000000004</v>
      </c>
      <c r="Q817" s="400">
        <v>4.2300000000000004</v>
      </c>
      <c r="R817" s="400">
        <v>4.2300000000000004</v>
      </c>
      <c r="S817" s="404">
        <f>SUM(P817:R817)</f>
        <v>12.690000000000001</v>
      </c>
      <c r="T817" s="400">
        <v>4.2300000000000004</v>
      </c>
      <c r="U817" s="400">
        <v>4.2300000000000004</v>
      </c>
      <c r="V817" s="400">
        <v>4.2300000000000004</v>
      </c>
      <c r="W817" s="404">
        <f>SUM(T817:V817)</f>
        <v>12.690000000000001</v>
      </c>
      <c r="X817" s="400">
        <v>4.2300000000000004</v>
      </c>
      <c r="Y817" s="400">
        <v>4.2300000000000004</v>
      </c>
      <c r="Z817" s="400">
        <v>4.2300000000000004</v>
      </c>
      <c r="AA817" s="404">
        <f>SUM(X817:Z817)</f>
        <v>12.690000000000001</v>
      </c>
      <c r="AB817" s="400">
        <v>4.2300000000000004</v>
      </c>
      <c r="AC817" s="400">
        <v>4.2300000000000004</v>
      </c>
      <c r="AD817" s="400">
        <v>4.2300000000000004</v>
      </c>
      <c r="AE817" s="404">
        <f>SUM(AB817:AD817)</f>
        <v>12.690000000000001</v>
      </c>
      <c r="AF817" s="401">
        <f>SUBTOTAL(9,S817,W817,AA817,AE817)</f>
        <v>50.760000000000005</v>
      </c>
    </row>
    <row r="818" spans="1:32" x14ac:dyDescent="0.3">
      <c r="A818" s="70"/>
      <c r="B818" s="70" t="s">
        <v>3631</v>
      </c>
      <c r="C818" s="318" t="s">
        <v>2690</v>
      </c>
      <c r="D818" s="318" t="s">
        <v>146</v>
      </c>
      <c r="E818" s="317" t="s">
        <v>953</v>
      </c>
      <c r="F818" s="318" t="s">
        <v>1873</v>
      </c>
      <c r="G818" s="318" t="s">
        <v>1272</v>
      </c>
      <c r="H818" s="317" t="s">
        <v>912</v>
      </c>
      <c r="I818" s="317">
        <v>53100</v>
      </c>
      <c r="J818" s="318" t="s">
        <v>1001</v>
      </c>
      <c r="K818" s="316">
        <v>41314</v>
      </c>
      <c r="L818" s="317" t="s">
        <v>2608</v>
      </c>
      <c r="M818" s="315" t="s">
        <v>983</v>
      </c>
      <c r="N818" s="318" t="s">
        <v>991</v>
      </c>
      <c r="O818" s="347">
        <v>50.76</v>
      </c>
      <c r="P818" s="400">
        <v>4.2300000000000004</v>
      </c>
      <c r="Q818" s="400">
        <v>4.2300000000000004</v>
      </c>
      <c r="R818" s="400">
        <v>4.2300000000000004</v>
      </c>
      <c r="S818" s="404">
        <f>SUM(P818:R818)</f>
        <v>12.690000000000001</v>
      </c>
      <c r="T818" s="400">
        <v>4.2300000000000004</v>
      </c>
      <c r="U818" s="400">
        <v>4.2300000000000004</v>
      </c>
      <c r="V818" s="400">
        <v>4.2300000000000004</v>
      </c>
      <c r="W818" s="404">
        <f>SUM(T818:V818)</f>
        <v>12.690000000000001</v>
      </c>
      <c r="X818" s="400">
        <v>4.2300000000000004</v>
      </c>
      <c r="Y818" s="400">
        <v>4.2300000000000004</v>
      </c>
      <c r="Z818" s="400">
        <v>4.2300000000000004</v>
      </c>
      <c r="AA818" s="404">
        <f>SUM(X818:Z818)</f>
        <v>12.690000000000001</v>
      </c>
      <c r="AB818" s="400">
        <v>4.2300000000000004</v>
      </c>
      <c r="AC818" s="400">
        <v>4.2300000000000004</v>
      </c>
      <c r="AD818" s="400">
        <v>4.2300000000000004</v>
      </c>
      <c r="AE818" s="404">
        <f>SUM(AB818:AD818)</f>
        <v>12.690000000000001</v>
      </c>
      <c r="AF818" s="401">
        <f>SUBTOTAL(9,S818,W818,AA818,AE818)</f>
        <v>50.760000000000005</v>
      </c>
    </row>
    <row r="819" spans="1:32" x14ac:dyDescent="0.3">
      <c r="A819" s="70"/>
      <c r="B819" s="70" t="s">
        <v>3631</v>
      </c>
      <c r="C819" s="318" t="s">
        <v>2690</v>
      </c>
      <c r="D819" s="318" t="s">
        <v>147</v>
      </c>
      <c r="E819" s="317" t="s">
        <v>953</v>
      </c>
      <c r="F819" s="318" t="s">
        <v>1874</v>
      </c>
      <c r="G819" s="318" t="s">
        <v>1272</v>
      </c>
      <c r="H819" s="317" t="s">
        <v>912</v>
      </c>
      <c r="I819" s="317">
        <v>53100</v>
      </c>
      <c r="J819" s="318" t="s">
        <v>1001</v>
      </c>
      <c r="K819" s="316">
        <v>41328</v>
      </c>
      <c r="L819" s="317" t="s">
        <v>2608</v>
      </c>
      <c r="M819" s="315" t="s">
        <v>983</v>
      </c>
      <c r="N819" s="318" t="s">
        <v>991</v>
      </c>
      <c r="O819" s="347">
        <v>50.76</v>
      </c>
      <c r="P819" s="400">
        <v>4.2300000000000004</v>
      </c>
      <c r="Q819" s="400">
        <v>4.2300000000000004</v>
      </c>
      <c r="R819" s="400">
        <v>4.2300000000000004</v>
      </c>
      <c r="S819" s="404">
        <f>SUM(P819:R819)</f>
        <v>12.690000000000001</v>
      </c>
      <c r="T819" s="400">
        <v>4.2300000000000004</v>
      </c>
      <c r="U819" s="400">
        <v>4.2300000000000004</v>
      </c>
      <c r="V819" s="400">
        <v>4.2300000000000004</v>
      </c>
      <c r="W819" s="404">
        <f>SUM(T819:V819)</f>
        <v>12.690000000000001</v>
      </c>
      <c r="X819" s="400">
        <v>4.2300000000000004</v>
      </c>
      <c r="Y819" s="400">
        <v>4.2300000000000004</v>
      </c>
      <c r="Z819" s="400">
        <v>4.2300000000000004</v>
      </c>
      <c r="AA819" s="404">
        <f>SUM(X819:Z819)</f>
        <v>12.690000000000001</v>
      </c>
      <c r="AB819" s="400">
        <v>4.2300000000000004</v>
      </c>
      <c r="AC819" s="400">
        <v>4.2300000000000004</v>
      </c>
      <c r="AD819" s="400">
        <v>4.2300000000000004</v>
      </c>
      <c r="AE819" s="404">
        <f>SUM(AB819:AD819)</f>
        <v>12.690000000000001</v>
      </c>
      <c r="AF819" s="401">
        <f>SUBTOTAL(9,S819,W819,AA819,AE819)</f>
        <v>50.760000000000005</v>
      </c>
    </row>
    <row r="820" spans="1:32" x14ac:dyDescent="0.3">
      <c r="A820" s="70"/>
      <c r="B820" s="70" t="s">
        <v>3631</v>
      </c>
      <c r="C820" s="318" t="s">
        <v>2690</v>
      </c>
      <c r="D820" s="318" t="s">
        <v>148</v>
      </c>
      <c r="E820" s="317" t="s">
        <v>953</v>
      </c>
      <c r="F820" s="318" t="s">
        <v>1875</v>
      </c>
      <c r="G820" s="318" t="s">
        <v>1272</v>
      </c>
      <c r="H820" s="317" t="s">
        <v>912</v>
      </c>
      <c r="I820" s="317">
        <v>53100</v>
      </c>
      <c r="J820" s="318" t="s">
        <v>1001</v>
      </c>
      <c r="K820" s="316">
        <v>41314</v>
      </c>
      <c r="L820" s="317" t="s">
        <v>2608</v>
      </c>
      <c r="M820" s="315" t="s">
        <v>983</v>
      </c>
      <c r="N820" s="318" t="s">
        <v>991</v>
      </c>
      <c r="O820" s="347">
        <v>50.76</v>
      </c>
      <c r="P820" s="400">
        <v>4.2300000000000004</v>
      </c>
      <c r="Q820" s="400">
        <v>4.2300000000000004</v>
      </c>
      <c r="R820" s="400">
        <v>4.2300000000000004</v>
      </c>
      <c r="S820" s="404">
        <f>SUM(P820:R820)</f>
        <v>12.690000000000001</v>
      </c>
      <c r="T820" s="400">
        <v>4.2300000000000004</v>
      </c>
      <c r="U820" s="400">
        <v>4.2300000000000004</v>
      </c>
      <c r="V820" s="400">
        <v>4.2300000000000004</v>
      </c>
      <c r="W820" s="404">
        <f>SUM(T820:V820)</f>
        <v>12.690000000000001</v>
      </c>
      <c r="X820" s="400">
        <v>4.2300000000000004</v>
      </c>
      <c r="Y820" s="400">
        <v>4.2300000000000004</v>
      </c>
      <c r="Z820" s="400">
        <v>4.2300000000000004</v>
      </c>
      <c r="AA820" s="404">
        <f>SUM(X820:Z820)</f>
        <v>12.690000000000001</v>
      </c>
      <c r="AB820" s="400">
        <v>4.2300000000000004</v>
      </c>
      <c r="AC820" s="400">
        <v>4.2300000000000004</v>
      </c>
      <c r="AD820" s="400">
        <v>4.2300000000000004</v>
      </c>
      <c r="AE820" s="404">
        <f>SUM(AB820:AD820)</f>
        <v>12.690000000000001</v>
      </c>
      <c r="AF820" s="401">
        <f>SUBTOTAL(9,S820,W820,AA820,AE820)</f>
        <v>50.760000000000005</v>
      </c>
    </row>
    <row r="821" spans="1:32" x14ac:dyDescent="0.3">
      <c r="A821" s="70"/>
      <c r="B821" s="70" t="s">
        <v>3631</v>
      </c>
      <c r="C821" s="318" t="s">
        <v>2690</v>
      </c>
      <c r="D821" s="318" t="s">
        <v>149</v>
      </c>
      <c r="E821" s="317" t="s">
        <v>953</v>
      </c>
      <c r="F821" s="318" t="s">
        <v>1876</v>
      </c>
      <c r="G821" s="318" t="s">
        <v>1272</v>
      </c>
      <c r="H821" s="317" t="s">
        <v>912</v>
      </c>
      <c r="I821" s="317">
        <v>53100</v>
      </c>
      <c r="J821" s="318" t="s">
        <v>1001</v>
      </c>
      <c r="K821" s="316">
        <v>41314</v>
      </c>
      <c r="L821" s="317" t="s">
        <v>2608</v>
      </c>
      <c r="M821" s="315" t="s">
        <v>983</v>
      </c>
      <c r="N821" s="318" t="s">
        <v>991</v>
      </c>
      <c r="O821" s="347">
        <v>50.76</v>
      </c>
      <c r="P821" s="400">
        <v>4.2300000000000004</v>
      </c>
      <c r="Q821" s="400">
        <v>4.2300000000000004</v>
      </c>
      <c r="R821" s="400">
        <v>4.2300000000000004</v>
      </c>
      <c r="S821" s="404">
        <f>SUM(P821:R821)</f>
        <v>12.690000000000001</v>
      </c>
      <c r="T821" s="400">
        <v>4.2300000000000004</v>
      </c>
      <c r="U821" s="400">
        <v>4.2300000000000004</v>
      </c>
      <c r="V821" s="400">
        <v>4.2300000000000004</v>
      </c>
      <c r="W821" s="404">
        <f>SUM(T821:V821)</f>
        <v>12.690000000000001</v>
      </c>
      <c r="X821" s="400">
        <v>4.2300000000000004</v>
      </c>
      <c r="Y821" s="400">
        <v>4.2300000000000004</v>
      </c>
      <c r="Z821" s="400">
        <v>4.2300000000000004</v>
      </c>
      <c r="AA821" s="404">
        <f>SUM(X821:Z821)</f>
        <v>12.690000000000001</v>
      </c>
      <c r="AB821" s="400">
        <v>4.2300000000000004</v>
      </c>
      <c r="AC821" s="400">
        <v>4.2300000000000004</v>
      </c>
      <c r="AD821" s="400">
        <v>4.2300000000000004</v>
      </c>
      <c r="AE821" s="404">
        <f>SUM(AB821:AD821)</f>
        <v>12.690000000000001</v>
      </c>
      <c r="AF821" s="401">
        <f>SUBTOTAL(9,S821,W821,AA821,AE821)</f>
        <v>50.760000000000005</v>
      </c>
    </row>
    <row r="822" spans="1:32" x14ac:dyDescent="0.3">
      <c r="A822" s="70"/>
      <c r="B822" s="70" t="s">
        <v>3631</v>
      </c>
      <c r="C822" s="318" t="s">
        <v>2690</v>
      </c>
      <c r="D822" s="318" t="s">
        <v>150</v>
      </c>
      <c r="E822" s="317" t="s">
        <v>953</v>
      </c>
      <c r="F822" s="318" t="s">
        <v>1877</v>
      </c>
      <c r="G822" s="318" t="s">
        <v>1272</v>
      </c>
      <c r="H822" s="317" t="s">
        <v>912</v>
      </c>
      <c r="I822" s="317">
        <v>53100</v>
      </c>
      <c r="J822" s="318" t="s">
        <v>1001</v>
      </c>
      <c r="K822" s="316">
        <v>41319</v>
      </c>
      <c r="L822" s="317" t="s">
        <v>2608</v>
      </c>
      <c r="M822" s="315" t="s">
        <v>983</v>
      </c>
      <c r="N822" s="318" t="s">
        <v>991</v>
      </c>
      <c r="O822" s="347">
        <v>50.76</v>
      </c>
      <c r="P822" s="400">
        <v>4.2300000000000004</v>
      </c>
      <c r="Q822" s="400">
        <v>4.2300000000000004</v>
      </c>
      <c r="R822" s="400">
        <v>4.2300000000000004</v>
      </c>
      <c r="S822" s="404">
        <f>SUM(P822:R822)</f>
        <v>12.690000000000001</v>
      </c>
      <c r="T822" s="400">
        <v>4.2300000000000004</v>
      </c>
      <c r="U822" s="400">
        <v>4.2300000000000004</v>
      </c>
      <c r="V822" s="400">
        <v>4.2300000000000004</v>
      </c>
      <c r="W822" s="404">
        <f>SUM(T822:V822)</f>
        <v>12.690000000000001</v>
      </c>
      <c r="X822" s="400">
        <v>4.2300000000000004</v>
      </c>
      <c r="Y822" s="400">
        <v>4.2300000000000004</v>
      </c>
      <c r="Z822" s="400">
        <v>4.2300000000000004</v>
      </c>
      <c r="AA822" s="404">
        <f>SUM(X822:Z822)</f>
        <v>12.690000000000001</v>
      </c>
      <c r="AB822" s="400">
        <v>4.2300000000000004</v>
      </c>
      <c r="AC822" s="400">
        <v>4.2300000000000004</v>
      </c>
      <c r="AD822" s="400">
        <v>4.2300000000000004</v>
      </c>
      <c r="AE822" s="404">
        <f>SUM(AB822:AD822)</f>
        <v>12.690000000000001</v>
      </c>
      <c r="AF822" s="401">
        <f>SUBTOTAL(9,S822,W822,AA822,AE822)</f>
        <v>50.760000000000005</v>
      </c>
    </row>
    <row r="823" spans="1:32" x14ac:dyDescent="0.3">
      <c r="A823" s="70"/>
      <c r="B823" s="70" t="s">
        <v>3631</v>
      </c>
      <c r="C823" s="318" t="s">
        <v>2690</v>
      </c>
      <c r="D823" s="318" t="s">
        <v>151</v>
      </c>
      <c r="E823" s="317" t="s">
        <v>953</v>
      </c>
      <c r="F823" s="318" t="s">
        <v>1878</v>
      </c>
      <c r="G823" s="318" t="s">
        <v>1272</v>
      </c>
      <c r="H823" s="317" t="s">
        <v>912</v>
      </c>
      <c r="I823" s="317">
        <v>53100</v>
      </c>
      <c r="J823" s="318" t="s">
        <v>1001</v>
      </c>
      <c r="K823" s="316">
        <v>41314</v>
      </c>
      <c r="L823" s="317" t="s">
        <v>2608</v>
      </c>
      <c r="M823" s="315" t="s">
        <v>983</v>
      </c>
      <c r="N823" s="318" t="s">
        <v>991</v>
      </c>
      <c r="O823" s="347">
        <v>50.76</v>
      </c>
      <c r="P823" s="400">
        <v>4.2300000000000004</v>
      </c>
      <c r="Q823" s="400">
        <v>4.2300000000000004</v>
      </c>
      <c r="R823" s="400">
        <v>4.2300000000000004</v>
      </c>
      <c r="S823" s="404">
        <f>SUM(P823:R823)</f>
        <v>12.690000000000001</v>
      </c>
      <c r="T823" s="400">
        <v>4.2300000000000004</v>
      </c>
      <c r="U823" s="400">
        <v>4.2300000000000004</v>
      </c>
      <c r="V823" s="400">
        <v>4.2300000000000004</v>
      </c>
      <c r="W823" s="404">
        <f>SUM(T823:V823)</f>
        <v>12.690000000000001</v>
      </c>
      <c r="X823" s="400">
        <v>4.2300000000000004</v>
      </c>
      <c r="Y823" s="400">
        <v>4.2300000000000004</v>
      </c>
      <c r="Z823" s="400">
        <v>4.2300000000000004</v>
      </c>
      <c r="AA823" s="404">
        <f>SUM(X823:Z823)</f>
        <v>12.690000000000001</v>
      </c>
      <c r="AB823" s="400">
        <v>4.2300000000000004</v>
      </c>
      <c r="AC823" s="400">
        <v>4.2300000000000004</v>
      </c>
      <c r="AD823" s="400">
        <v>4.2300000000000004</v>
      </c>
      <c r="AE823" s="404">
        <f>SUM(AB823:AD823)</f>
        <v>12.690000000000001</v>
      </c>
      <c r="AF823" s="401">
        <f>SUBTOTAL(9,S823,W823,AA823,AE823)</f>
        <v>50.760000000000005</v>
      </c>
    </row>
    <row r="824" spans="1:32" x14ac:dyDescent="0.3">
      <c r="A824" s="70"/>
      <c r="B824" s="70" t="s">
        <v>3631</v>
      </c>
      <c r="C824" s="318" t="s">
        <v>2690</v>
      </c>
      <c r="D824" s="318" t="s">
        <v>152</v>
      </c>
      <c r="E824" s="317" t="s">
        <v>953</v>
      </c>
      <c r="F824" s="318" t="s">
        <v>1879</v>
      </c>
      <c r="G824" s="318" t="s">
        <v>1272</v>
      </c>
      <c r="H824" s="317" t="s">
        <v>912</v>
      </c>
      <c r="I824" s="317">
        <v>53100</v>
      </c>
      <c r="J824" s="318" t="s">
        <v>1001</v>
      </c>
      <c r="K824" s="316">
        <v>41314</v>
      </c>
      <c r="L824" s="317" t="s">
        <v>2608</v>
      </c>
      <c r="M824" s="315" t="s">
        <v>983</v>
      </c>
      <c r="N824" s="318" t="s">
        <v>991</v>
      </c>
      <c r="O824" s="347">
        <v>50.76</v>
      </c>
      <c r="P824" s="400">
        <v>4.2300000000000004</v>
      </c>
      <c r="Q824" s="400">
        <v>4.2300000000000004</v>
      </c>
      <c r="R824" s="400">
        <v>4.2300000000000004</v>
      </c>
      <c r="S824" s="404">
        <f>SUM(P824:R824)</f>
        <v>12.690000000000001</v>
      </c>
      <c r="T824" s="400">
        <v>4.2300000000000004</v>
      </c>
      <c r="U824" s="400">
        <v>4.2300000000000004</v>
      </c>
      <c r="V824" s="400">
        <v>4.2300000000000004</v>
      </c>
      <c r="W824" s="404">
        <f>SUM(T824:V824)</f>
        <v>12.690000000000001</v>
      </c>
      <c r="X824" s="400">
        <v>4.2300000000000004</v>
      </c>
      <c r="Y824" s="400">
        <v>4.2300000000000004</v>
      </c>
      <c r="Z824" s="400">
        <v>4.2300000000000004</v>
      </c>
      <c r="AA824" s="404">
        <f>SUM(X824:Z824)</f>
        <v>12.690000000000001</v>
      </c>
      <c r="AB824" s="400">
        <v>4.2300000000000004</v>
      </c>
      <c r="AC824" s="400">
        <v>4.2300000000000004</v>
      </c>
      <c r="AD824" s="400">
        <v>4.2300000000000004</v>
      </c>
      <c r="AE824" s="404">
        <f>SUM(AB824:AD824)</f>
        <v>12.690000000000001</v>
      </c>
      <c r="AF824" s="401">
        <f>SUBTOTAL(9,S824,W824,AA824,AE824)</f>
        <v>50.760000000000005</v>
      </c>
    </row>
    <row r="825" spans="1:32" x14ac:dyDescent="0.3">
      <c r="A825" s="70"/>
      <c r="B825" s="70" t="s">
        <v>3631</v>
      </c>
      <c r="C825" s="318" t="s">
        <v>2690</v>
      </c>
      <c r="D825" s="318" t="s">
        <v>153</v>
      </c>
      <c r="E825" s="317" t="s">
        <v>953</v>
      </c>
      <c r="F825" s="318" t="s">
        <v>1880</v>
      </c>
      <c r="G825" s="318" t="s">
        <v>1272</v>
      </c>
      <c r="H825" s="317" t="s">
        <v>912</v>
      </c>
      <c r="I825" s="317">
        <v>53100</v>
      </c>
      <c r="J825" s="318" t="s">
        <v>1001</v>
      </c>
      <c r="K825" s="316">
        <v>41314</v>
      </c>
      <c r="L825" s="317" t="s">
        <v>2608</v>
      </c>
      <c r="M825" s="315" t="s">
        <v>983</v>
      </c>
      <c r="N825" s="318" t="s">
        <v>991</v>
      </c>
      <c r="O825" s="347">
        <v>50.76</v>
      </c>
      <c r="P825" s="400">
        <v>4.2300000000000004</v>
      </c>
      <c r="Q825" s="400">
        <v>4.2300000000000004</v>
      </c>
      <c r="R825" s="400">
        <v>4.2300000000000004</v>
      </c>
      <c r="S825" s="404">
        <f>SUM(P825:R825)</f>
        <v>12.690000000000001</v>
      </c>
      <c r="T825" s="400">
        <v>4.2300000000000004</v>
      </c>
      <c r="U825" s="400">
        <v>4.2300000000000004</v>
      </c>
      <c r="V825" s="400">
        <v>4.2300000000000004</v>
      </c>
      <c r="W825" s="404">
        <f>SUM(T825:V825)</f>
        <v>12.690000000000001</v>
      </c>
      <c r="X825" s="400">
        <v>4.2300000000000004</v>
      </c>
      <c r="Y825" s="400">
        <v>4.2300000000000004</v>
      </c>
      <c r="Z825" s="400">
        <v>4.2300000000000004</v>
      </c>
      <c r="AA825" s="404">
        <f>SUM(X825:Z825)</f>
        <v>12.690000000000001</v>
      </c>
      <c r="AB825" s="400">
        <v>4.2300000000000004</v>
      </c>
      <c r="AC825" s="400">
        <v>4.2300000000000004</v>
      </c>
      <c r="AD825" s="400">
        <v>4.2300000000000004</v>
      </c>
      <c r="AE825" s="404">
        <f>SUM(AB825:AD825)</f>
        <v>12.690000000000001</v>
      </c>
      <c r="AF825" s="401">
        <f>SUBTOTAL(9,S825,W825,AA825,AE825)</f>
        <v>50.760000000000005</v>
      </c>
    </row>
    <row r="826" spans="1:32" x14ac:dyDescent="0.3">
      <c r="A826" s="70"/>
      <c r="B826" s="70" t="s">
        <v>3631</v>
      </c>
      <c r="C826" s="318" t="s">
        <v>2690</v>
      </c>
      <c r="D826" s="318" t="s">
        <v>154</v>
      </c>
      <c r="E826" s="317" t="s">
        <v>953</v>
      </c>
      <c r="F826" s="318" t="s">
        <v>1881</v>
      </c>
      <c r="G826" s="318" t="s">
        <v>1272</v>
      </c>
      <c r="H826" s="317" t="s">
        <v>912</v>
      </c>
      <c r="I826" s="317">
        <v>53100</v>
      </c>
      <c r="J826" s="318" t="s">
        <v>1001</v>
      </c>
      <c r="K826" s="316">
        <v>41328</v>
      </c>
      <c r="L826" s="317" t="s">
        <v>2608</v>
      </c>
      <c r="M826" s="315" t="s">
        <v>983</v>
      </c>
      <c r="N826" s="318" t="s">
        <v>991</v>
      </c>
      <c r="O826" s="347">
        <v>50.76</v>
      </c>
      <c r="P826" s="400">
        <v>4.2300000000000004</v>
      </c>
      <c r="Q826" s="400">
        <v>4.2300000000000004</v>
      </c>
      <c r="R826" s="400">
        <v>4.2300000000000004</v>
      </c>
      <c r="S826" s="404">
        <f>SUM(P826:R826)</f>
        <v>12.690000000000001</v>
      </c>
      <c r="T826" s="400">
        <v>4.2300000000000004</v>
      </c>
      <c r="U826" s="400">
        <v>4.2300000000000004</v>
      </c>
      <c r="V826" s="400">
        <v>4.2300000000000004</v>
      </c>
      <c r="W826" s="404">
        <f>SUM(T826:V826)</f>
        <v>12.690000000000001</v>
      </c>
      <c r="X826" s="400">
        <v>4.2300000000000004</v>
      </c>
      <c r="Y826" s="400">
        <v>4.2300000000000004</v>
      </c>
      <c r="Z826" s="400">
        <v>4.2300000000000004</v>
      </c>
      <c r="AA826" s="404">
        <f>SUM(X826:Z826)</f>
        <v>12.690000000000001</v>
      </c>
      <c r="AB826" s="400">
        <v>4.2300000000000004</v>
      </c>
      <c r="AC826" s="400">
        <v>4.2300000000000004</v>
      </c>
      <c r="AD826" s="400">
        <v>4.2300000000000004</v>
      </c>
      <c r="AE826" s="404">
        <f>SUM(AB826:AD826)</f>
        <v>12.690000000000001</v>
      </c>
      <c r="AF826" s="401">
        <f>SUBTOTAL(9,S826,W826,AA826,AE826)</f>
        <v>50.760000000000005</v>
      </c>
    </row>
    <row r="827" spans="1:32" x14ac:dyDescent="0.3">
      <c r="A827" s="70"/>
      <c r="B827" s="70" t="s">
        <v>3631</v>
      </c>
      <c r="C827" s="318" t="s">
        <v>2690</v>
      </c>
      <c r="D827" s="318" t="s">
        <v>155</v>
      </c>
      <c r="E827" s="317" t="s">
        <v>953</v>
      </c>
      <c r="F827" s="318" t="s">
        <v>1882</v>
      </c>
      <c r="G827" s="318" t="s">
        <v>1272</v>
      </c>
      <c r="H827" s="317" t="s">
        <v>912</v>
      </c>
      <c r="I827" s="317">
        <v>53100</v>
      </c>
      <c r="J827" s="318" t="s">
        <v>1001</v>
      </c>
      <c r="K827" s="316">
        <v>41328</v>
      </c>
      <c r="L827" s="317" t="s">
        <v>2608</v>
      </c>
      <c r="M827" s="315" t="s">
        <v>983</v>
      </c>
      <c r="N827" s="318" t="s">
        <v>991</v>
      </c>
      <c r="O827" s="347">
        <v>50.76</v>
      </c>
      <c r="P827" s="400">
        <v>4.2300000000000004</v>
      </c>
      <c r="Q827" s="400">
        <v>4.2300000000000004</v>
      </c>
      <c r="R827" s="400">
        <v>4.2300000000000004</v>
      </c>
      <c r="S827" s="404">
        <f>SUM(P827:R827)</f>
        <v>12.690000000000001</v>
      </c>
      <c r="T827" s="400">
        <v>4.2300000000000004</v>
      </c>
      <c r="U827" s="400">
        <v>4.2300000000000004</v>
      </c>
      <c r="V827" s="400">
        <v>4.2300000000000004</v>
      </c>
      <c r="W827" s="404">
        <f>SUM(T827:V827)</f>
        <v>12.690000000000001</v>
      </c>
      <c r="X827" s="400">
        <v>4.2300000000000004</v>
      </c>
      <c r="Y827" s="400">
        <v>4.2300000000000004</v>
      </c>
      <c r="Z827" s="400">
        <v>4.2300000000000004</v>
      </c>
      <c r="AA827" s="404">
        <f>SUM(X827:Z827)</f>
        <v>12.690000000000001</v>
      </c>
      <c r="AB827" s="400">
        <v>4.2300000000000004</v>
      </c>
      <c r="AC827" s="400">
        <v>4.2300000000000004</v>
      </c>
      <c r="AD827" s="400">
        <v>4.2300000000000004</v>
      </c>
      <c r="AE827" s="404">
        <f>SUM(AB827:AD827)</f>
        <v>12.690000000000001</v>
      </c>
      <c r="AF827" s="401">
        <f>SUBTOTAL(9,S827,W827,AA827,AE827)</f>
        <v>50.760000000000005</v>
      </c>
    </row>
    <row r="828" spans="1:32" x14ac:dyDescent="0.3">
      <c r="A828" s="70"/>
      <c r="B828" s="70" t="s">
        <v>3631</v>
      </c>
      <c r="C828" s="318" t="s">
        <v>2690</v>
      </c>
      <c r="D828" s="318" t="s">
        <v>156</v>
      </c>
      <c r="E828" s="317" t="s">
        <v>943</v>
      </c>
      <c r="F828" s="318" t="s">
        <v>1883</v>
      </c>
      <c r="G828" s="318" t="s">
        <v>1272</v>
      </c>
      <c r="H828" s="317" t="s">
        <v>912</v>
      </c>
      <c r="I828" s="317">
        <v>53100</v>
      </c>
      <c r="J828" s="318" t="s">
        <v>1001</v>
      </c>
      <c r="K828" s="316">
        <v>41077</v>
      </c>
      <c r="L828" s="317" t="s">
        <v>2608</v>
      </c>
      <c r="M828" s="315" t="s">
        <v>983</v>
      </c>
      <c r="N828" s="318" t="s">
        <v>991</v>
      </c>
      <c r="O828" s="347">
        <v>50.76</v>
      </c>
      <c r="P828" s="400">
        <v>4.2300000000000004</v>
      </c>
      <c r="Q828" s="400">
        <v>4.2300000000000004</v>
      </c>
      <c r="R828" s="400">
        <v>4.2300000000000004</v>
      </c>
      <c r="S828" s="404">
        <f>SUM(P828:R828)</f>
        <v>12.690000000000001</v>
      </c>
      <c r="T828" s="400">
        <v>4.2300000000000004</v>
      </c>
      <c r="U828" s="400">
        <v>4.2300000000000004</v>
      </c>
      <c r="V828" s="400">
        <v>4.2300000000000004</v>
      </c>
      <c r="W828" s="404">
        <f>SUM(T828:V828)</f>
        <v>12.690000000000001</v>
      </c>
      <c r="X828" s="400">
        <v>4.2300000000000004</v>
      </c>
      <c r="Y828" s="400">
        <v>4.2300000000000004</v>
      </c>
      <c r="Z828" s="400">
        <v>4.2300000000000004</v>
      </c>
      <c r="AA828" s="404">
        <f>SUM(X828:Z828)</f>
        <v>12.690000000000001</v>
      </c>
      <c r="AB828" s="400">
        <v>4.2300000000000004</v>
      </c>
      <c r="AC828" s="400">
        <v>4.2300000000000004</v>
      </c>
      <c r="AD828" s="400">
        <v>4.2300000000000004</v>
      </c>
      <c r="AE828" s="404">
        <f>SUM(AB828:AD828)</f>
        <v>12.690000000000001</v>
      </c>
      <c r="AF828" s="401">
        <f>SUBTOTAL(9,S828,W828,AA828,AE828)</f>
        <v>50.760000000000005</v>
      </c>
    </row>
    <row r="829" spans="1:32" x14ac:dyDescent="0.3">
      <c r="A829" s="581"/>
      <c r="B829" s="581" t="s">
        <v>3632</v>
      </c>
      <c r="C829" s="580" t="s">
        <v>157</v>
      </c>
      <c r="D829" s="580" t="s">
        <v>158</v>
      </c>
      <c r="E829" s="579" t="s">
        <v>748</v>
      </c>
      <c r="F829" s="580" t="s">
        <v>1884</v>
      </c>
      <c r="G829" s="580" t="s">
        <v>1885</v>
      </c>
      <c r="H829" s="579" t="s">
        <v>966</v>
      </c>
      <c r="I829" s="579">
        <v>62300</v>
      </c>
      <c r="J829" s="580" t="s">
        <v>1001</v>
      </c>
      <c r="K829" s="316">
        <v>40953</v>
      </c>
      <c r="L829" s="579" t="s">
        <v>2608</v>
      </c>
      <c r="M829" s="578" t="s">
        <v>983</v>
      </c>
      <c r="N829" s="580" t="s">
        <v>991</v>
      </c>
      <c r="O829" s="347">
        <v>50.76</v>
      </c>
      <c r="P829" s="400">
        <v>4.2300000000000004</v>
      </c>
      <c r="Q829" s="400">
        <v>4.2300000000000004</v>
      </c>
      <c r="R829" s="400">
        <v>4.2300000000000004</v>
      </c>
      <c r="S829" s="404">
        <f>SUM(P829:R829)</f>
        <v>12.690000000000001</v>
      </c>
      <c r="T829" s="400">
        <v>4.2300000000000004</v>
      </c>
      <c r="U829" s="400">
        <v>4.2300000000000004</v>
      </c>
      <c r="V829" s="400">
        <v>4.2300000000000004</v>
      </c>
      <c r="W829" s="404">
        <f>SUM(T829:V829)</f>
        <v>12.690000000000001</v>
      </c>
      <c r="X829" s="400">
        <v>4.2300000000000004</v>
      </c>
      <c r="Y829" s="400">
        <v>4.2300000000000004</v>
      </c>
      <c r="Z829" s="400">
        <v>4.2300000000000004</v>
      </c>
      <c r="AA829" s="404">
        <f>SUM(X829:Z829)</f>
        <v>12.690000000000001</v>
      </c>
      <c r="AB829" s="400"/>
      <c r="AC829" s="400"/>
      <c r="AD829" s="400"/>
      <c r="AE829" s="404">
        <f>SUM(AB829:AD829)</f>
        <v>0</v>
      </c>
      <c r="AF829" s="592">
        <f>SUBTOTAL(9,S829,W829,AA829,AE829)</f>
        <v>38.070000000000007</v>
      </c>
    </row>
    <row r="830" spans="1:32" x14ac:dyDescent="0.3">
      <c r="A830" s="581"/>
      <c r="B830" s="581" t="s">
        <v>3632</v>
      </c>
      <c r="C830" s="580" t="s">
        <v>157</v>
      </c>
      <c r="D830" s="580" t="s">
        <v>159</v>
      </c>
      <c r="E830" s="579" t="s">
        <v>748</v>
      </c>
      <c r="F830" s="580" t="s">
        <v>1886</v>
      </c>
      <c r="G830" s="580" t="s">
        <v>1272</v>
      </c>
      <c r="H830" s="579" t="s">
        <v>912</v>
      </c>
      <c r="I830" s="579">
        <v>53100</v>
      </c>
      <c r="J830" s="580" t="s">
        <v>1001</v>
      </c>
      <c r="K830" s="316">
        <v>40953</v>
      </c>
      <c r="L830" s="579" t="s">
        <v>2608</v>
      </c>
      <c r="M830" s="578" t="s">
        <v>983</v>
      </c>
      <c r="N830" s="580" t="s">
        <v>991</v>
      </c>
      <c r="O830" s="347">
        <v>50.76</v>
      </c>
      <c r="P830" s="400">
        <v>4.2300000000000004</v>
      </c>
      <c r="Q830" s="400">
        <v>4.2300000000000004</v>
      </c>
      <c r="R830" s="400">
        <v>4.2300000000000004</v>
      </c>
      <c r="S830" s="404">
        <f>SUM(P830:R830)</f>
        <v>12.690000000000001</v>
      </c>
      <c r="T830" s="400">
        <v>4.2300000000000004</v>
      </c>
      <c r="U830" s="400">
        <v>4.2300000000000004</v>
      </c>
      <c r="V830" s="400">
        <v>4.2300000000000004</v>
      </c>
      <c r="W830" s="404">
        <f>SUM(T830:V830)</f>
        <v>12.690000000000001</v>
      </c>
      <c r="X830" s="400">
        <v>4.2300000000000004</v>
      </c>
      <c r="Y830" s="400">
        <v>4.2300000000000004</v>
      </c>
      <c r="Z830" s="400">
        <v>4.2300000000000004</v>
      </c>
      <c r="AA830" s="404">
        <f>SUM(X830:Z830)</f>
        <v>12.690000000000001</v>
      </c>
      <c r="AB830" s="400"/>
      <c r="AC830" s="400"/>
      <c r="AD830" s="400"/>
      <c r="AE830" s="404">
        <f>SUM(AB830:AD830)</f>
        <v>0</v>
      </c>
      <c r="AF830" s="592">
        <f>SUBTOTAL(9,S830,W830,AA830,AE830)</f>
        <v>38.070000000000007</v>
      </c>
    </row>
    <row r="831" spans="1:32" x14ac:dyDescent="0.3">
      <c r="A831" s="70"/>
      <c r="B831" s="70" t="s">
        <v>3631</v>
      </c>
      <c r="C831" s="318" t="s">
        <v>160</v>
      </c>
      <c r="D831" s="318" t="s">
        <v>161</v>
      </c>
      <c r="E831" s="317" t="s">
        <v>748</v>
      </c>
      <c r="F831" s="318" t="s">
        <v>1887</v>
      </c>
      <c r="G831" s="318" t="s">
        <v>1885</v>
      </c>
      <c r="H831" s="317" t="s">
        <v>966</v>
      </c>
      <c r="I831" s="317">
        <v>62300</v>
      </c>
      <c r="J831" s="318" t="s">
        <v>1001</v>
      </c>
      <c r="K831" s="316">
        <v>41200</v>
      </c>
      <c r="L831" s="317" t="s">
        <v>2608</v>
      </c>
      <c r="M831" s="315" t="s">
        <v>983</v>
      </c>
      <c r="N831" s="318" t="s">
        <v>991</v>
      </c>
      <c r="O831" s="347">
        <v>50.76</v>
      </c>
      <c r="P831" s="400">
        <v>4.2300000000000004</v>
      </c>
      <c r="Q831" s="400">
        <v>4.2300000000000004</v>
      </c>
      <c r="R831" s="400">
        <v>4.2300000000000004</v>
      </c>
      <c r="S831" s="404">
        <f>SUM(P831:R831)</f>
        <v>12.690000000000001</v>
      </c>
      <c r="T831" s="400">
        <v>4.2300000000000004</v>
      </c>
      <c r="U831" s="400">
        <v>4.2300000000000004</v>
      </c>
      <c r="V831" s="400">
        <v>4.2300000000000004</v>
      </c>
      <c r="W831" s="404">
        <f>SUM(T831:V831)</f>
        <v>12.690000000000001</v>
      </c>
      <c r="X831" s="400">
        <v>4.2300000000000004</v>
      </c>
      <c r="Y831" s="400">
        <v>4.2300000000000004</v>
      </c>
      <c r="Z831" s="400">
        <v>4.2300000000000004</v>
      </c>
      <c r="AA831" s="404">
        <f>SUM(X831:Z831)</f>
        <v>12.690000000000001</v>
      </c>
      <c r="AB831" s="400">
        <v>4.2300000000000004</v>
      </c>
      <c r="AC831" s="400">
        <v>4.2300000000000004</v>
      </c>
      <c r="AD831" s="400">
        <v>4.2300000000000004</v>
      </c>
      <c r="AE831" s="404">
        <f>SUM(AB831:AD831)</f>
        <v>12.690000000000001</v>
      </c>
      <c r="AF831" s="401">
        <f>SUBTOTAL(9,S831,W831,AA831,AE831)</f>
        <v>50.760000000000005</v>
      </c>
    </row>
    <row r="832" spans="1:32" x14ac:dyDescent="0.3">
      <c r="A832" s="70"/>
      <c r="B832" s="70" t="s">
        <v>3631</v>
      </c>
      <c r="C832" s="318" t="s">
        <v>162</v>
      </c>
      <c r="D832" s="318" t="s">
        <v>163</v>
      </c>
      <c r="E832" s="317" t="s">
        <v>967</v>
      </c>
      <c r="F832" s="318" t="s">
        <v>1888</v>
      </c>
      <c r="G832" s="318" t="s">
        <v>1885</v>
      </c>
      <c r="H832" s="317" t="s">
        <v>966</v>
      </c>
      <c r="I832" s="317">
        <v>62300</v>
      </c>
      <c r="J832" s="318" t="s">
        <v>1001</v>
      </c>
      <c r="K832" s="316">
        <v>40110</v>
      </c>
      <c r="L832" s="317" t="s">
        <v>2608</v>
      </c>
      <c r="M832" s="315" t="s">
        <v>983</v>
      </c>
      <c r="N832" s="318" t="s">
        <v>991</v>
      </c>
      <c r="O832" s="347">
        <v>50.76</v>
      </c>
      <c r="P832" s="400">
        <v>4.2300000000000004</v>
      </c>
      <c r="Q832" s="400">
        <v>4.2300000000000004</v>
      </c>
      <c r="R832" s="400">
        <v>4.2300000000000004</v>
      </c>
      <c r="S832" s="404">
        <f>SUM(P832:R832)</f>
        <v>12.690000000000001</v>
      </c>
      <c r="T832" s="400">
        <v>4.2300000000000004</v>
      </c>
      <c r="U832" s="400">
        <v>4.2300000000000004</v>
      </c>
      <c r="V832" s="400">
        <v>4.2300000000000004</v>
      </c>
      <c r="W832" s="404">
        <f>SUM(T832:V832)</f>
        <v>12.690000000000001</v>
      </c>
      <c r="X832" s="400">
        <v>4.2300000000000004</v>
      </c>
      <c r="Y832" s="400">
        <v>4.2300000000000004</v>
      </c>
      <c r="Z832" s="400">
        <v>4.2300000000000004</v>
      </c>
      <c r="AA832" s="404">
        <f>SUM(X832:Z832)</f>
        <v>12.690000000000001</v>
      </c>
      <c r="AB832" s="400">
        <v>4.2300000000000004</v>
      </c>
      <c r="AC832" s="400">
        <v>4.2300000000000004</v>
      </c>
      <c r="AD832" s="400">
        <v>4.2300000000000004</v>
      </c>
      <c r="AE832" s="404">
        <f>SUM(AB832:AD832)</f>
        <v>12.690000000000001</v>
      </c>
      <c r="AF832" s="401">
        <f>SUBTOTAL(9,S832,W832,AA832,AE832)</f>
        <v>50.760000000000005</v>
      </c>
    </row>
    <row r="833" spans="1:32" x14ac:dyDescent="0.3">
      <c r="A833" s="70"/>
      <c r="B833" s="70" t="s">
        <v>3631</v>
      </c>
      <c r="C833" s="318" t="s">
        <v>157</v>
      </c>
      <c r="D833" s="318" t="s">
        <v>164</v>
      </c>
      <c r="E833" s="317" t="s">
        <v>748</v>
      </c>
      <c r="F833" s="318" t="s">
        <v>1889</v>
      </c>
      <c r="G833" s="318" t="s">
        <v>1885</v>
      </c>
      <c r="H833" s="317" t="s">
        <v>966</v>
      </c>
      <c r="I833" s="317">
        <v>62300</v>
      </c>
      <c r="J833" s="318" t="s">
        <v>1001</v>
      </c>
      <c r="K833" s="316">
        <v>40952</v>
      </c>
      <c r="L833" s="317" t="s">
        <v>2608</v>
      </c>
      <c r="M833" s="315" t="s">
        <v>983</v>
      </c>
      <c r="N833" s="318" t="s">
        <v>991</v>
      </c>
      <c r="O833" s="347">
        <v>50.76</v>
      </c>
      <c r="P833" s="400">
        <v>4.2300000000000004</v>
      </c>
      <c r="Q833" s="400">
        <v>4.2300000000000004</v>
      </c>
      <c r="R833" s="400">
        <v>4.2300000000000004</v>
      </c>
      <c r="S833" s="404">
        <f>SUM(P833:R833)</f>
        <v>12.690000000000001</v>
      </c>
      <c r="T833" s="400">
        <v>4.2300000000000004</v>
      </c>
      <c r="U833" s="400">
        <v>4.2300000000000004</v>
      </c>
      <c r="V833" s="400">
        <v>4.2300000000000004</v>
      </c>
      <c r="W833" s="404">
        <f>SUM(T833:V833)</f>
        <v>12.690000000000001</v>
      </c>
      <c r="X833" s="400">
        <v>4.2300000000000004</v>
      </c>
      <c r="Y833" s="400">
        <v>4.2300000000000004</v>
      </c>
      <c r="Z833" s="400">
        <v>4.2300000000000004</v>
      </c>
      <c r="AA833" s="404">
        <f>SUM(X833:Z833)</f>
        <v>12.690000000000001</v>
      </c>
      <c r="AB833" s="400">
        <v>4.2300000000000004</v>
      </c>
      <c r="AC833" s="400">
        <v>4.2300000000000004</v>
      </c>
      <c r="AD833" s="400">
        <v>4.2300000000000004</v>
      </c>
      <c r="AE833" s="404">
        <f>SUM(AB833:AD833)</f>
        <v>12.690000000000001</v>
      </c>
      <c r="AF833" s="401">
        <f>SUBTOTAL(9,S833,W833,AA833,AE833)</f>
        <v>50.760000000000005</v>
      </c>
    </row>
    <row r="834" spans="1:32" x14ac:dyDescent="0.3">
      <c r="A834" s="70"/>
      <c r="B834" s="70" t="s">
        <v>3631</v>
      </c>
      <c r="C834" s="318" t="s">
        <v>157</v>
      </c>
      <c r="D834" s="318" t="s">
        <v>165</v>
      </c>
      <c r="E834" s="317" t="s">
        <v>748</v>
      </c>
      <c r="F834" s="318" t="s">
        <v>1890</v>
      </c>
      <c r="G834" s="318" t="s">
        <v>1272</v>
      </c>
      <c r="H834" s="317" t="s">
        <v>912</v>
      </c>
      <c r="I834" s="317">
        <v>53100</v>
      </c>
      <c r="J834" s="318" t="s">
        <v>1001</v>
      </c>
      <c r="K834" s="316">
        <v>40952</v>
      </c>
      <c r="L834" s="317" t="s">
        <v>2608</v>
      </c>
      <c r="M834" s="315" t="s">
        <v>983</v>
      </c>
      <c r="N834" s="318" t="s">
        <v>991</v>
      </c>
      <c r="O834" s="347">
        <v>50.76</v>
      </c>
      <c r="P834" s="400">
        <v>4.2300000000000004</v>
      </c>
      <c r="Q834" s="400">
        <v>4.2300000000000004</v>
      </c>
      <c r="R834" s="400">
        <v>4.2300000000000004</v>
      </c>
      <c r="S834" s="404">
        <f>SUM(P834:R834)</f>
        <v>12.690000000000001</v>
      </c>
      <c r="T834" s="400">
        <v>4.2300000000000004</v>
      </c>
      <c r="U834" s="400">
        <v>4.2300000000000004</v>
      </c>
      <c r="V834" s="400">
        <v>4.2300000000000004</v>
      </c>
      <c r="W834" s="404">
        <f>SUM(T834:V834)</f>
        <v>12.690000000000001</v>
      </c>
      <c r="X834" s="400">
        <v>4.2300000000000004</v>
      </c>
      <c r="Y834" s="400">
        <v>4.2300000000000004</v>
      </c>
      <c r="Z834" s="400">
        <v>4.2300000000000004</v>
      </c>
      <c r="AA834" s="404">
        <f>SUM(X834:Z834)</f>
        <v>12.690000000000001</v>
      </c>
      <c r="AB834" s="400">
        <v>4.2300000000000004</v>
      </c>
      <c r="AC834" s="400">
        <v>4.2300000000000004</v>
      </c>
      <c r="AD834" s="400">
        <v>4.2300000000000004</v>
      </c>
      <c r="AE834" s="404">
        <f>SUM(AB834:AD834)</f>
        <v>12.690000000000001</v>
      </c>
      <c r="AF834" s="401">
        <f>SUBTOTAL(9,S834,W834,AA834,AE834)</f>
        <v>50.760000000000005</v>
      </c>
    </row>
    <row r="835" spans="1:32" x14ac:dyDescent="0.3">
      <c r="A835" s="70"/>
      <c r="B835" s="70" t="s">
        <v>3631</v>
      </c>
      <c r="C835" s="318" t="s">
        <v>157</v>
      </c>
      <c r="D835" s="318" t="s">
        <v>166</v>
      </c>
      <c r="E835" s="317" t="s">
        <v>748</v>
      </c>
      <c r="F835" s="318" t="s">
        <v>1891</v>
      </c>
      <c r="G835" s="318" t="s">
        <v>1885</v>
      </c>
      <c r="H835" s="317" t="s">
        <v>966</v>
      </c>
      <c r="I835" s="317">
        <v>62300</v>
      </c>
      <c r="J835" s="318" t="s">
        <v>1001</v>
      </c>
      <c r="K835" s="316">
        <v>40953</v>
      </c>
      <c r="L835" s="317" t="s">
        <v>2608</v>
      </c>
      <c r="M835" s="315" t="s">
        <v>983</v>
      </c>
      <c r="N835" s="318" t="s">
        <v>991</v>
      </c>
      <c r="O835" s="347">
        <v>50.76</v>
      </c>
      <c r="P835" s="400">
        <v>4.2300000000000004</v>
      </c>
      <c r="Q835" s="400">
        <v>4.2300000000000004</v>
      </c>
      <c r="R835" s="400">
        <v>4.2300000000000004</v>
      </c>
      <c r="S835" s="404">
        <f>SUM(P835:R835)</f>
        <v>12.690000000000001</v>
      </c>
      <c r="T835" s="400">
        <v>4.2300000000000004</v>
      </c>
      <c r="U835" s="400">
        <v>4.2300000000000004</v>
      </c>
      <c r="V835" s="400">
        <v>4.2300000000000004</v>
      </c>
      <c r="W835" s="404">
        <f>SUM(T835:V835)</f>
        <v>12.690000000000001</v>
      </c>
      <c r="X835" s="400">
        <v>4.2300000000000004</v>
      </c>
      <c r="Y835" s="400">
        <v>4.2300000000000004</v>
      </c>
      <c r="Z835" s="400">
        <v>4.2300000000000004</v>
      </c>
      <c r="AA835" s="404">
        <f>SUM(X835:Z835)</f>
        <v>12.690000000000001</v>
      </c>
      <c r="AB835" s="400">
        <v>4.2300000000000004</v>
      </c>
      <c r="AC835" s="400">
        <v>4.2300000000000004</v>
      </c>
      <c r="AD835" s="400">
        <v>4.2300000000000004</v>
      </c>
      <c r="AE835" s="404">
        <f>SUM(AB835:AD835)</f>
        <v>12.690000000000001</v>
      </c>
      <c r="AF835" s="401">
        <f>SUBTOTAL(9,S835,W835,AA835,AE835)</f>
        <v>50.760000000000005</v>
      </c>
    </row>
    <row r="836" spans="1:32" x14ac:dyDescent="0.3">
      <c r="A836" s="70"/>
      <c r="B836" s="70" t="s">
        <v>3631</v>
      </c>
      <c r="C836" s="318" t="s">
        <v>157</v>
      </c>
      <c r="D836" s="318" t="s">
        <v>167</v>
      </c>
      <c r="E836" s="317" t="s">
        <v>748</v>
      </c>
      <c r="F836" s="318" t="s">
        <v>1892</v>
      </c>
      <c r="G836" s="318" t="s">
        <v>1272</v>
      </c>
      <c r="H836" s="317" t="s">
        <v>912</v>
      </c>
      <c r="I836" s="317">
        <v>53100</v>
      </c>
      <c r="J836" s="318" t="s">
        <v>1001</v>
      </c>
      <c r="K836" s="316">
        <v>40953</v>
      </c>
      <c r="L836" s="317" t="s">
        <v>2608</v>
      </c>
      <c r="M836" s="315" t="s">
        <v>983</v>
      </c>
      <c r="N836" s="318" t="s">
        <v>991</v>
      </c>
      <c r="O836" s="347">
        <v>50.76</v>
      </c>
      <c r="P836" s="400">
        <v>4.2300000000000004</v>
      </c>
      <c r="Q836" s="400">
        <v>4.2300000000000004</v>
      </c>
      <c r="R836" s="400">
        <v>4.2300000000000004</v>
      </c>
      <c r="S836" s="404">
        <f>SUM(P836:R836)</f>
        <v>12.690000000000001</v>
      </c>
      <c r="T836" s="400">
        <v>4.2300000000000004</v>
      </c>
      <c r="U836" s="400">
        <v>4.2300000000000004</v>
      </c>
      <c r="V836" s="400">
        <v>4.2300000000000004</v>
      </c>
      <c r="W836" s="404">
        <f>SUM(T836:V836)</f>
        <v>12.690000000000001</v>
      </c>
      <c r="X836" s="400">
        <v>4.2300000000000004</v>
      </c>
      <c r="Y836" s="400">
        <v>4.2300000000000004</v>
      </c>
      <c r="Z836" s="400">
        <v>4.2300000000000004</v>
      </c>
      <c r="AA836" s="404">
        <f>SUM(X836:Z836)</f>
        <v>12.690000000000001</v>
      </c>
      <c r="AB836" s="400">
        <v>4.2300000000000004</v>
      </c>
      <c r="AC836" s="400">
        <v>4.2300000000000004</v>
      </c>
      <c r="AD836" s="400">
        <v>4.2300000000000004</v>
      </c>
      <c r="AE836" s="404">
        <f>SUM(AB836:AD836)</f>
        <v>12.690000000000001</v>
      </c>
      <c r="AF836" s="401">
        <f>SUBTOTAL(9,S836,W836,AA836,AE836)</f>
        <v>50.760000000000005</v>
      </c>
    </row>
    <row r="837" spans="1:32" x14ac:dyDescent="0.3">
      <c r="A837" s="70"/>
      <c r="B837" s="70" t="s">
        <v>3631</v>
      </c>
      <c r="C837" s="318" t="s">
        <v>157</v>
      </c>
      <c r="D837" s="318" t="s">
        <v>168</v>
      </c>
      <c r="E837" s="317" t="s">
        <v>748</v>
      </c>
      <c r="F837" s="318" t="s">
        <v>1893</v>
      </c>
      <c r="G837" s="318" t="s">
        <v>1272</v>
      </c>
      <c r="H837" s="317" t="s">
        <v>912</v>
      </c>
      <c r="I837" s="317">
        <v>53100</v>
      </c>
      <c r="J837" s="318" t="s">
        <v>1001</v>
      </c>
      <c r="K837" s="316">
        <v>40953</v>
      </c>
      <c r="L837" s="317" t="s">
        <v>2608</v>
      </c>
      <c r="M837" s="315" t="s">
        <v>983</v>
      </c>
      <c r="N837" s="318" t="s">
        <v>991</v>
      </c>
      <c r="O837" s="347">
        <v>50.76</v>
      </c>
      <c r="P837" s="400">
        <v>4.2300000000000004</v>
      </c>
      <c r="Q837" s="400">
        <v>4.2300000000000004</v>
      </c>
      <c r="R837" s="400">
        <v>4.2300000000000004</v>
      </c>
      <c r="S837" s="404">
        <f>SUM(P837:R837)</f>
        <v>12.690000000000001</v>
      </c>
      <c r="T837" s="400">
        <v>4.2300000000000004</v>
      </c>
      <c r="U837" s="400">
        <v>4.2300000000000004</v>
      </c>
      <c r="V837" s="400">
        <v>4.2300000000000004</v>
      </c>
      <c r="W837" s="404">
        <f>SUM(T837:V837)</f>
        <v>12.690000000000001</v>
      </c>
      <c r="X837" s="400">
        <v>4.2300000000000004</v>
      </c>
      <c r="Y837" s="400">
        <v>4.2300000000000004</v>
      </c>
      <c r="Z837" s="400">
        <v>4.2300000000000004</v>
      </c>
      <c r="AA837" s="404">
        <f>SUM(X837:Z837)</f>
        <v>12.690000000000001</v>
      </c>
      <c r="AB837" s="400">
        <v>4.2300000000000004</v>
      </c>
      <c r="AC837" s="400">
        <v>4.2300000000000004</v>
      </c>
      <c r="AD837" s="400">
        <v>4.2300000000000004</v>
      </c>
      <c r="AE837" s="404">
        <f>SUM(AB837:AD837)</f>
        <v>12.690000000000001</v>
      </c>
      <c r="AF837" s="401">
        <f>SUBTOTAL(9,S837,W837,AA837,AE837)</f>
        <v>50.760000000000005</v>
      </c>
    </row>
    <row r="838" spans="1:32" x14ac:dyDescent="0.3">
      <c r="A838" s="70"/>
      <c r="B838" s="70" t="s">
        <v>3631</v>
      </c>
      <c r="C838" s="318" t="s">
        <v>157</v>
      </c>
      <c r="D838" s="318" t="s">
        <v>169</v>
      </c>
      <c r="E838" s="317" t="s">
        <v>748</v>
      </c>
      <c r="F838" s="318" t="s">
        <v>1894</v>
      </c>
      <c r="G838" s="318" t="s">
        <v>1885</v>
      </c>
      <c r="H838" s="317" t="s">
        <v>966</v>
      </c>
      <c r="I838" s="317">
        <v>62300</v>
      </c>
      <c r="J838" s="318" t="s">
        <v>1001</v>
      </c>
      <c r="K838" s="316">
        <v>40953</v>
      </c>
      <c r="L838" s="317" t="s">
        <v>2608</v>
      </c>
      <c r="M838" s="315" t="s">
        <v>983</v>
      </c>
      <c r="N838" s="318" t="s">
        <v>991</v>
      </c>
      <c r="O838" s="347">
        <v>50.76</v>
      </c>
      <c r="P838" s="400">
        <v>4.2300000000000004</v>
      </c>
      <c r="Q838" s="400">
        <v>4.2300000000000004</v>
      </c>
      <c r="R838" s="400">
        <v>4.2300000000000004</v>
      </c>
      <c r="S838" s="404">
        <f>SUM(P838:R838)</f>
        <v>12.690000000000001</v>
      </c>
      <c r="T838" s="400">
        <v>4.2300000000000004</v>
      </c>
      <c r="U838" s="400">
        <v>4.2300000000000004</v>
      </c>
      <c r="V838" s="400">
        <v>4.2300000000000004</v>
      </c>
      <c r="W838" s="404">
        <f>SUM(T838:V838)</f>
        <v>12.690000000000001</v>
      </c>
      <c r="X838" s="400">
        <v>4.2300000000000004</v>
      </c>
      <c r="Y838" s="400">
        <v>4.2300000000000004</v>
      </c>
      <c r="Z838" s="400">
        <v>4.2300000000000004</v>
      </c>
      <c r="AA838" s="404">
        <f>SUM(X838:Z838)</f>
        <v>12.690000000000001</v>
      </c>
      <c r="AB838" s="400">
        <v>4.2300000000000004</v>
      </c>
      <c r="AC838" s="400">
        <v>4.2300000000000004</v>
      </c>
      <c r="AD838" s="400">
        <v>4.2300000000000004</v>
      </c>
      <c r="AE838" s="404">
        <f>SUM(AB838:AD838)</f>
        <v>12.690000000000001</v>
      </c>
      <c r="AF838" s="401">
        <f>SUBTOTAL(9,S838,W838,AA838,AE838)</f>
        <v>50.760000000000005</v>
      </c>
    </row>
    <row r="839" spans="1:32" x14ac:dyDescent="0.3">
      <c r="A839" s="70"/>
      <c r="B839" s="70" t="s">
        <v>3631</v>
      </c>
      <c r="C839" s="318" t="s">
        <v>157</v>
      </c>
      <c r="D839" s="318" t="s">
        <v>170</v>
      </c>
      <c r="E839" s="317" t="s">
        <v>748</v>
      </c>
      <c r="F839" s="318" t="s">
        <v>1895</v>
      </c>
      <c r="G839" s="318" t="s">
        <v>1885</v>
      </c>
      <c r="H839" s="317" t="s">
        <v>966</v>
      </c>
      <c r="I839" s="317">
        <v>62300</v>
      </c>
      <c r="J839" s="318" t="s">
        <v>1001</v>
      </c>
      <c r="K839" s="316">
        <v>40953</v>
      </c>
      <c r="L839" s="317" t="s">
        <v>2608</v>
      </c>
      <c r="M839" s="315" t="s">
        <v>983</v>
      </c>
      <c r="N839" s="318" t="s">
        <v>991</v>
      </c>
      <c r="O839" s="347">
        <v>50.76</v>
      </c>
      <c r="P839" s="400">
        <v>4.2300000000000004</v>
      </c>
      <c r="Q839" s="400">
        <v>4.2300000000000004</v>
      </c>
      <c r="R839" s="400">
        <v>4.2300000000000004</v>
      </c>
      <c r="S839" s="404">
        <f>SUM(P839:R839)</f>
        <v>12.690000000000001</v>
      </c>
      <c r="T839" s="400">
        <v>4.2300000000000004</v>
      </c>
      <c r="U839" s="400">
        <v>4.2300000000000004</v>
      </c>
      <c r="V839" s="400">
        <v>4.2300000000000004</v>
      </c>
      <c r="W839" s="404">
        <f>SUM(T839:V839)</f>
        <v>12.690000000000001</v>
      </c>
      <c r="X839" s="400">
        <v>4.2300000000000004</v>
      </c>
      <c r="Y839" s="400">
        <v>4.2300000000000004</v>
      </c>
      <c r="Z839" s="400">
        <v>4.2300000000000004</v>
      </c>
      <c r="AA839" s="404">
        <f>SUM(X839:Z839)</f>
        <v>12.690000000000001</v>
      </c>
      <c r="AB839" s="400">
        <v>4.2300000000000004</v>
      </c>
      <c r="AC839" s="400">
        <v>4.2300000000000004</v>
      </c>
      <c r="AD839" s="400">
        <v>4.2300000000000004</v>
      </c>
      <c r="AE839" s="404">
        <f>SUM(AB839:AD839)</f>
        <v>12.690000000000001</v>
      </c>
      <c r="AF839" s="401">
        <f>SUBTOTAL(9,S839,W839,AA839,AE839)</f>
        <v>50.760000000000005</v>
      </c>
    </row>
    <row r="840" spans="1:32" x14ac:dyDescent="0.3">
      <c r="A840" s="70"/>
      <c r="B840" s="70" t="s">
        <v>3631</v>
      </c>
      <c r="C840" s="318" t="s">
        <v>2704</v>
      </c>
      <c r="D840" s="318" t="s">
        <v>172</v>
      </c>
      <c r="E840" s="317" t="s">
        <v>748</v>
      </c>
      <c r="F840" s="318" t="s">
        <v>1896</v>
      </c>
      <c r="G840" s="318" t="s">
        <v>1272</v>
      </c>
      <c r="H840" s="317" t="s">
        <v>912</v>
      </c>
      <c r="I840" s="317">
        <v>53100</v>
      </c>
      <c r="J840" s="318" t="s">
        <v>1001</v>
      </c>
      <c r="K840" s="316">
        <v>40953</v>
      </c>
      <c r="L840" s="317" t="s">
        <v>2608</v>
      </c>
      <c r="M840" s="315" t="s">
        <v>983</v>
      </c>
      <c r="N840" s="318" t="s">
        <v>991</v>
      </c>
      <c r="O840" s="347">
        <v>50.76</v>
      </c>
      <c r="P840" s="400">
        <v>4.2300000000000004</v>
      </c>
      <c r="Q840" s="400">
        <v>4.2300000000000004</v>
      </c>
      <c r="R840" s="400">
        <v>4.2300000000000004</v>
      </c>
      <c r="S840" s="404">
        <f>SUM(P840:R840)</f>
        <v>12.690000000000001</v>
      </c>
      <c r="T840" s="400">
        <v>4.2300000000000004</v>
      </c>
      <c r="U840" s="400">
        <v>4.2300000000000004</v>
      </c>
      <c r="V840" s="400">
        <v>4.2300000000000004</v>
      </c>
      <c r="W840" s="404">
        <f>SUM(T840:V840)</f>
        <v>12.690000000000001</v>
      </c>
      <c r="X840" s="400">
        <v>4.2300000000000004</v>
      </c>
      <c r="Y840" s="400">
        <v>4.2300000000000004</v>
      </c>
      <c r="Z840" s="400">
        <v>4.2300000000000004</v>
      </c>
      <c r="AA840" s="404">
        <f>SUM(X840:Z840)</f>
        <v>12.690000000000001</v>
      </c>
      <c r="AB840" s="400">
        <v>4.2300000000000004</v>
      </c>
      <c r="AC840" s="400">
        <v>4.2300000000000004</v>
      </c>
      <c r="AD840" s="400">
        <v>4.2300000000000004</v>
      </c>
      <c r="AE840" s="404">
        <f>SUM(AB840:AD840)</f>
        <v>12.690000000000001</v>
      </c>
      <c r="AF840" s="401">
        <f>SUBTOTAL(9,S840,W840,AA840,AE840)</f>
        <v>50.760000000000005</v>
      </c>
    </row>
    <row r="841" spans="1:32" x14ac:dyDescent="0.3">
      <c r="A841" s="70"/>
      <c r="B841" s="70" t="s">
        <v>3631</v>
      </c>
      <c r="C841" s="318" t="s">
        <v>157</v>
      </c>
      <c r="D841" s="318" t="s">
        <v>173</v>
      </c>
      <c r="E841" s="317" t="s">
        <v>748</v>
      </c>
      <c r="F841" s="318" t="s">
        <v>1897</v>
      </c>
      <c r="G841" s="318" t="s">
        <v>1885</v>
      </c>
      <c r="H841" s="317" t="s">
        <v>966</v>
      </c>
      <c r="I841" s="317">
        <v>62300</v>
      </c>
      <c r="J841" s="318" t="s">
        <v>1001</v>
      </c>
      <c r="K841" s="316">
        <v>40952</v>
      </c>
      <c r="L841" s="317" t="s">
        <v>2608</v>
      </c>
      <c r="M841" s="315" t="s">
        <v>983</v>
      </c>
      <c r="N841" s="318" t="s">
        <v>991</v>
      </c>
      <c r="O841" s="347">
        <v>50.76</v>
      </c>
      <c r="P841" s="400">
        <v>4.2300000000000004</v>
      </c>
      <c r="Q841" s="400">
        <v>4.2300000000000004</v>
      </c>
      <c r="R841" s="400">
        <v>4.2300000000000004</v>
      </c>
      <c r="S841" s="404">
        <f>SUM(P841:R841)</f>
        <v>12.690000000000001</v>
      </c>
      <c r="T841" s="400">
        <v>4.2300000000000004</v>
      </c>
      <c r="U841" s="400">
        <v>4.2300000000000004</v>
      </c>
      <c r="V841" s="400">
        <v>4.2300000000000004</v>
      </c>
      <c r="W841" s="404">
        <f>SUM(T841:V841)</f>
        <v>12.690000000000001</v>
      </c>
      <c r="X841" s="400">
        <v>4.2300000000000004</v>
      </c>
      <c r="Y841" s="400">
        <v>4.2300000000000004</v>
      </c>
      <c r="Z841" s="400">
        <v>4.2300000000000004</v>
      </c>
      <c r="AA841" s="404">
        <f>SUM(X841:Z841)</f>
        <v>12.690000000000001</v>
      </c>
      <c r="AB841" s="400">
        <v>4.2300000000000004</v>
      </c>
      <c r="AC841" s="400">
        <v>4.2300000000000004</v>
      </c>
      <c r="AD841" s="400">
        <v>4.2300000000000004</v>
      </c>
      <c r="AE841" s="404">
        <f>SUM(AB841:AD841)</f>
        <v>12.690000000000001</v>
      </c>
      <c r="AF841" s="401">
        <f>SUBTOTAL(9,S841,W841,AA841,AE841)</f>
        <v>50.760000000000005</v>
      </c>
    </row>
    <row r="842" spans="1:32" x14ac:dyDescent="0.3">
      <c r="A842" s="70"/>
      <c r="B842" s="70" t="s">
        <v>3631</v>
      </c>
      <c r="C842" s="318" t="s">
        <v>174</v>
      </c>
      <c r="D842" s="318" t="s">
        <v>175</v>
      </c>
      <c r="E842" s="317" t="s">
        <v>968</v>
      </c>
      <c r="F842" s="318" t="s">
        <v>1898</v>
      </c>
      <c r="G842" s="318" t="s">
        <v>1885</v>
      </c>
      <c r="H842" s="317" t="s">
        <v>966</v>
      </c>
      <c r="I842" s="317">
        <v>62300</v>
      </c>
      <c r="J842" s="318" t="s">
        <v>1001</v>
      </c>
      <c r="K842" s="316">
        <v>40179</v>
      </c>
      <c r="L842" s="317" t="s">
        <v>2608</v>
      </c>
      <c r="M842" s="315" t="s">
        <v>983</v>
      </c>
      <c r="N842" s="318" t="s">
        <v>991</v>
      </c>
      <c r="O842" s="347">
        <v>50.76</v>
      </c>
      <c r="P842" s="400">
        <v>4.2300000000000004</v>
      </c>
      <c r="Q842" s="400">
        <v>4.2300000000000004</v>
      </c>
      <c r="R842" s="400">
        <v>4.2300000000000004</v>
      </c>
      <c r="S842" s="404">
        <f>SUM(P842:R842)</f>
        <v>12.690000000000001</v>
      </c>
      <c r="T842" s="400">
        <v>4.2300000000000004</v>
      </c>
      <c r="U842" s="400">
        <v>4.2300000000000004</v>
      </c>
      <c r="V842" s="400">
        <v>4.2300000000000004</v>
      </c>
      <c r="W842" s="404">
        <f>SUM(T842:V842)</f>
        <v>12.690000000000001</v>
      </c>
      <c r="X842" s="400">
        <v>4.2300000000000004</v>
      </c>
      <c r="Y842" s="400">
        <v>4.2300000000000004</v>
      </c>
      <c r="Z842" s="400">
        <v>4.2300000000000004</v>
      </c>
      <c r="AA842" s="404">
        <f>SUM(X842:Z842)</f>
        <v>12.690000000000001</v>
      </c>
      <c r="AB842" s="400">
        <v>4.2300000000000004</v>
      </c>
      <c r="AC842" s="400">
        <v>4.2300000000000004</v>
      </c>
      <c r="AD842" s="400">
        <v>4.2300000000000004</v>
      </c>
      <c r="AE842" s="404">
        <f>SUM(AB842:AD842)</f>
        <v>12.690000000000001</v>
      </c>
      <c r="AF842" s="401">
        <f>SUBTOTAL(9,S842,W842,AA842,AE842)</f>
        <v>50.760000000000005</v>
      </c>
    </row>
    <row r="843" spans="1:32" x14ac:dyDescent="0.3">
      <c r="A843" s="70"/>
      <c r="B843" s="70" t="s">
        <v>3631</v>
      </c>
      <c r="C843" s="318" t="s">
        <v>3236</v>
      </c>
      <c r="D843" s="318" t="s">
        <v>176</v>
      </c>
      <c r="E843" s="317" t="s">
        <v>943</v>
      </c>
      <c r="F843" s="318" t="s">
        <v>1899</v>
      </c>
      <c r="G843" s="318" t="s">
        <v>1885</v>
      </c>
      <c r="H843" s="317" t="s">
        <v>966</v>
      </c>
      <c r="I843" s="317">
        <v>62300</v>
      </c>
      <c r="J843" s="318" t="s">
        <v>1001</v>
      </c>
      <c r="K843" s="316">
        <v>41343</v>
      </c>
      <c r="L843" s="317" t="s">
        <v>2608</v>
      </c>
      <c r="M843" s="315" t="s">
        <v>983</v>
      </c>
      <c r="N843" s="318" t="s">
        <v>991</v>
      </c>
      <c r="O843" s="347">
        <v>50.76</v>
      </c>
      <c r="P843" s="400">
        <v>4.2300000000000004</v>
      </c>
      <c r="Q843" s="400">
        <v>4.2300000000000004</v>
      </c>
      <c r="R843" s="400">
        <v>4.2300000000000004</v>
      </c>
      <c r="S843" s="404">
        <f>SUM(P843:R843)</f>
        <v>12.690000000000001</v>
      </c>
      <c r="T843" s="400">
        <v>4.2300000000000004</v>
      </c>
      <c r="U843" s="400">
        <v>4.2300000000000004</v>
      </c>
      <c r="V843" s="400">
        <v>4.2300000000000004</v>
      </c>
      <c r="W843" s="404">
        <f>SUM(T843:V843)</f>
        <v>12.690000000000001</v>
      </c>
      <c r="X843" s="400">
        <v>4.2300000000000004</v>
      </c>
      <c r="Y843" s="400">
        <v>4.2300000000000004</v>
      </c>
      <c r="Z843" s="400">
        <v>4.2300000000000004</v>
      </c>
      <c r="AA843" s="404">
        <f>SUM(X843:Z843)</f>
        <v>12.690000000000001</v>
      </c>
      <c r="AB843" s="400">
        <v>4.2300000000000004</v>
      </c>
      <c r="AC843" s="400">
        <v>4.2300000000000004</v>
      </c>
      <c r="AD843" s="400">
        <v>4.2300000000000004</v>
      </c>
      <c r="AE843" s="404">
        <f>SUM(AB843:AD843)</f>
        <v>12.690000000000001</v>
      </c>
      <c r="AF843" s="401">
        <f>SUBTOTAL(9,S843,W843,AA843,AE843)</f>
        <v>50.760000000000005</v>
      </c>
    </row>
    <row r="844" spans="1:32" x14ac:dyDescent="0.3">
      <c r="A844" s="70"/>
      <c r="B844" s="70" t="s">
        <v>3631</v>
      </c>
      <c r="C844" s="318" t="s">
        <v>3236</v>
      </c>
      <c r="D844" s="318" t="s">
        <v>177</v>
      </c>
      <c r="E844" s="317" t="s">
        <v>943</v>
      </c>
      <c r="F844" s="318" t="s">
        <v>1900</v>
      </c>
      <c r="G844" s="318" t="s">
        <v>1885</v>
      </c>
      <c r="H844" s="317" t="s">
        <v>966</v>
      </c>
      <c r="I844" s="317">
        <v>62300</v>
      </c>
      <c r="J844" s="318" t="s">
        <v>1001</v>
      </c>
      <c r="K844" s="316">
        <v>41339</v>
      </c>
      <c r="L844" s="317" t="s">
        <v>2608</v>
      </c>
      <c r="M844" s="315" t="s">
        <v>983</v>
      </c>
      <c r="N844" s="318" t="s">
        <v>991</v>
      </c>
      <c r="O844" s="347">
        <v>50.76</v>
      </c>
      <c r="P844" s="400">
        <v>4.2300000000000004</v>
      </c>
      <c r="Q844" s="400">
        <v>4.2300000000000004</v>
      </c>
      <c r="R844" s="400">
        <v>4.2300000000000004</v>
      </c>
      <c r="S844" s="404">
        <f>SUM(P844:R844)</f>
        <v>12.690000000000001</v>
      </c>
      <c r="T844" s="400">
        <v>4.2300000000000004</v>
      </c>
      <c r="U844" s="400">
        <v>4.2300000000000004</v>
      </c>
      <c r="V844" s="400">
        <v>4.2300000000000004</v>
      </c>
      <c r="W844" s="404">
        <f>SUM(T844:V844)</f>
        <v>12.690000000000001</v>
      </c>
      <c r="X844" s="400">
        <v>4.2300000000000004</v>
      </c>
      <c r="Y844" s="400">
        <v>4.2300000000000004</v>
      </c>
      <c r="Z844" s="400">
        <v>4.2300000000000004</v>
      </c>
      <c r="AA844" s="404">
        <f>SUM(X844:Z844)</f>
        <v>12.690000000000001</v>
      </c>
      <c r="AB844" s="400">
        <v>4.2300000000000004</v>
      </c>
      <c r="AC844" s="400">
        <v>4.2300000000000004</v>
      </c>
      <c r="AD844" s="400">
        <v>4.2300000000000004</v>
      </c>
      <c r="AE844" s="404">
        <f>SUM(AB844:AD844)</f>
        <v>12.690000000000001</v>
      </c>
      <c r="AF844" s="401">
        <f>SUBTOTAL(9,S844,W844,AA844,AE844)</f>
        <v>50.760000000000005</v>
      </c>
    </row>
    <row r="845" spans="1:32" x14ac:dyDescent="0.3">
      <c r="A845" s="70"/>
      <c r="B845" s="70" t="s">
        <v>3631</v>
      </c>
      <c r="C845" s="318" t="s">
        <v>162</v>
      </c>
      <c r="D845" s="318" t="s">
        <v>178</v>
      </c>
      <c r="E845" s="317" t="s">
        <v>926</v>
      </c>
      <c r="F845" s="318" t="s">
        <v>1901</v>
      </c>
      <c r="G845" s="318" t="s">
        <v>1885</v>
      </c>
      <c r="H845" s="317" t="s">
        <v>966</v>
      </c>
      <c r="I845" s="317">
        <v>62300</v>
      </c>
      <c r="J845" s="318" t="s">
        <v>1001</v>
      </c>
      <c r="K845" s="316">
        <v>41022</v>
      </c>
      <c r="L845" s="317" t="s">
        <v>2608</v>
      </c>
      <c r="M845" s="315" t="s">
        <v>983</v>
      </c>
      <c r="N845" s="318" t="s">
        <v>991</v>
      </c>
      <c r="O845" s="347">
        <v>50.76</v>
      </c>
      <c r="P845" s="400">
        <v>4.2300000000000004</v>
      </c>
      <c r="Q845" s="400">
        <v>4.2300000000000004</v>
      </c>
      <c r="R845" s="400">
        <v>4.2300000000000004</v>
      </c>
      <c r="S845" s="404">
        <f>SUM(P845:R845)</f>
        <v>12.690000000000001</v>
      </c>
      <c r="T845" s="400">
        <v>4.2300000000000004</v>
      </c>
      <c r="U845" s="400">
        <v>4.2300000000000004</v>
      </c>
      <c r="V845" s="400">
        <v>4.2300000000000004</v>
      </c>
      <c r="W845" s="404">
        <f>SUM(T845:V845)</f>
        <v>12.690000000000001</v>
      </c>
      <c r="X845" s="400">
        <v>4.2300000000000004</v>
      </c>
      <c r="Y845" s="400">
        <v>4.2300000000000004</v>
      </c>
      <c r="Z845" s="400">
        <v>4.2300000000000004</v>
      </c>
      <c r="AA845" s="404">
        <f>SUM(X845:Z845)</f>
        <v>12.690000000000001</v>
      </c>
      <c r="AB845" s="400">
        <v>4.2300000000000004</v>
      </c>
      <c r="AC845" s="400">
        <v>4.2300000000000004</v>
      </c>
      <c r="AD845" s="400">
        <v>4.2300000000000004</v>
      </c>
      <c r="AE845" s="404">
        <f>SUM(AB845:AD845)</f>
        <v>12.690000000000001</v>
      </c>
      <c r="AF845" s="401">
        <f>SUBTOTAL(9,S845,W845,AA845,AE845)</f>
        <v>50.760000000000005</v>
      </c>
    </row>
    <row r="846" spans="1:32" x14ac:dyDescent="0.3">
      <c r="A846" s="70"/>
      <c r="B846" s="70" t="s">
        <v>3631</v>
      </c>
      <c r="C846" s="318" t="s">
        <v>174</v>
      </c>
      <c r="D846" s="318" t="s">
        <v>179</v>
      </c>
      <c r="E846" s="317" t="s">
        <v>943</v>
      </c>
      <c r="F846" s="318" t="s">
        <v>1902</v>
      </c>
      <c r="G846" s="318" t="s">
        <v>1885</v>
      </c>
      <c r="H846" s="317" t="s">
        <v>966</v>
      </c>
      <c r="I846" s="317">
        <v>62300</v>
      </c>
      <c r="J846" s="318" t="s">
        <v>1001</v>
      </c>
      <c r="K846" s="316">
        <v>41085</v>
      </c>
      <c r="L846" s="317" t="s">
        <v>2608</v>
      </c>
      <c r="M846" s="315" t="s">
        <v>983</v>
      </c>
      <c r="N846" s="318" t="s">
        <v>991</v>
      </c>
      <c r="O846" s="347">
        <v>50.76</v>
      </c>
      <c r="P846" s="400">
        <v>4.2300000000000004</v>
      </c>
      <c r="Q846" s="400">
        <v>4.2300000000000004</v>
      </c>
      <c r="R846" s="400">
        <v>4.2300000000000004</v>
      </c>
      <c r="S846" s="404">
        <f>SUM(P846:R846)</f>
        <v>12.690000000000001</v>
      </c>
      <c r="T846" s="400">
        <v>4.2300000000000004</v>
      </c>
      <c r="U846" s="400">
        <v>4.2300000000000004</v>
      </c>
      <c r="V846" s="400">
        <v>4.2300000000000004</v>
      </c>
      <c r="W846" s="404">
        <f>SUM(T846:V846)</f>
        <v>12.690000000000001</v>
      </c>
      <c r="X846" s="400">
        <v>4.2300000000000004</v>
      </c>
      <c r="Y846" s="400">
        <v>4.2300000000000004</v>
      </c>
      <c r="Z846" s="400">
        <v>4.2300000000000004</v>
      </c>
      <c r="AA846" s="404">
        <f>SUM(X846:Z846)</f>
        <v>12.690000000000001</v>
      </c>
      <c r="AB846" s="400">
        <v>4.2300000000000004</v>
      </c>
      <c r="AC846" s="400">
        <v>4.2300000000000004</v>
      </c>
      <c r="AD846" s="400">
        <v>4.2300000000000004</v>
      </c>
      <c r="AE846" s="404">
        <f>SUM(AB846:AD846)</f>
        <v>12.690000000000001</v>
      </c>
      <c r="AF846" s="401">
        <f>SUBTOTAL(9,S846,W846,AA846,AE846)</f>
        <v>50.760000000000005</v>
      </c>
    </row>
    <row r="847" spans="1:32" x14ac:dyDescent="0.3">
      <c r="A847" s="70"/>
      <c r="B847" s="70" t="s">
        <v>3631</v>
      </c>
      <c r="C847" s="318" t="s">
        <v>157</v>
      </c>
      <c r="D847" s="318" t="s">
        <v>180</v>
      </c>
      <c r="E847" s="317" t="s">
        <v>926</v>
      </c>
      <c r="F847" s="318" t="s">
        <v>1903</v>
      </c>
      <c r="G847" s="318" t="s">
        <v>1885</v>
      </c>
      <c r="H847" s="317" t="s">
        <v>966</v>
      </c>
      <c r="I847" s="317">
        <v>62300</v>
      </c>
      <c r="J847" s="318" t="s">
        <v>1001</v>
      </c>
      <c r="K847" s="316">
        <v>40911</v>
      </c>
      <c r="L847" s="317" t="s">
        <v>2608</v>
      </c>
      <c r="M847" s="315" t="s">
        <v>983</v>
      </c>
      <c r="N847" s="318" t="s">
        <v>991</v>
      </c>
      <c r="O847" s="347">
        <v>50.76</v>
      </c>
      <c r="P847" s="400">
        <v>4.2300000000000004</v>
      </c>
      <c r="Q847" s="400">
        <v>4.2300000000000004</v>
      </c>
      <c r="R847" s="400">
        <v>4.2300000000000004</v>
      </c>
      <c r="S847" s="404">
        <f>SUM(P847:R847)</f>
        <v>12.690000000000001</v>
      </c>
      <c r="T847" s="400">
        <v>4.2300000000000004</v>
      </c>
      <c r="U847" s="400">
        <v>4.2300000000000004</v>
      </c>
      <c r="V847" s="400">
        <v>4.2300000000000004</v>
      </c>
      <c r="W847" s="404">
        <f>SUM(T847:V847)</f>
        <v>12.690000000000001</v>
      </c>
      <c r="X847" s="400">
        <v>4.2300000000000004</v>
      </c>
      <c r="Y847" s="400">
        <v>4.2300000000000004</v>
      </c>
      <c r="Z847" s="400">
        <v>4.2300000000000004</v>
      </c>
      <c r="AA847" s="404">
        <f>SUM(X847:Z847)</f>
        <v>12.690000000000001</v>
      </c>
      <c r="AB847" s="400">
        <v>4.2300000000000004</v>
      </c>
      <c r="AC847" s="400">
        <v>4.2300000000000004</v>
      </c>
      <c r="AD847" s="400">
        <v>4.2300000000000004</v>
      </c>
      <c r="AE847" s="404">
        <f>SUM(AB847:AD847)</f>
        <v>12.690000000000001</v>
      </c>
      <c r="AF847" s="401">
        <f>SUBTOTAL(9,S847,W847,AA847,AE847)</f>
        <v>50.760000000000005</v>
      </c>
    </row>
    <row r="848" spans="1:32" x14ac:dyDescent="0.3">
      <c r="A848" s="70"/>
      <c r="B848" s="70" t="s">
        <v>3631</v>
      </c>
      <c r="C848" s="318" t="s">
        <v>157</v>
      </c>
      <c r="D848" s="318" t="s">
        <v>181</v>
      </c>
      <c r="E848" s="317" t="s">
        <v>926</v>
      </c>
      <c r="F848" s="318" t="s">
        <v>1904</v>
      </c>
      <c r="G848" s="318" t="s">
        <v>1885</v>
      </c>
      <c r="H848" s="317" t="s">
        <v>966</v>
      </c>
      <c r="I848" s="317">
        <v>62300</v>
      </c>
      <c r="J848" s="318" t="s">
        <v>1001</v>
      </c>
      <c r="K848" s="316">
        <v>40911</v>
      </c>
      <c r="L848" s="317" t="s">
        <v>2608</v>
      </c>
      <c r="M848" s="315" t="s">
        <v>983</v>
      </c>
      <c r="N848" s="318" t="s">
        <v>991</v>
      </c>
      <c r="O848" s="347">
        <v>50.76</v>
      </c>
      <c r="P848" s="400">
        <v>4.2300000000000004</v>
      </c>
      <c r="Q848" s="400">
        <v>4.2300000000000004</v>
      </c>
      <c r="R848" s="400">
        <v>4.2300000000000004</v>
      </c>
      <c r="S848" s="404">
        <f>SUM(P848:R848)</f>
        <v>12.690000000000001</v>
      </c>
      <c r="T848" s="400">
        <v>4.2300000000000004</v>
      </c>
      <c r="U848" s="400">
        <v>4.2300000000000004</v>
      </c>
      <c r="V848" s="400">
        <v>4.2300000000000004</v>
      </c>
      <c r="W848" s="404">
        <f>SUM(T848:V848)</f>
        <v>12.690000000000001</v>
      </c>
      <c r="X848" s="400">
        <v>4.2300000000000004</v>
      </c>
      <c r="Y848" s="400">
        <v>4.2300000000000004</v>
      </c>
      <c r="Z848" s="400">
        <v>4.2300000000000004</v>
      </c>
      <c r="AA848" s="404">
        <f>SUM(X848:Z848)</f>
        <v>12.690000000000001</v>
      </c>
      <c r="AB848" s="400">
        <v>4.2300000000000004</v>
      </c>
      <c r="AC848" s="400">
        <v>4.2300000000000004</v>
      </c>
      <c r="AD848" s="400">
        <v>4.2300000000000004</v>
      </c>
      <c r="AE848" s="404">
        <f>SUM(AB848:AD848)</f>
        <v>12.690000000000001</v>
      </c>
      <c r="AF848" s="401">
        <f>SUBTOTAL(9,S848,W848,AA848,AE848)</f>
        <v>50.760000000000005</v>
      </c>
    </row>
    <row r="849" spans="1:32" x14ac:dyDescent="0.3">
      <c r="A849" s="70"/>
      <c r="B849" s="70" t="s">
        <v>3631</v>
      </c>
      <c r="C849" s="318" t="s">
        <v>157</v>
      </c>
      <c r="D849" s="318" t="s">
        <v>182</v>
      </c>
      <c r="E849" s="317" t="s">
        <v>926</v>
      </c>
      <c r="F849" s="318" t="s">
        <v>1905</v>
      </c>
      <c r="G849" s="318" t="s">
        <v>1885</v>
      </c>
      <c r="H849" s="317" t="s">
        <v>966</v>
      </c>
      <c r="I849" s="317">
        <v>62300</v>
      </c>
      <c r="J849" s="318" t="s">
        <v>1001</v>
      </c>
      <c r="K849" s="316">
        <v>40911</v>
      </c>
      <c r="L849" s="317" t="s">
        <v>2608</v>
      </c>
      <c r="M849" s="315" t="s">
        <v>983</v>
      </c>
      <c r="N849" s="318" t="s">
        <v>991</v>
      </c>
      <c r="O849" s="347">
        <v>50.76</v>
      </c>
      <c r="P849" s="400">
        <v>4.2300000000000004</v>
      </c>
      <c r="Q849" s="400">
        <v>4.2300000000000004</v>
      </c>
      <c r="R849" s="400">
        <v>4.2300000000000004</v>
      </c>
      <c r="S849" s="404">
        <f>SUM(P849:R849)</f>
        <v>12.690000000000001</v>
      </c>
      <c r="T849" s="400">
        <v>4.2300000000000004</v>
      </c>
      <c r="U849" s="400">
        <v>4.2300000000000004</v>
      </c>
      <c r="V849" s="400">
        <v>4.2300000000000004</v>
      </c>
      <c r="W849" s="404">
        <f>SUM(T849:V849)</f>
        <v>12.690000000000001</v>
      </c>
      <c r="X849" s="400">
        <v>4.2300000000000004</v>
      </c>
      <c r="Y849" s="400">
        <v>4.2300000000000004</v>
      </c>
      <c r="Z849" s="400">
        <v>4.2300000000000004</v>
      </c>
      <c r="AA849" s="404">
        <f>SUM(X849:Z849)</f>
        <v>12.690000000000001</v>
      </c>
      <c r="AB849" s="400">
        <v>4.2300000000000004</v>
      </c>
      <c r="AC849" s="400">
        <v>4.2300000000000004</v>
      </c>
      <c r="AD849" s="400">
        <v>4.2300000000000004</v>
      </c>
      <c r="AE849" s="404">
        <f>SUM(AB849:AD849)</f>
        <v>12.690000000000001</v>
      </c>
      <c r="AF849" s="401">
        <f>SUBTOTAL(9,S849,W849,AA849,AE849)</f>
        <v>50.760000000000005</v>
      </c>
    </row>
    <row r="850" spans="1:32" x14ac:dyDescent="0.3">
      <c r="A850" s="70"/>
      <c r="B850" s="70" t="s">
        <v>3631</v>
      </c>
      <c r="C850" s="318" t="s">
        <v>157</v>
      </c>
      <c r="D850" s="318" t="s">
        <v>183</v>
      </c>
      <c r="E850" s="317" t="s">
        <v>938</v>
      </c>
      <c r="F850" s="318" t="s">
        <v>1906</v>
      </c>
      <c r="G850" s="318" t="s">
        <v>1885</v>
      </c>
      <c r="H850" s="317" t="s">
        <v>966</v>
      </c>
      <c r="I850" s="317">
        <v>62300</v>
      </c>
      <c r="J850" s="318" t="s">
        <v>1005</v>
      </c>
      <c r="K850" s="316">
        <v>40911</v>
      </c>
      <c r="L850" s="317" t="s">
        <v>2608</v>
      </c>
      <c r="M850" s="315" t="s">
        <v>983</v>
      </c>
      <c r="N850" s="318" t="s">
        <v>993</v>
      </c>
      <c r="O850" s="347">
        <v>109.56</v>
      </c>
      <c r="P850" s="400">
        <v>9.1300000000000008</v>
      </c>
      <c r="Q850" s="400">
        <v>9.1300000000000008</v>
      </c>
      <c r="R850" s="400">
        <v>9.1300000000000008</v>
      </c>
      <c r="S850" s="404">
        <f>SUM(P850:R850)</f>
        <v>27.39</v>
      </c>
      <c r="T850" s="400">
        <v>9.1300000000000008</v>
      </c>
      <c r="U850" s="400">
        <v>9.1300000000000008</v>
      </c>
      <c r="V850" s="400">
        <v>9.1300000000000008</v>
      </c>
      <c r="W850" s="404">
        <f>SUM(T850:V850)</f>
        <v>27.39</v>
      </c>
      <c r="X850" s="400">
        <v>9.1300000000000008</v>
      </c>
      <c r="Y850" s="400">
        <v>9.1300000000000008</v>
      </c>
      <c r="Z850" s="400">
        <v>9.1300000000000008</v>
      </c>
      <c r="AA850" s="404">
        <f>SUM(X850:Z850)</f>
        <v>27.39</v>
      </c>
      <c r="AB850" s="400">
        <v>9.1300000000000008</v>
      </c>
      <c r="AC850" s="400">
        <v>9.1300000000000008</v>
      </c>
      <c r="AD850" s="400">
        <v>9.1300000000000008</v>
      </c>
      <c r="AE850" s="404">
        <f>SUM(AB850:AD850)</f>
        <v>27.39</v>
      </c>
      <c r="AF850" s="401">
        <f>SUBTOTAL(9,S850,W850,AA850,AE850)</f>
        <v>109.56</v>
      </c>
    </row>
    <row r="851" spans="1:32" x14ac:dyDescent="0.3">
      <c r="A851" s="70"/>
      <c r="B851" s="70" t="s">
        <v>3631</v>
      </c>
      <c r="C851" s="318" t="s">
        <v>160</v>
      </c>
      <c r="D851" s="318" t="s">
        <v>184</v>
      </c>
      <c r="E851" s="317" t="s">
        <v>968</v>
      </c>
      <c r="F851" s="318" t="s">
        <v>1907</v>
      </c>
      <c r="G851" s="318" t="s">
        <v>1885</v>
      </c>
      <c r="H851" s="317" t="s">
        <v>966</v>
      </c>
      <c r="I851" s="317">
        <v>62300</v>
      </c>
      <c r="J851" s="318" t="s">
        <v>1001</v>
      </c>
      <c r="K851" s="316">
        <v>40179</v>
      </c>
      <c r="L851" s="317" t="s">
        <v>2608</v>
      </c>
      <c r="M851" s="315" t="s">
        <v>983</v>
      </c>
      <c r="N851" s="318" t="s">
        <v>991</v>
      </c>
      <c r="O851" s="347">
        <v>50.76</v>
      </c>
      <c r="P851" s="400">
        <v>4.2300000000000004</v>
      </c>
      <c r="Q851" s="400">
        <v>4.2300000000000004</v>
      </c>
      <c r="R851" s="400">
        <v>4.2300000000000004</v>
      </c>
      <c r="S851" s="404">
        <f>SUM(P851:R851)</f>
        <v>12.690000000000001</v>
      </c>
      <c r="T851" s="400">
        <v>4.2300000000000004</v>
      </c>
      <c r="U851" s="400">
        <v>4.2300000000000004</v>
      </c>
      <c r="V851" s="400">
        <v>4.2300000000000004</v>
      </c>
      <c r="W851" s="404">
        <f>SUM(T851:V851)</f>
        <v>12.690000000000001</v>
      </c>
      <c r="X851" s="400">
        <v>4.2300000000000004</v>
      </c>
      <c r="Y851" s="400">
        <v>4.2300000000000004</v>
      </c>
      <c r="Z851" s="400">
        <v>4.2300000000000004</v>
      </c>
      <c r="AA851" s="404">
        <f>SUM(X851:Z851)</f>
        <v>12.690000000000001</v>
      </c>
      <c r="AB851" s="400">
        <v>4.2300000000000004</v>
      </c>
      <c r="AC851" s="400">
        <v>4.2300000000000004</v>
      </c>
      <c r="AD851" s="400">
        <v>4.2300000000000004</v>
      </c>
      <c r="AE851" s="404">
        <f>SUM(AB851:AD851)</f>
        <v>12.690000000000001</v>
      </c>
      <c r="AF851" s="401">
        <f>SUBTOTAL(9,S851,W851,AA851,AE851)</f>
        <v>50.760000000000005</v>
      </c>
    </row>
    <row r="852" spans="1:32" x14ac:dyDescent="0.3">
      <c r="A852" s="70"/>
      <c r="B852" s="70" t="s">
        <v>3631</v>
      </c>
      <c r="C852" s="318" t="s">
        <v>160</v>
      </c>
      <c r="D852" s="318" t="s">
        <v>185</v>
      </c>
      <c r="E852" s="317" t="s">
        <v>969</v>
      </c>
      <c r="F852" s="318" t="s">
        <v>1908</v>
      </c>
      <c r="G852" s="318" t="s">
        <v>1885</v>
      </c>
      <c r="H852" s="317" t="s">
        <v>966</v>
      </c>
      <c r="I852" s="317">
        <v>62300</v>
      </c>
      <c r="J852" s="318" t="s">
        <v>1001</v>
      </c>
      <c r="K852" s="316">
        <v>40179</v>
      </c>
      <c r="L852" s="317" t="s">
        <v>2608</v>
      </c>
      <c r="M852" s="315" t="s">
        <v>983</v>
      </c>
      <c r="N852" s="318" t="s">
        <v>991</v>
      </c>
      <c r="O852" s="347">
        <v>50.76</v>
      </c>
      <c r="P852" s="400">
        <v>4.2300000000000004</v>
      </c>
      <c r="Q852" s="400">
        <v>4.2300000000000004</v>
      </c>
      <c r="R852" s="400">
        <v>4.2300000000000004</v>
      </c>
      <c r="S852" s="404">
        <f>SUM(P852:R852)</f>
        <v>12.690000000000001</v>
      </c>
      <c r="T852" s="400">
        <v>4.2300000000000004</v>
      </c>
      <c r="U852" s="400">
        <v>4.2300000000000004</v>
      </c>
      <c r="V852" s="400">
        <v>4.2300000000000004</v>
      </c>
      <c r="W852" s="404">
        <f>SUM(T852:V852)</f>
        <v>12.690000000000001</v>
      </c>
      <c r="X852" s="400">
        <v>4.2300000000000004</v>
      </c>
      <c r="Y852" s="400">
        <v>4.2300000000000004</v>
      </c>
      <c r="Z852" s="400">
        <v>4.2300000000000004</v>
      </c>
      <c r="AA852" s="404">
        <f>SUM(X852:Z852)</f>
        <v>12.690000000000001</v>
      </c>
      <c r="AB852" s="400">
        <v>4.2300000000000004</v>
      </c>
      <c r="AC852" s="400">
        <v>4.2300000000000004</v>
      </c>
      <c r="AD852" s="400">
        <v>4.2300000000000004</v>
      </c>
      <c r="AE852" s="404">
        <f>SUM(AB852:AD852)</f>
        <v>12.690000000000001</v>
      </c>
      <c r="AF852" s="401">
        <f>SUBTOTAL(9,S852,W852,AA852,AE852)</f>
        <v>50.760000000000005</v>
      </c>
    </row>
    <row r="853" spans="1:32" x14ac:dyDescent="0.3">
      <c r="A853" s="70"/>
      <c r="B853" s="70" t="s">
        <v>3631</v>
      </c>
      <c r="C853" s="318" t="s">
        <v>3236</v>
      </c>
      <c r="D853" s="318" t="s">
        <v>186</v>
      </c>
      <c r="E853" s="317" t="s">
        <v>969</v>
      </c>
      <c r="F853" s="318" t="s">
        <v>1909</v>
      </c>
      <c r="G853" s="318" t="s">
        <v>1885</v>
      </c>
      <c r="H853" s="317" t="s">
        <v>966</v>
      </c>
      <c r="I853" s="317">
        <v>62300</v>
      </c>
      <c r="J853" s="318" t="s">
        <v>1001</v>
      </c>
      <c r="K853" s="316">
        <v>40179</v>
      </c>
      <c r="L853" s="317" t="s">
        <v>2608</v>
      </c>
      <c r="M853" s="315" t="s">
        <v>983</v>
      </c>
      <c r="N853" s="318" t="s">
        <v>991</v>
      </c>
      <c r="O853" s="347">
        <v>50.76</v>
      </c>
      <c r="P853" s="400">
        <v>4.2300000000000004</v>
      </c>
      <c r="Q853" s="400">
        <v>4.2300000000000004</v>
      </c>
      <c r="R853" s="400">
        <v>4.2300000000000004</v>
      </c>
      <c r="S853" s="404">
        <f>SUM(P853:R853)</f>
        <v>12.690000000000001</v>
      </c>
      <c r="T853" s="400">
        <v>4.2300000000000004</v>
      </c>
      <c r="U853" s="400">
        <v>4.2300000000000004</v>
      </c>
      <c r="V853" s="400">
        <v>4.2300000000000004</v>
      </c>
      <c r="W853" s="404">
        <f>SUM(T853:V853)</f>
        <v>12.690000000000001</v>
      </c>
      <c r="X853" s="400">
        <v>4.2300000000000004</v>
      </c>
      <c r="Y853" s="400">
        <v>4.2300000000000004</v>
      </c>
      <c r="Z853" s="400">
        <v>4.2300000000000004</v>
      </c>
      <c r="AA853" s="404">
        <f>SUM(X853:Z853)</f>
        <v>12.690000000000001</v>
      </c>
      <c r="AB853" s="400">
        <v>4.2300000000000004</v>
      </c>
      <c r="AC853" s="400">
        <v>4.2300000000000004</v>
      </c>
      <c r="AD853" s="400">
        <v>4.2300000000000004</v>
      </c>
      <c r="AE853" s="404">
        <f>SUM(AB853:AD853)</f>
        <v>12.690000000000001</v>
      </c>
      <c r="AF853" s="401">
        <f>SUBTOTAL(9,S853,W853,AA853,AE853)</f>
        <v>50.760000000000005</v>
      </c>
    </row>
    <row r="854" spans="1:32" x14ac:dyDescent="0.3">
      <c r="A854" s="70"/>
      <c r="B854" s="70" t="s">
        <v>3631</v>
      </c>
      <c r="C854" s="318" t="s">
        <v>160</v>
      </c>
      <c r="D854" s="318" t="s">
        <v>187</v>
      </c>
      <c r="E854" s="317" t="s">
        <v>967</v>
      </c>
      <c r="F854" s="318" t="s">
        <v>1910</v>
      </c>
      <c r="G854" s="318" t="s">
        <v>1885</v>
      </c>
      <c r="H854" s="317" t="s">
        <v>966</v>
      </c>
      <c r="I854" s="317">
        <v>62300</v>
      </c>
      <c r="J854" s="318" t="s">
        <v>1001</v>
      </c>
      <c r="K854" s="316">
        <v>39893</v>
      </c>
      <c r="L854" s="317" t="s">
        <v>2608</v>
      </c>
      <c r="M854" s="315" t="s">
        <v>983</v>
      </c>
      <c r="N854" s="318" t="s">
        <v>991</v>
      </c>
      <c r="O854" s="347">
        <v>50.76</v>
      </c>
      <c r="P854" s="400">
        <v>4.2300000000000004</v>
      </c>
      <c r="Q854" s="400">
        <v>4.2300000000000004</v>
      </c>
      <c r="R854" s="400">
        <v>4.2300000000000004</v>
      </c>
      <c r="S854" s="404">
        <f>SUM(P854:R854)</f>
        <v>12.690000000000001</v>
      </c>
      <c r="T854" s="400">
        <v>4.2300000000000004</v>
      </c>
      <c r="U854" s="400">
        <v>4.2300000000000004</v>
      </c>
      <c r="V854" s="400">
        <v>4.2300000000000004</v>
      </c>
      <c r="W854" s="404">
        <f>SUM(T854:V854)</f>
        <v>12.690000000000001</v>
      </c>
      <c r="X854" s="400">
        <v>4.2300000000000004</v>
      </c>
      <c r="Y854" s="400">
        <v>4.2300000000000004</v>
      </c>
      <c r="Z854" s="400">
        <v>4.2300000000000004</v>
      </c>
      <c r="AA854" s="404">
        <f>SUM(X854:Z854)</f>
        <v>12.690000000000001</v>
      </c>
      <c r="AB854" s="400">
        <v>4.2300000000000004</v>
      </c>
      <c r="AC854" s="400">
        <v>4.2300000000000004</v>
      </c>
      <c r="AD854" s="400">
        <v>4.2300000000000004</v>
      </c>
      <c r="AE854" s="404">
        <f>SUM(AB854:AD854)</f>
        <v>12.690000000000001</v>
      </c>
      <c r="AF854" s="401">
        <f>SUBTOTAL(9,S854,W854,AA854,AE854)</f>
        <v>50.760000000000005</v>
      </c>
    </row>
    <row r="855" spans="1:32" x14ac:dyDescent="0.3">
      <c r="A855" s="581"/>
      <c r="B855" s="581" t="s">
        <v>3632</v>
      </c>
      <c r="C855" s="580" t="s">
        <v>162</v>
      </c>
      <c r="D855" s="580" t="s">
        <v>188</v>
      </c>
      <c r="E855" s="579" t="s">
        <v>967</v>
      </c>
      <c r="F855" s="580" t="s">
        <v>1911</v>
      </c>
      <c r="G855" s="580" t="s">
        <v>1885</v>
      </c>
      <c r="H855" s="579" t="s">
        <v>966</v>
      </c>
      <c r="I855" s="579">
        <v>62300</v>
      </c>
      <c r="J855" s="580" t="s">
        <v>1001</v>
      </c>
      <c r="K855" s="316">
        <v>39952</v>
      </c>
      <c r="L855" s="579" t="s">
        <v>2608</v>
      </c>
      <c r="M855" s="578" t="s">
        <v>983</v>
      </c>
      <c r="N855" s="580" t="s">
        <v>991</v>
      </c>
      <c r="O855" s="347">
        <v>50.76</v>
      </c>
      <c r="P855" s="400">
        <v>4.2300000000000004</v>
      </c>
      <c r="Q855" s="400">
        <v>4.2300000000000004</v>
      </c>
      <c r="R855" s="400">
        <v>4.2300000000000004</v>
      </c>
      <c r="S855" s="404">
        <f>SUM(P855:R855)</f>
        <v>12.690000000000001</v>
      </c>
      <c r="T855" s="400">
        <v>4.2300000000000004</v>
      </c>
      <c r="U855" s="400">
        <v>4.2300000000000004</v>
      </c>
      <c r="V855" s="400">
        <v>4.2300000000000004</v>
      </c>
      <c r="W855" s="404">
        <f>SUM(T855:V855)</f>
        <v>12.690000000000001</v>
      </c>
      <c r="X855" s="400">
        <v>4.2300000000000004</v>
      </c>
      <c r="Y855" s="400">
        <v>4.2300000000000004</v>
      </c>
      <c r="Z855" s="400">
        <v>4.2300000000000004</v>
      </c>
      <c r="AA855" s="404">
        <f>SUM(X855:Z855)</f>
        <v>12.690000000000001</v>
      </c>
      <c r="AB855" s="400"/>
      <c r="AC855" s="400"/>
      <c r="AD855" s="400"/>
      <c r="AE855" s="404">
        <f>SUM(AB855:AD855)</f>
        <v>0</v>
      </c>
      <c r="AF855" s="592">
        <f>SUBTOTAL(9,S855,W855,AA855,AE855)</f>
        <v>38.070000000000007</v>
      </c>
    </row>
    <row r="856" spans="1:32" x14ac:dyDescent="0.3">
      <c r="A856" s="70"/>
      <c r="B856" s="70" t="s">
        <v>3631</v>
      </c>
      <c r="C856" s="318" t="s">
        <v>160</v>
      </c>
      <c r="D856" s="318" t="s">
        <v>189</v>
      </c>
      <c r="E856" s="317" t="s">
        <v>967</v>
      </c>
      <c r="F856" s="318" t="s">
        <v>1912</v>
      </c>
      <c r="G856" s="318" t="s">
        <v>1885</v>
      </c>
      <c r="H856" s="317" t="s">
        <v>966</v>
      </c>
      <c r="I856" s="317">
        <v>62300</v>
      </c>
      <c r="J856" s="318" t="s">
        <v>1001</v>
      </c>
      <c r="K856" s="316">
        <v>40018</v>
      </c>
      <c r="L856" s="317" t="s">
        <v>2608</v>
      </c>
      <c r="M856" s="315" t="s">
        <v>983</v>
      </c>
      <c r="N856" s="318" t="s">
        <v>991</v>
      </c>
      <c r="O856" s="347">
        <v>50.76</v>
      </c>
      <c r="P856" s="400">
        <v>4.2300000000000004</v>
      </c>
      <c r="Q856" s="400">
        <v>4.2300000000000004</v>
      </c>
      <c r="R856" s="400">
        <v>4.2300000000000004</v>
      </c>
      <c r="S856" s="404">
        <f>SUM(P856:R856)</f>
        <v>12.690000000000001</v>
      </c>
      <c r="T856" s="400">
        <v>4.2300000000000004</v>
      </c>
      <c r="U856" s="400">
        <v>4.2300000000000004</v>
      </c>
      <c r="V856" s="400">
        <v>4.2300000000000004</v>
      </c>
      <c r="W856" s="404">
        <f>SUM(T856:V856)</f>
        <v>12.690000000000001</v>
      </c>
      <c r="X856" s="400">
        <v>4.2300000000000004</v>
      </c>
      <c r="Y856" s="400">
        <v>4.2300000000000004</v>
      </c>
      <c r="Z856" s="400">
        <v>4.2300000000000004</v>
      </c>
      <c r="AA856" s="404">
        <f>SUM(X856:Z856)</f>
        <v>12.690000000000001</v>
      </c>
      <c r="AB856" s="400">
        <v>4.2300000000000004</v>
      </c>
      <c r="AC856" s="400">
        <v>4.2300000000000004</v>
      </c>
      <c r="AD856" s="400">
        <v>4.2300000000000004</v>
      </c>
      <c r="AE856" s="404">
        <f>SUM(AB856:AD856)</f>
        <v>12.690000000000001</v>
      </c>
      <c r="AF856" s="401">
        <f>SUBTOTAL(9,S856,W856,AA856,AE856)</f>
        <v>50.760000000000005</v>
      </c>
    </row>
    <row r="857" spans="1:32" x14ac:dyDescent="0.3">
      <c r="A857" s="70"/>
      <c r="B857" s="70" t="s">
        <v>3631</v>
      </c>
      <c r="C857" s="318" t="s">
        <v>162</v>
      </c>
      <c r="D857" s="318" t="s">
        <v>190</v>
      </c>
      <c r="E857" s="317" t="s">
        <v>967</v>
      </c>
      <c r="F857" s="318" t="s">
        <v>1913</v>
      </c>
      <c r="G857" s="318" t="s">
        <v>1885</v>
      </c>
      <c r="H857" s="317" t="s">
        <v>966</v>
      </c>
      <c r="I857" s="317">
        <v>62300</v>
      </c>
      <c r="J857" s="318" t="s">
        <v>1001</v>
      </c>
      <c r="K857" s="316">
        <v>39980</v>
      </c>
      <c r="L857" s="317" t="s">
        <v>2608</v>
      </c>
      <c r="M857" s="315" t="s">
        <v>983</v>
      </c>
      <c r="N857" s="318" t="s">
        <v>991</v>
      </c>
      <c r="O857" s="347">
        <v>50.76</v>
      </c>
      <c r="P857" s="400">
        <v>4.2300000000000004</v>
      </c>
      <c r="Q857" s="400">
        <v>4.2300000000000004</v>
      </c>
      <c r="R857" s="400">
        <v>4.2300000000000004</v>
      </c>
      <c r="S857" s="404">
        <f>SUM(P857:R857)</f>
        <v>12.690000000000001</v>
      </c>
      <c r="T857" s="400">
        <v>4.2300000000000004</v>
      </c>
      <c r="U857" s="400">
        <v>4.2300000000000004</v>
      </c>
      <c r="V857" s="400">
        <v>4.2300000000000004</v>
      </c>
      <c r="W857" s="404">
        <f>SUM(T857:V857)</f>
        <v>12.690000000000001</v>
      </c>
      <c r="X857" s="400">
        <v>4.2300000000000004</v>
      </c>
      <c r="Y857" s="400">
        <v>4.2300000000000004</v>
      </c>
      <c r="Z857" s="400">
        <v>4.2300000000000004</v>
      </c>
      <c r="AA857" s="404">
        <f>SUM(X857:Z857)</f>
        <v>12.690000000000001</v>
      </c>
      <c r="AB857" s="400">
        <v>4.2300000000000004</v>
      </c>
      <c r="AC857" s="400">
        <v>4.2300000000000004</v>
      </c>
      <c r="AD857" s="400">
        <v>4.2300000000000004</v>
      </c>
      <c r="AE857" s="404">
        <f>SUM(AB857:AD857)</f>
        <v>12.690000000000001</v>
      </c>
      <c r="AF857" s="401">
        <f>SUBTOTAL(9,S857,W857,AA857,AE857)</f>
        <v>50.760000000000005</v>
      </c>
    </row>
    <row r="858" spans="1:32" x14ac:dyDescent="0.3">
      <c r="A858" s="70"/>
      <c r="B858" s="70" t="s">
        <v>3631</v>
      </c>
      <c r="C858" s="318" t="s">
        <v>160</v>
      </c>
      <c r="D858" s="318" t="s">
        <v>191</v>
      </c>
      <c r="E858" s="317" t="s">
        <v>967</v>
      </c>
      <c r="F858" s="318" t="s">
        <v>1914</v>
      </c>
      <c r="G858" s="318" t="s">
        <v>1885</v>
      </c>
      <c r="H858" s="317" t="s">
        <v>966</v>
      </c>
      <c r="I858" s="317">
        <v>62300</v>
      </c>
      <c r="J858" s="318" t="s">
        <v>1001</v>
      </c>
      <c r="K858" s="316">
        <v>40109</v>
      </c>
      <c r="L858" s="317" t="s">
        <v>2608</v>
      </c>
      <c r="M858" s="315" t="s">
        <v>983</v>
      </c>
      <c r="N858" s="318" t="s">
        <v>991</v>
      </c>
      <c r="O858" s="347">
        <v>50.76</v>
      </c>
      <c r="P858" s="400">
        <v>4.2300000000000004</v>
      </c>
      <c r="Q858" s="400">
        <v>4.2300000000000004</v>
      </c>
      <c r="R858" s="400">
        <v>4.2300000000000004</v>
      </c>
      <c r="S858" s="404">
        <f>SUM(P858:R858)</f>
        <v>12.690000000000001</v>
      </c>
      <c r="T858" s="400">
        <v>4.2300000000000004</v>
      </c>
      <c r="U858" s="400">
        <v>4.2300000000000004</v>
      </c>
      <c r="V858" s="400">
        <v>4.2300000000000004</v>
      </c>
      <c r="W858" s="404">
        <f>SUM(T858:V858)</f>
        <v>12.690000000000001</v>
      </c>
      <c r="X858" s="400">
        <v>4.2300000000000004</v>
      </c>
      <c r="Y858" s="400">
        <v>4.2300000000000004</v>
      </c>
      <c r="Z858" s="400">
        <v>4.2300000000000004</v>
      </c>
      <c r="AA858" s="404">
        <f>SUM(X858:Z858)</f>
        <v>12.690000000000001</v>
      </c>
      <c r="AB858" s="400">
        <v>4.2300000000000004</v>
      </c>
      <c r="AC858" s="400">
        <v>4.2300000000000004</v>
      </c>
      <c r="AD858" s="400">
        <v>4.2300000000000004</v>
      </c>
      <c r="AE858" s="404">
        <f>SUM(AB858:AD858)</f>
        <v>12.690000000000001</v>
      </c>
      <c r="AF858" s="401">
        <f>SUBTOTAL(9,S858,W858,AA858,AE858)</f>
        <v>50.760000000000005</v>
      </c>
    </row>
    <row r="859" spans="1:32" x14ac:dyDescent="0.3">
      <c r="A859" s="70"/>
      <c r="B859" s="70" t="s">
        <v>3631</v>
      </c>
      <c r="C859" s="318" t="s">
        <v>160</v>
      </c>
      <c r="D859" s="318" t="s">
        <v>192</v>
      </c>
      <c r="E859" s="317" t="s">
        <v>967</v>
      </c>
      <c r="F859" s="318" t="s">
        <v>1915</v>
      </c>
      <c r="G859" s="318" t="s">
        <v>1885</v>
      </c>
      <c r="H859" s="317" t="s">
        <v>966</v>
      </c>
      <c r="I859" s="317">
        <v>62300</v>
      </c>
      <c r="J859" s="318" t="s">
        <v>1001</v>
      </c>
      <c r="K859" s="316">
        <v>40109</v>
      </c>
      <c r="L859" s="317" t="s">
        <v>2608</v>
      </c>
      <c r="M859" s="315" t="s">
        <v>983</v>
      </c>
      <c r="N859" s="318" t="s">
        <v>991</v>
      </c>
      <c r="O859" s="347">
        <v>50.76</v>
      </c>
      <c r="P859" s="400">
        <v>4.2300000000000004</v>
      </c>
      <c r="Q859" s="400">
        <v>4.2300000000000004</v>
      </c>
      <c r="R859" s="400">
        <v>4.2300000000000004</v>
      </c>
      <c r="S859" s="404">
        <f>SUM(P859:R859)</f>
        <v>12.690000000000001</v>
      </c>
      <c r="T859" s="400">
        <v>4.2300000000000004</v>
      </c>
      <c r="U859" s="400">
        <v>4.2300000000000004</v>
      </c>
      <c r="V859" s="400">
        <v>4.2300000000000004</v>
      </c>
      <c r="W859" s="404">
        <f>SUM(T859:V859)</f>
        <v>12.690000000000001</v>
      </c>
      <c r="X859" s="400">
        <v>4.2300000000000004</v>
      </c>
      <c r="Y859" s="400">
        <v>4.2300000000000004</v>
      </c>
      <c r="Z859" s="400">
        <v>4.2300000000000004</v>
      </c>
      <c r="AA859" s="404">
        <f>SUM(X859:Z859)</f>
        <v>12.690000000000001</v>
      </c>
      <c r="AB859" s="400">
        <v>4.2300000000000004</v>
      </c>
      <c r="AC859" s="400">
        <v>4.2300000000000004</v>
      </c>
      <c r="AD859" s="400">
        <v>4.2300000000000004</v>
      </c>
      <c r="AE859" s="404">
        <f>SUM(AB859:AD859)</f>
        <v>12.690000000000001</v>
      </c>
      <c r="AF859" s="401">
        <f>SUBTOTAL(9,S859,W859,AA859,AE859)</f>
        <v>50.760000000000005</v>
      </c>
    </row>
    <row r="860" spans="1:32" x14ac:dyDescent="0.3">
      <c r="A860" s="70"/>
      <c r="B860" s="70" t="s">
        <v>3631</v>
      </c>
      <c r="C860" s="318" t="s">
        <v>160</v>
      </c>
      <c r="D860" s="318" t="s">
        <v>193</v>
      </c>
      <c r="E860" s="317" t="s">
        <v>926</v>
      </c>
      <c r="F860" s="318" t="s">
        <v>1916</v>
      </c>
      <c r="G860" s="318" t="s">
        <v>1885</v>
      </c>
      <c r="H860" s="317" t="s">
        <v>966</v>
      </c>
      <c r="I860" s="317">
        <v>62300</v>
      </c>
      <c r="J860" s="318" t="s">
        <v>1001</v>
      </c>
      <c r="K860" s="316">
        <v>41043</v>
      </c>
      <c r="L860" s="317" t="s">
        <v>2608</v>
      </c>
      <c r="M860" s="315" t="s">
        <v>983</v>
      </c>
      <c r="N860" s="318" t="s">
        <v>991</v>
      </c>
      <c r="O860" s="347">
        <v>50.76</v>
      </c>
      <c r="P860" s="400">
        <v>4.2300000000000004</v>
      </c>
      <c r="Q860" s="400">
        <v>4.2300000000000004</v>
      </c>
      <c r="R860" s="400">
        <v>4.2300000000000004</v>
      </c>
      <c r="S860" s="404">
        <f>SUM(P860:R860)</f>
        <v>12.690000000000001</v>
      </c>
      <c r="T860" s="400">
        <v>4.2300000000000004</v>
      </c>
      <c r="U860" s="400">
        <v>4.2300000000000004</v>
      </c>
      <c r="V860" s="400">
        <v>4.2300000000000004</v>
      </c>
      <c r="W860" s="404">
        <f>SUM(T860:V860)</f>
        <v>12.690000000000001</v>
      </c>
      <c r="X860" s="400">
        <v>4.2300000000000004</v>
      </c>
      <c r="Y860" s="400">
        <v>4.2300000000000004</v>
      </c>
      <c r="Z860" s="400">
        <v>4.2300000000000004</v>
      </c>
      <c r="AA860" s="404">
        <f>SUM(X860:Z860)</f>
        <v>12.690000000000001</v>
      </c>
      <c r="AB860" s="400">
        <v>4.2300000000000004</v>
      </c>
      <c r="AC860" s="400">
        <v>4.2300000000000004</v>
      </c>
      <c r="AD860" s="400">
        <v>4.2300000000000004</v>
      </c>
      <c r="AE860" s="404">
        <f>SUM(AB860:AD860)</f>
        <v>12.690000000000001</v>
      </c>
      <c r="AF860" s="401">
        <f>SUBTOTAL(9,S860,W860,AA860,AE860)</f>
        <v>50.760000000000005</v>
      </c>
    </row>
    <row r="861" spans="1:32" x14ac:dyDescent="0.3">
      <c r="A861" s="70"/>
      <c r="B861" s="70" t="s">
        <v>3631</v>
      </c>
      <c r="C861" s="318" t="s">
        <v>160</v>
      </c>
      <c r="D861" s="318" t="s">
        <v>194</v>
      </c>
      <c r="E861" s="317" t="s">
        <v>926</v>
      </c>
      <c r="F861" s="318" t="s">
        <v>1917</v>
      </c>
      <c r="G861" s="318" t="s">
        <v>1885</v>
      </c>
      <c r="H861" s="317" t="s">
        <v>966</v>
      </c>
      <c r="I861" s="317">
        <v>62300</v>
      </c>
      <c r="J861" s="318" t="s">
        <v>1001</v>
      </c>
      <c r="K861" s="316">
        <v>41043</v>
      </c>
      <c r="L861" s="317" t="s">
        <v>2608</v>
      </c>
      <c r="M861" s="315" t="s">
        <v>983</v>
      </c>
      <c r="N861" s="318" t="s">
        <v>991</v>
      </c>
      <c r="O861" s="347">
        <v>50.76</v>
      </c>
      <c r="P861" s="400">
        <v>4.2300000000000004</v>
      </c>
      <c r="Q861" s="400">
        <v>4.2300000000000004</v>
      </c>
      <c r="R861" s="400">
        <v>4.2300000000000004</v>
      </c>
      <c r="S861" s="404">
        <f>SUM(P861:R861)</f>
        <v>12.690000000000001</v>
      </c>
      <c r="T861" s="400">
        <v>4.2300000000000004</v>
      </c>
      <c r="U861" s="400">
        <v>4.2300000000000004</v>
      </c>
      <c r="V861" s="400">
        <v>4.2300000000000004</v>
      </c>
      <c r="W861" s="404">
        <f>SUM(T861:V861)</f>
        <v>12.690000000000001</v>
      </c>
      <c r="X861" s="400">
        <v>4.2300000000000004</v>
      </c>
      <c r="Y861" s="400">
        <v>4.2300000000000004</v>
      </c>
      <c r="Z861" s="400">
        <v>4.2300000000000004</v>
      </c>
      <c r="AA861" s="404">
        <f>SUM(X861:Z861)</f>
        <v>12.690000000000001</v>
      </c>
      <c r="AB861" s="400">
        <v>4.2300000000000004</v>
      </c>
      <c r="AC861" s="400">
        <v>4.2300000000000004</v>
      </c>
      <c r="AD861" s="400">
        <v>4.2300000000000004</v>
      </c>
      <c r="AE861" s="404">
        <f>SUM(AB861:AD861)</f>
        <v>12.690000000000001</v>
      </c>
      <c r="AF861" s="401">
        <f>SUBTOTAL(9,S861,W861,AA861,AE861)</f>
        <v>50.760000000000005</v>
      </c>
    </row>
    <row r="862" spans="1:32" x14ac:dyDescent="0.3">
      <c r="A862" s="70"/>
      <c r="B862" s="70" t="s">
        <v>3631</v>
      </c>
      <c r="C862" s="318" t="s">
        <v>160</v>
      </c>
      <c r="D862" s="318" t="s">
        <v>195</v>
      </c>
      <c r="E862" s="317" t="s">
        <v>969</v>
      </c>
      <c r="F862" s="318" t="s">
        <v>1918</v>
      </c>
      <c r="G862" s="318" t="s">
        <v>1885</v>
      </c>
      <c r="H862" s="317" t="s">
        <v>966</v>
      </c>
      <c r="I862" s="317">
        <v>62300</v>
      </c>
      <c r="J862" s="318" t="s">
        <v>1001</v>
      </c>
      <c r="K862" s="316">
        <v>40179</v>
      </c>
      <c r="L862" s="317" t="s">
        <v>2608</v>
      </c>
      <c r="M862" s="315" t="s">
        <v>983</v>
      </c>
      <c r="N862" s="318" t="s">
        <v>991</v>
      </c>
      <c r="O862" s="347">
        <v>50.76</v>
      </c>
      <c r="P862" s="400">
        <v>4.2300000000000004</v>
      </c>
      <c r="Q862" s="400">
        <v>4.2300000000000004</v>
      </c>
      <c r="R862" s="400">
        <v>4.2300000000000004</v>
      </c>
      <c r="S862" s="404">
        <f>SUM(P862:R862)</f>
        <v>12.690000000000001</v>
      </c>
      <c r="T862" s="400">
        <v>4.2300000000000004</v>
      </c>
      <c r="U862" s="400">
        <v>4.2300000000000004</v>
      </c>
      <c r="V862" s="400">
        <v>4.2300000000000004</v>
      </c>
      <c r="W862" s="404">
        <f>SUM(T862:V862)</f>
        <v>12.690000000000001</v>
      </c>
      <c r="X862" s="400">
        <v>4.2300000000000004</v>
      </c>
      <c r="Y862" s="400">
        <v>4.2300000000000004</v>
      </c>
      <c r="Z862" s="400">
        <v>4.2300000000000004</v>
      </c>
      <c r="AA862" s="404">
        <f>SUM(X862:Z862)</f>
        <v>12.690000000000001</v>
      </c>
      <c r="AB862" s="400">
        <v>4.2300000000000004</v>
      </c>
      <c r="AC862" s="400">
        <v>4.2300000000000004</v>
      </c>
      <c r="AD862" s="400">
        <v>4.2300000000000004</v>
      </c>
      <c r="AE862" s="404">
        <f>SUM(AB862:AD862)</f>
        <v>12.690000000000001</v>
      </c>
      <c r="AF862" s="401">
        <f>SUBTOTAL(9,S862,W862,AA862,AE862)</f>
        <v>50.760000000000005</v>
      </c>
    </row>
    <row r="863" spans="1:32" x14ac:dyDescent="0.3">
      <c r="A863" s="70"/>
      <c r="B863" s="70" t="s">
        <v>3631</v>
      </c>
      <c r="C863" s="318" t="s">
        <v>162</v>
      </c>
      <c r="D863" s="318" t="s">
        <v>196</v>
      </c>
      <c r="E863" s="317" t="s">
        <v>969</v>
      </c>
      <c r="F863" s="318" t="s">
        <v>1919</v>
      </c>
      <c r="G863" s="318" t="s">
        <v>1885</v>
      </c>
      <c r="H863" s="317" t="s">
        <v>966</v>
      </c>
      <c r="I863" s="317">
        <v>62300</v>
      </c>
      <c r="J863" s="318" t="s">
        <v>1001</v>
      </c>
      <c r="K863" s="316">
        <v>40179</v>
      </c>
      <c r="L863" s="317" t="s">
        <v>2608</v>
      </c>
      <c r="M863" s="315" t="s">
        <v>983</v>
      </c>
      <c r="N863" s="318" t="s">
        <v>991</v>
      </c>
      <c r="O863" s="347">
        <v>50.76</v>
      </c>
      <c r="P863" s="400">
        <v>4.2300000000000004</v>
      </c>
      <c r="Q863" s="400">
        <v>4.2300000000000004</v>
      </c>
      <c r="R863" s="400">
        <v>4.2300000000000004</v>
      </c>
      <c r="S863" s="404">
        <f>SUM(P863:R863)</f>
        <v>12.690000000000001</v>
      </c>
      <c r="T863" s="400">
        <v>4.2300000000000004</v>
      </c>
      <c r="U863" s="400">
        <v>4.2300000000000004</v>
      </c>
      <c r="V863" s="400">
        <v>4.2300000000000004</v>
      </c>
      <c r="W863" s="404">
        <f>SUM(T863:V863)</f>
        <v>12.690000000000001</v>
      </c>
      <c r="X863" s="400">
        <v>4.2300000000000004</v>
      </c>
      <c r="Y863" s="400">
        <v>4.2300000000000004</v>
      </c>
      <c r="Z863" s="400">
        <v>4.2300000000000004</v>
      </c>
      <c r="AA863" s="404">
        <f>SUM(X863:Z863)</f>
        <v>12.690000000000001</v>
      </c>
      <c r="AB863" s="400">
        <v>4.2300000000000004</v>
      </c>
      <c r="AC863" s="400">
        <v>4.2300000000000004</v>
      </c>
      <c r="AD863" s="400">
        <v>4.2300000000000004</v>
      </c>
      <c r="AE863" s="404">
        <f>SUM(AB863:AD863)</f>
        <v>12.690000000000001</v>
      </c>
      <c r="AF863" s="401">
        <f>SUBTOTAL(9,S863,W863,AA863,AE863)</f>
        <v>50.760000000000005</v>
      </c>
    </row>
    <row r="864" spans="1:32" x14ac:dyDescent="0.3">
      <c r="A864" s="70"/>
      <c r="B864" s="70" t="s">
        <v>3631</v>
      </c>
      <c r="C864" s="318" t="s">
        <v>162</v>
      </c>
      <c r="D864" s="318" t="s">
        <v>197</v>
      </c>
      <c r="E864" s="317" t="s">
        <v>969</v>
      </c>
      <c r="F864" s="318" t="s">
        <v>1920</v>
      </c>
      <c r="G864" s="318" t="s">
        <v>1885</v>
      </c>
      <c r="H864" s="317" t="s">
        <v>966</v>
      </c>
      <c r="I864" s="317">
        <v>62300</v>
      </c>
      <c r="J864" s="318" t="s">
        <v>1001</v>
      </c>
      <c r="K864" s="316">
        <v>40179</v>
      </c>
      <c r="L864" s="317" t="s">
        <v>2608</v>
      </c>
      <c r="M864" s="315" t="s">
        <v>983</v>
      </c>
      <c r="N864" s="318" t="s">
        <v>991</v>
      </c>
      <c r="O864" s="347">
        <v>50.76</v>
      </c>
      <c r="P864" s="400">
        <v>4.2300000000000004</v>
      </c>
      <c r="Q864" s="400">
        <v>4.2300000000000004</v>
      </c>
      <c r="R864" s="400">
        <v>4.2300000000000004</v>
      </c>
      <c r="S864" s="404">
        <f>SUM(P864:R864)</f>
        <v>12.690000000000001</v>
      </c>
      <c r="T864" s="400">
        <v>4.2300000000000004</v>
      </c>
      <c r="U864" s="400">
        <v>4.2300000000000004</v>
      </c>
      <c r="V864" s="400">
        <v>4.2300000000000004</v>
      </c>
      <c r="W864" s="404">
        <f>SUM(T864:V864)</f>
        <v>12.690000000000001</v>
      </c>
      <c r="X864" s="400">
        <v>4.2300000000000004</v>
      </c>
      <c r="Y864" s="400">
        <v>4.2300000000000004</v>
      </c>
      <c r="Z864" s="400">
        <v>4.2300000000000004</v>
      </c>
      <c r="AA864" s="404">
        <f>SUM(X864:Z864)</f>
        <v>12.690000000000001</v>
      </c>
      <c r="AB864" s="400">
        <v>4.2300000000000004</v>
      </c>
      <c r="AC864" s="400">
        <v>4.2300000000000004</v>
      </c>
      <c r="AD864" s="400">
        <v>4.2300000000000004</v>
      </c>
      <c r="AE864" s="404">
        <f>SUM(AB864:AD864)</f>
        <v>12.690000000000001</v>
      </c>
      <c r="AF864" s="401">
        <f>SUBTOTAL(9,S864,W864,AA864,AE864)</f>
        <v>50.760000000000005</v>
      </c>
    </row>
    <row r="865" spans="1:32" x14ac:dyDescent="0.3">
      <c r="A865" s="70"/>
      <c r="B865" s="70" t="s">
        <v>3631</v>
      </c>
      <c r="C865" s="318" t="s">
        <v>160</v>
      </c>
      <c r="D865" s="318" t="s">
        <v>198</v>
      </c>
      <c r="E865" s="317" t="s">
        <v>969</v>
      </c>
      <c r="F865" s="318" t="s">
        <v>1921</v>
      </c>
      <c r="G865" s="318" t="s">
        <v>1885</v>
      </c>
      <c r="H865" s="317" t="s">
        <v>966</v>
      </c>
      <c r="I865" s="317">
        <v>62300</v>
      </c>
      <c r="J865" s="318" t="s">
        <v>1001</v>
      </c>
      <c r="K865" s="316">
        <v>40179</v>
      </c>
      <c r="L865" s="317" t="s">
        <v>2608</v>
      </c>
      <c r="M865" s="315" t="s">
        <v>983</v>
      </c>
      <c r="N865" s="318" t="s">
        <v>991</v>
      </c>
      <c r="O865" s="347">
        <v>50.76</v>
      </c>
      <c r="P865" s="400">
        <v>4.2300000000000004</v>
      </c>
      <c r="Q865" s="400">
        <v>4.2300000000000004</v>
      </c>
      <c r="R865" s="400">
        <v>4.2300000000000004</v>
      </c>
      <c r="S865" s="404">
        <f>SUM(P865:R865)</f>
        <v>12.690000000000001</v>
      </c>
      <c r="T865" s="400">
        <v>4.2300000000000004</v>
      </c>
      <c r="U865" s="400">
        <v>4.2300000000000004</v>
      </c>
      <c r="V865" s="400">
        <v>4.2300000000000004</v>
      </c>
      <c r="W865" s="404">
        <f>SUM(T865:V865)</f>
        <v>12.690000000000001</v>
      </c>
      <c r="X865" s="400">
        <v>4.2300000000000004</v>
      </c>
      <c r="Y865" s="400">
        <v>4.2300000000000004</v>
      </c>
      <c r="Z865" s="400">
        <v>4.2300000000000004</v>
      </c>
      <c r="AA865" s="404">
        <f>SUM(X865:Z865)</f>
        <v>12.690000000000001</v>
      </c>
      <c r="AB865" s="400">
        <v>4.2300000000000004</v>
      </c>
      <c r="AC865" s="400">
        <v>4.2300000000000004</v>
      </c>
      <c r="AD865" s="400">
        <v>4.2300000000000004</v>
      </c>
      <c r="AE865" s="404">
        <f>SUM(AB865:AD865)</f>
        <v>12.690000000000001</v>
      </c>
      <c r="AF865" s="401">
        <f>SUBTOTAL(9,S865,W865,AA865,AE865)</f>
        <v>50.760000000000005</v>
      </c>
    </row>
    <row r="866" spans="1:32" x14ac:dyDescent="0.3">
      <c r="A866" s="70"/>
      <c r="B866" s="70" t="s">
        <v>3631</v>
      </c>
      <c r="C866" s="318" t="s">
        <v>160</v>
      </c>
      <c r="D866" s="318" t="s">
        <v>199</v>
      </c>
      <c r="E866" s="317" t="s">
        <v>969</v>
      </c>
      <c r="F866" s="318" t="s">
        <v>1922</v>
      </c>
      <c r="G866" s="318" t="s">
        <v>1885</v>
      </c>
      <c r="H866" s="317" t="s">
        <v>966</v>
      </c>
      <c r="I866" s="317">
        <v>62300</v>
      </c>
      <c r="J866" s="318" t="s">
        <v>1001</v>
      </c>
      <c r="K866" s="316">
        <v>40179</v>
      </c>
      <c r="L866" s="317" t="s">
        <v>2608</v>
      </c>
      <c r="M866" s="315" t="s">
        <v>983</v>
      </c>
      <c r="N866" s="318" t="s">
        <v>991</v>
      </c>
      <c r="O866" s="347">
        <v>50.76</v>
      </c>
      <c r="P866" s="400">
        <v>4.2300000000000004</v>
      </c>
      <c r="Q866" s="400">
        <v>4.2300000000000004</v>
      </c>
      <c r="R866" s="400">
        <v>4.2300000000000004</v>
      </c>
      <c r="S866" s="404">
        <f>SUM(P866:R866)</f>
        <v>12.690000000000001</v>
      </c>
      <c r="T866" s="400">
        <v>4.2300000000000004</v>
      </c>
      <c r="U866" s="400">
        <v>4.2300000000000004</v>
      </c>
      <c r="V866" s="400">
        <v>4.2300000000000004</v>
      </c>
      <c r="W866" s="404">
        <f>SUM(T866:V866)</f>
        <v>12.690000000000001</v>
      </c>
      <c r="X866" s="400">
        <v>4.2300000000000004</v>
      </c>
      <c r="Y866" s="400">
        <v>4.2300000000000004</v>
      </c>
      <c r="Z866" s="400">
        <v>4.2300000000000004</v>
      </c>
      <c r="AA866" s="404">
        <f>SUM(X866:Z866)</f>
        <v>12.690000000000001</v>
      </c>
      <c r="AB866" s="400">
        <v>4.2300000000000004</v>
      </c>
      <c r="AC866" s="400">
        <v>4.2300000000000004</v>
      </c>
      <c r="AD866" s="400">
        <v>4.2300000000000004</v>
      </c>
      <c r="AE866" s="404">
        <f>SUM(AB866:AD866)</f>
        <v>12.690000000000001</v>
      </c>
      <c r="AF866" s="401">
        <f>SUBTOTAL(9,S866,W866,AA866,AE866)</f>
        <v>50.760000000000005</v>
      </c>
    </row>
    <row r="867" spans="1:32" x14ac:dyDescent="0.3">
      <c r="A867" s="70"/>
      <c r="B867" s="70" t="s">
        <v>3631</v>
      </c>
      <c r="C867" s="318" t="s">
        <v>160</v>
      </c>
      <c r="D867" s="318" t="s">
        <v>200</v>
      </c>
      <c r="E867" s="317" t="s">
        <v>970</v>
      </c>
      <c r="F867" s="318" t="s">
        <v>1923</v>
      </c>
      <c r="G867" s="318" t="s">
        <v>1885</v>
      </c>
      <c r="H867" s="317" t="s">
        <v>966</v>
      </c>
      <c r="I867" s="317">
        <v>62300</v>
      </c>
      <c r="J867" s="318" t="s">
        <v>1005</v>
      </c>
      <c r="K867" s="316">
        <v>40179</v>
      </c>
      <c r="L867" s="317" t="s">
        <v>2608</v>
      </c>
      <c r="M867" s="315" t="s">
        <v>983</v>
      </c>
      <c r="N867" s="318" t="s">
        <v>993</v>
      </c>
      <c r="O867" s="347">
        <v>109.56</v>
      </c>
      <c r="P867" s="400">
        <v>9.1300000000000008</v>
      </c>
      <c r="Q867" s="400">
        <v>9.1300000000000008</v>
      </c>
      <c r="R867" s="400">
        <v>9.1300000000000008</v>
      </c>
      <c r="S867" s="404">
        <f>SUM(P867:R867)</f>
        <v>27.39</v>
      </c>
      <c r="T867" s="400">
        <v>9.1300000000000008</v>
      </c>
      <c r="U867" s="400">
        <v>9.1300000000000008</v>
      </c>
      <c r="V867" s="400">
        <v>9.1300000000000008</v>
      </c>
      <c r="W867" s="404">
        <f>SUM(T867:V867)</f>
        <v>27.39</v>
      </c>
      <c r="X867" s="400">
        <v>9.1300000000000008</v>
      </c>
      <c r="Y867" s="400">
        <v>9.1300000000000008</v>
      </c>
      <c r="Z867" s="400">
        <v>9.1300000000000008</v>
      </c>
      <c r="AA867" s="404">
        <f>SUM(X867:Z867)</f>
        <v>27.39</v>
      </c>
      <c r="AB867" s="400">
        <v>9.1300000000000008</v>
      </c>
      <c r="AC867" s="400">
        <v>9.1300000000000008</v>
      </c>
      <c r="AD867" s="400">
        <v>9.1300000000000008</v>
      </c>
      <c r="AE867" s="404">
        <f>SUM(AB867:AD867)</f>
        <v>27.39</v>
      </c>
      <c r="AF867" s="401">
        <f>SUBTOTAL(9,S867,W867,AA867,AE867)</f>
        <v>109.56</v>
      </c>
    </row>
    <row r="868" spans="1:32" x14ac:dyDescent="0.3">
      <c r="A868" s="581"/>
      <c r="B868" s="581" t="s">
        <v>3632</v>
      </c>
      <c r="C868" s="580" t="s">
        <v>174</v>
      </c>
      <c r="D868" s="580" t="s">
        <v>201</v>
      </c>
      <c r="E868" s="579" t="s">
        <v>967</v>
      </c>
      <c r="F868" s="580" t="s">
        <v>1924</v>
      </c>
      <c r="G868" s="580" t="s">
        <v>1885</v>
      </c>
      <c r="H868" s="579" t="s">
        <v>966</v>
      </c>
      <c r="I868" s="579">
        <v>62300</v>
      </c>
      <c r="J868" s="580" t="s">
        <v>1001</v>
      </c>
      <c r="K868" s="316">
        <v>40119</v>
      </c>
      <c r="L868" s="579" t="s">
        <v>2608</v>
      </c>
      <c r="M868" s="578" t="s">
        <v>983</v>
      </c>
      <c r="N868" s="580" t="s">
        <v>991</v>
      </c>
      <c r="O868" s="347">
        <v>50.76</v>
      </c>
      <c r="P868" s="400">
        <v>4.2300000000000004</v>
      </c>
      <c r="Q868" s="400">
        <v>4.2300000000000004</v>
      </c>
      <c r="R868" s="400">
        <v>4.2300000000000004</v>
      </c>
      <c r="S868" s="404">
        <f>SUM(P868:R868)</f>
        <v>12.690000000000001</v>
      </c>
      <c r="T868" s="400">
        <v>4.2300000000000004</v>
      </c>
      <c r="U868" s="400">
        <v>4.2300000000000004</v>
      </c>
      <c r="V868" s="400">
        <v>4.2300000000000004</v>
      </c>
      <c r="W868" s="404">
        <f>SUM(T868:V868)</f>
        <v>12.690000000000001</v>
      </c>
      <c r="X868" s="400">
        <v>4.2300000000000004</v>
      </c>
      <c r="Y868" s="400">
        <v>4.2300000000000004</v>
      </c>
      <c r="Z868" s="400">
        <v>4.2300000000000004</v>
      </c>
      <c r="AA868" s="404">
        <f>SUM(X868:Z868)</f>
        <v>12.690000000000001</v>
      </c>
      <c r="AB868" s="400"/>
      <c r="AC868" s="400"/>
      <c r="AD868" s="400"/>
      <c r="AE868" s="404">
        <f>SUM(AB868:AD868)</f>
        <v>0</v>
      </c>
      <c r="AF868" s="592">
        <f>SUBTOTAL(9,S868,W868,AA868,AE868)</f>
        <v>38.070000000000007</v>
      </c>
    </row>
    <row r="869" spans="1:32" x14ac:dyDescent="0.3">
      <c r="A869" s="70"/>
      <c r="B869" s="70" t="s">
        <v>3631</v>
      </c>
      <c r="C869" s="318" t="s">
        <v>3236</v>
      </c>
      <c r="D869" s="318" t="s">
        <v>202</v>
      </c>
      <c r="E869" s="317" t="s">
        <v>967</v>
      </c>
      <c r="F869" s="318" t="s">
        <v>1925</v>
      </c>
      <c r="G869" s="318" t="s">
        <v>1885</v>
      </c>
      <c r="H869" s="317" t="s">
        <v>966</v>
      </c>
      <c r="I869" s="317">
        <v>62300</v>
      </c>
      <c r="J869" s="318" t="s">
        <v>1001</v>
      </c>
      <c r="K869" s="316">
        <v>40021</v>
      </c>
      <c r="L869" s="317" t="s">
        <v>2608</v>
      </c>
      <c r="M869" s="315" t="s">
        <v>983</v>
      </c>
      <c r="N869" s="318" t="s">
        <v>991</v>
      </c>
      <c r="O869" s="347">
        <v>50.76</v>
      </c>
      <c r="P869" s="400">
        <v>4.2300000000000004</v>
      </c>
      <c r="Q869" s="400">
        <v>4.2300000000000004</v>
      </c>
      <c r="R869" s="400">
        <v>4.2300000000000004</v>
      </c>
      <c r="S869" s="404">
        <f>SUM(P869:R869)</f>
        <v>12.690000000000001</v>
      </c>
      <c r="T869" s="400">
        <v>4.2300000000000004</v>
      </c>
      <c r="U869" s="400">
        <v>4.2300000000000004</v>
      </c>
      <c r="V869" s="400">
        <v>4.2300000000000004</v>
      </c>
      <c r="W869" s="404">
        <f>SUM(T869:V869)</f>
        <v>12.690000000000001</v>
      </c>
      <c r="X869" s="400">
        <v>4.2300000000000004</v>
      </c>
      <c r="Y869" s="400">
        <v>4.2300000000000004</v>
      </c>
      <c r="Z869" s="400">
        <v>4.2300000000000004</v>
      </c>
      <c r="AA869" s="404">
        <f>SUM(X869:Z869)</f>
        <v>12.690000000000001</v>
      </c>
      <c r="AB869" s="400">
        <v>4.2300000000000004</v>
      </c>
      <c r="AC869" s="400">
        <v>4.2300000000000004</v>
      </c>
      <c r="AD869" s="400">
        <v>4.2300000000000004</v>
      </c>
      <c r="AE869" s="404">
        <f>SUM(AB869:AD869)</f>
        <v>12.690000000000001</v>
      </c>
      <c r="AF869" s="401">
        <f>SUBTOTAL(9,S869,W869,AA869,AE869)</f>
        <v>50.760000000000005</v>
      </c>
    </row>
    <row r="870" spans="1:32" x14ac:dyDescent="0.3">
      <c r="A870" s="70"/>
      <c r="B870" s="70" t="s">
        <v>3631</v>
      </c>
      <c r="C870" s="318" t="s">
        <v>3236</v>
      </c>
      <c r="D870" s="318" t="s">
        <v>203</v>
      </c>
      <c r="E870" s="317" t="s">
        <v>943</v>
      </c>
      <c r="F870" s="318" t="s">
        <v>1926</v>
      </c>
      <c r="G870" s="318" t="s">
        <v>1885</v>
      </c>
      <c r="H870" s="317" t="s">
        <v>966</v>
      </c>
      <c r="I870" s="317">
        <v>62300</v>
      </c>
      <c r="J870" s="318" t="s">
        <v>1001</v>
      </c>
      <c r="K870" s="316">
        <v>40166</v>
      </c>
      <c r="L870" s="317" t="s">
        <v>2608</v>
      </c>
      <c r="M870" s="315" t="s">
        <v>983</v>
      </c>
      <c r="N870" s="318" t="s">
        <v>991</v>
      </c>
      <c r="O870" s="347">
        <v>50.76</v>
      </c>
      <c r="P870" s="400">
        <v>4.2300000000000004</v>
      </c>
      <c r="Q870" s="400">
        <v>4.2300000000000004</v>
      </c>
      <c r="R870" s="400">
        <v>4.2300000000000004</v>
      </c>
      <c r="S870" s="404">
        <f>SUM(P870:R870)</f>
        <v>12.690000000000001</v>
      </c>
      <c r="T870" s="400">
        <v>4.2300000000000004</v>
      </c>
      <c r="U870" s="400">
        <v>4.2300000000000004</v>
      </c>
      <c r="V870" s="400">
        <v>4.2300000000000004</v>
      </c>
      <c r="W870" s="404">
        <f>SUM(T870:V870)</f>
        <v>12.690000000000001</v>
      </c>
      <c r="X870" s="400">
        <v>4.2300000000000004</v>
      </c>
      <c r="Y870" s="400">
        <v>4.2300000000000004</v>
      </c>
      <c r="Z870" s="400">
        <v>4.2300000000000004</v>
      </c>
      <c r="AA870" s="404">
        <f>SUM(X870:Z870)</f>
        <v>12.690000000000001</v>
      </c>
      <c r="AB870" s="400">
        <v>4.2300000000000004</v>
      </c>
      <c r="AC870" s="400">
        <v>4.2300000000000004</v>
      </c>
      <c r="AD870" s="400">
        <v>4.2300000000000004</v>
      </c>
      <c r="AE870" s="404">
        <f>SUM(AB870:AD870)</f>
        <v>12.690000000000001</v>
      </c>
      <c r="AF870" s="401">
        <f>SUBTOTAL(9,S870,W870,AA870,AE870)</f>
        <v>50.760000000000005</v>
      </c>
    </row>
    <row r="871" spans="1:32" x14ac:dyDescent="0.3">
      <c r="A871" s="70"/>
      <c r="B871" s="70" t="s">
        <v>3631</v>
      </c>
      <c r="C871" s="318" t="s">
        <v>160</v>
      </c>
      <c r="D871" s="318" t="s">
        <v>204</v>
      </c>
      <c r="E871" s="317" t="s">
        <v>943</v>
      </c>
      <c r="F871" s="318" t="s">
        <v>1927</v>
      </c>
      <c r="G871" s="318" t="s">
        <v>1885</v>
      </c>
      <c r="H871" s="317" t="s">
        <v>966</v>
      </c>
      <c r="I871" s="317">
        <v>62300</v>
      </c>
      <c r="J871" s="318" t="s">
        <v>1001</v>
      </c>
      <c r="K871" s="316">
        <v>41150</v>
      </c>
      <c r="L871" s="317" t="s">
        <v>2608</v>
      </c>
      <c r="M871" s="315" t="s">
        <v>983</v>
      </c>
      <c r="N871" s="318" t="s">
        <v>991</v>
      </c>
      <c r="O871" s="347">
        <v>50.76</v>
      </c>
      <c r="P871" s="400">
        <v>4.2300000000000004</v>
      </c>
      <c r="Q871" s="400">
        <v>4.2300000000000004</v>
      </c>
      <c r="R871" s="400">
        <v>4.2300000000000004</v>
      </c>
      <c r="S871" s="404">
        <f>SUM(P871:R871)</f>
        <v>12.690000000000001</v>
      </c>
      <c r="T871" s="400">
        <v>4.2300000000000004</v>
      </c>
      <c r="U871" s="400">
        <v>4.2300000000000004</v>
      </c>
      <c r="V871" s="400">
        <v>4.2300000000000004</v>
      </c>
      <c r="W871" s="404">
        <f>SUM(T871:V871)</f>
        <v>12.690000000000001</v>
      </c>
      <c r="X871" s="400">
        <v>4.2300000000000004</v>
      </c>
      <c r="Y871" s="400">
        <v>4.2300000000000004</v>
      </c>
      <c r="Z871" s="400">
        <v>4.2300000000000004</v>
      </c>
      <c r="AA871" s="404">
        <f>SUM(X871:Z871)</f>
        <v>12.690000000000001</v>
      </c>
      <c r="AB871" s="400">
        <v>4.2300000000000004</v>
      </c>
      <c r="AC871" s="400">
        <v>4.2300000000000004</v>
      </c>
      <c r="AD871" s="400">
        <v>4.2300000000000004</v>
      </c>
      <c r="AE871" s="404">
        <f>SUM(AB871:AD871)</f>
        <v>12.690000000000001</v>
      </c>
      <c r="AF871" s="401">
        <f>SUBTOTAL(9,S871,W871,AA871,AE871)</f>
        <v>50.760000000000005</v>
      </c>
    </row>
    <row r="872" spans="1:32" x14ac:dyDescent="0.3">
      <c r="A872" s="70"/>
      <c r="B872" s="70" t="s">
        <v>3631</v>
      </c>
      <c r="C872" s="318" t="s">
        <v>160</v>
      </c>
      <c r="D872" s="318" t="s">
        <v>205</v>
      </c>
      <c r="E872" s="317" t="s">
        <v>943</v>
      </c>
      <c r="F872" s="318" t="s">
        <v>1928</v>
      </c>
      <c r="G872" s="318" t="s">
        <v>1885</v>
      </c>
      <c r="H872" s="317" t="s">
        <v>966</v>
      </c>
      <c r="I872" s="317">
        <v>62300</v>
      </c>
      <c r="J872" s="318" t="s">
        <v>1001</v>
      </c>
      <c r="K872" s="316">
        <v>41291</v>
      </c>
      <c r="L872" s="317" t="s">
        <v>2608</v>
      </c>
      <c r="M872" s="315" t="s">
        <v>983</v>
      </c>
      <c r="N872" s="318" t="s">
        <v>991</v>
      </c>
      <c r="O872" s="347">
        <v>50.76</v>
      </c>
      <c r="P872" s="400">
        <v>4.2300000000000004</v>
      </c>
      <c r="Q872" s="400">
        <v>4.2300000000000004</v>
      </c>
      <c r="R872" s="400">
        <v>4.2300000000000004</v>
      </c>
      <c r="S872" s="404">
        <f>SUM(P872:R872)</f>
        <v>12.690000000000001</v>
      </c>
      <c r="T872" s="400">
        <v>4.2300000000000004</v>
      </c>
      <c r="U872" s="400">
        <v>4.2300000000000004</v>
      </c>
      <c r="V872" s="400">
        <v>4.2300000000000004</v>
      </c>
      <c r="W872" s="404">
        <f>SUM(T872:V872)</f>
        <v>12.690000000000001</v>
      </c>
      <c r="X872" s="400">
        <v>4.2300000000000004</v>
      </c>
      <c r="Y872" s="400">
        <v>4.2300000000000004</v>
      </c>
      <c r="Z872" s="400">
        <v>4.2300000000000004</v>
      </c>
      <c r="AA872" s="404">
        <f>SUM(X872:Z872)</f>
        <v>12.690000000000001</v>
      </c>
      <c r="AB872" s="400">
        <v>4.2300000000000004</v>
      </c>
      <c r="AC872" s="400">
        <v>4.2300000000000004</v>
      </c>
      <c r="AD872" s="400">
        <v>4.2300000000000004</v>
      </c>
      <c r="AE872" s="404">
        <f>SUM(AB872:AD872)</f>
        <v>12.690000000000001</v>
      </c>
      <c r="AF872" s="401">
        <f>SUBTOTAL(9,S872,W872,AA872,AE872)</f>
        <v>50.760000000000005</v>
      </c>
    </row>
    <row r="873" spans="1:32" x14ac:dyDescent="0.3">
      <c r="A873" s="70"/>
      <c r="B873" s="70" t="s">
        <v>3631</v>
      </c>
      <c r="C873" s="318" t="s">
        <v>160</v>
      </c>
      <c r="D873" s="318" t="s">
        <v>206</v>
      </c>
      <c r="E873" s="317" t="s">
        <v>943</v>
      </c>
      <c r="F873" s="318" t="s">
        <v>1929</v>
      </c>
      <c r="G873" s="318" t="s">
        <v>1885</v>
      </c>
      <c r="H873" s="317" t="s">
        <v>966</v>
      </c>
      <c r="I873" s="317">
        <v>62300</v>
      </c>
      <c r="J873" s="318" t="s">
        <v>1001</v>
      </c>
      <c r="K873" s="316">
        <v>41085</v>
      </c>
      <c r="L873" s="317" t="s">
        <v>2608</v>
      </c>
      <c r="M873" s="315" t="s">
        <v>983</v>
      </c>
      <c r="N873" s="318" t="s">
        <v>991</v>
      </c>
      <c r="O873" s="347">
        <v>50.76</v>
      </c>
      <c r="P873" s="400">
        <v>4.2300000000000004</v>
      </c>
      <c r="Q873" s="400">
        <v>4.2300000000000004</v>
      </c>
      <c r="R873" s="400">
        <v>4.2300000000000004</v>
      </c>
      <c r="S873" s="404">
        <f>SUM(P873:R873)</f>
        <v>12.690000000000001</v>
      </c>
      <c r="T873" s="400">
        <v>4.2300000000000004</v>
      </c>
      <c r="U873" s="400">
        <v>4.2300000000000004</v>
      </c>
      <c r="V873" s="400">
        <v>4.2300000000000004</v>
      </c>
      <c r="W873" s="404">
        <f>SUM(T873:V873)</f>
        <v>12.690000000000001</v>
      </c>
      <c r="X873" s="400">
        <v>4.2300000000000004</v>
      </c>
      <c r="Y873" s="400">
        <v>4.2300000000000004</v>
      </c>
      <c r="Z873" s="400">
        <v>4.2300000000000004</v>
      </c>
      <c r="AA873" s="404">
        <f>SUM(X873:Z873)</f>
        <v>12.690000000000001</v>
      </c>
      <c r="AB873" s="400">
        <v>4.2300000000000004</v>
      </c>
      <c r="AC873" s="400">
        <v>4.2300000000000004</v>
      </c>
      <c r="AD873" s="400">
        <v>4.2300000000000004</v>
      </c>
      <c r="AE873" s="404">
        <f>SUM(AB873:AD873)</f>
        <v>12.690000000000001</v>
      </c>
      <c r="AF873" s="401">
        <f>SUBTOTAL(9,S873,W873,AA873,AE873)</f>
        <v>50.760000000000005</v>
      </c>
    </row>
    <row r="874" spans="1:32" x14ac:dyDescent="0.3">
      <c r="A874" s="70"/>
      <c r="B874" s="70" t="s">
        <v>3631</v>
      </c>
      <c r="C874" s="318" t="s">
        <v>162</v>
      </c>
      <c r="D874" s="318" t="s">
        <v>207</v>
      </c>
      <c r="E874" s="317" t="s">
        <v>943</v>
      </c>
      <c r="F874" s="318" t="s">
        <v>1930</v>
      </c>
      <c r="G874" s="318" t="s">
        <v>1885</v>
      </c>
      <c r="H874" s="317" t="s">
        <v>966</v>
      </c>
      <c r="I874" s="317">
        <v>62300</v>
      </c>
      <c r="J874" s="318" t="s">
        <v>1001</v>
      </c>
      <c r="K874" s="316">
        <v>41085</v>
      </c>
      <c r="L874" s="317" t="s">
        <v>2608</v>
      </c>
      <c r="M874" s="315" t="s">
        <v>983</v>
      </c>
      <c r="N874" s="318" t="s">
        <v>991</v>
      </c>
      <c r="O874" s="347">
        <v>50.76</v>
      </c>
      <c r="P874" s="400">
        <v>4.2300000000000004</v>
      </c>
      <c r="Q874" s="400">
        <v>4.2300000000000004</v>
      </c>
      <c r="R874" s="400">
        <v>4.2300000000000004</v>
      </c>
      <c r="S874" s="404">
        <f>SUM(P874:R874)</f>
        <v>12.690000000000001</v>
      </c>
      <c r="T874" s="400">
        <v>4.2300000000000004</v>
      </c>
      <c r="U874" s="400">
        <v>4.2300000000000004</v>
      </c>
      <c r="V874" s="400">
        <v>4.2300000000000004</v>
      </c>
      <c r="W874" s="404">
        <f>SUM(T874:V874)</f>
        <v>12.690000000000001</v>
      </c>
      <c r="X874" s="400">
        <v>4.2300000000000004</v>
      </c>
      <c r="Y874" s="400">
        <v>4.2300000000000004</v>
      </c>
      <c r="Z874" s="400">
        <v>4.2300000000000004</v>
      </c>
      <c r="AA874" s="404">
        <f>SUM(X874:Z874)</f>
        <v>12.690000000000001</v>
      </c>
      <c r="AB874" s="400">
        <v>4.2300000000000004</v>
      </c>
      <c r="AC874" s="400">
        <v>4.2300000000000004</v>
      </c>
      <c r="AD874" s="400">
        <v>4.2300000000000004</v>
      </c>
      <c r="AE874" s="404">
        <f>SUM(AB874:AD874)</f>
        <v>12.690000000000001</v>
      </c>
      <c r="AF874" s="401">
        <f>SUBTOTAL(9,S874,W874,AA874,AE874)</f>
        <v>50.760000000000005</v>
      </c>
    </row>
    <row r="875" spans="1:32" x14ac:dyDescent="0.3">
      <c r="A875" s="581"/>
      <c r="B875" s="581" t="s">
        <v>3632</v>
      </c>
      <c r="C875" s="580" t="s">
        <v>157</v>
      </c>
      <c r="D875" s="580" t="s">
        <v>208</v>
      </c>
      <c r="E875" s="579" t="s">
        <v>960</v>
      </c>
      <c r="F875" s="580" t="s">
        <v>1931</v>
      </c>
      <c r="G875" s="580" t="s">
        <v>1885</v>
      </c>
      <c r="H875" s="579" t="s">
        <v>966</v>
      </c>
      <c r="I875" s="579">
        <v>62300</v>
      </c>
      <c r="J875" s="580" t="s">
        <v>1001</v>
      </c>
      <c r="K875" s="316">
        <v>40944</v>
      </c>
      <c r="L875" s="579" t="s">
        <v>2608</v>
      </c>
      <c r="M875" s="578" t="s">
        <v>983</v>
      </c>
      <c r="N875" s="580" t="s">
        <v>991</v>
      </c>
      <c r="O875" s="347">
        <v>50.76</v>
      </c>
      <c r="P875" s="400">
        <v>4.2300000000000004</v>
      </c>
      <c r="Q875" s="400">
        <v>4.2300000000000004</v>
      </c>
      <c r="R875" s="400">
        <v>4.2300000000000004</v>
      </c>
      <c r="S875" s="404">
        <f>SUM(P875:R875)</f>
        <v>12.690000000000001</v>
      </c>
      <c r="T875" s="400">
        <v>4.2300000000000004</v>
      </c>
      <c r="U875" s="400">
        <v>4.2300000000000004</v>
      </c>
      <c r="V875" s="400">
        <v>4.2300000000000004</v>
      </c>
      <c r="W875" s="404">
        <f>SUM(T875:V875)</f>
        <v>12.690000000000001</v>
      </c>
      <c r="X875" s="400">
        <v>4.2300000000000004</v>
      </c>
      <c r="Y875" s="400">
        <v>4.2300000000000004</v>
      </c>
      <c r="Z875" s="400">
        <v>4.2300000000000004</v>
      </c>
      <c r="AA875" s="404">
        <f>SUM(X875:Z875)</f>
        <v>12.690000000000001</v>
      </c>
      <c r="AB875" s="400"/>
      <c r="AC875" s="400"/>
      <c r="AD875" s="400"/>
      <c r="AE875" s="404">
        <f>SUM(AB875:AD875)</f>
        <v>0</v>
      </c>
      <c r="AF875" s="592">
        <f>SUBTOTAL(9,S875,W875,AA875,AE875)</f>
        <v>38.070000000000007</v>
      </c>
    </row>
    <row r="876" spans="1:32" x14ac:dyDescent="0.3">
      <c r="A876" s="581"/>
      <c r="B876" s="581" t="s">
        <v>3632</v>
      </c>
      <c r="C876" s="580" t="s">
        <v>157</v>
      </c>
      <c r="D876" s="580" t="s">
        <v>209</v>
      </c>
      <c r="E876" s="579" t="s">
        <v>960</v>
      </c>
      <c r="F876" s="580" t="s">
        <v>1932</v>
      </c>
      <c r="G876" s="580" t="s">
        <v>1885</v>
      </c>
      <c r="H876" s="579" t="s">
        <v>966</v>
      </c>
      <c r="I876" s="579">
        <v>62300</v>
      </c>
      <c r="J876" s="580" t="s">
        <v>1001</v>
      </c>
      <c r="K876" s="316">
        <v>40944</v>
      </c>
      <c r="L876" s="579" t="s">
        <v>2608</v>
      </c>
      <c r="M876" s="578" t="s">
        <v>983</v>
      </c>
      <c r="N876" s="580" t="s">
        <v>991</v>
      </c>
      <c r="O876" s="347">
        <v>50.76</v>
      </c>
      <c r="P876" s="400">
        <v>4.2300000000000004</v>
      </c>
      <c r="Q876" s="400">
        <v>4.2300000000000004</v>
      </c>
      <c r="R876" s="400">
        <v>4.2300000000000004</v>
      </c>
      <c r="S876" s="404">
        <f>SUM(P876:R876)</f>
        <v>12.690000000000001</v>
      </c>
      <c r="T876" s="400">
        <v>4.2300000000000004</v>
      </c>
      <c r="U876" s="400">
        <v>4.2300000000000004</v>
      </c>
      <c r="V876" s="400">
        <v>4.2300000000000004</v>
      </c>
      <c r="W876" s="404">
        <f>SUM(T876:V876)</f>
        <v>12.690000000000001</v>
      </c>
      <c r="X876" s="400">
        <v>4.2300000000000004</v>
      </c>
      <c r="Y876" s="400">
        <v>4.2300000000000004</v>
      </c>
      <c r="Z876" s="400">
        <v>4.2300000000000004</v>
      </c>
      <c r="AA876" s="404">
        <f>SUM(X876:Z876)</f>
        <v>12.690000000000001</v>
      </c>
      <c r="AB876" s="400"/>
      <c r="AC876" s="400"/>
      <c r="AD876" s="400"/>
      <c r="AE876" s="404">
        <f>SUM(AB876:AD876)</f>
        <v>0</v>
      </c>
      <c r="AF876" s="592">
        <f>SUBTOTAL(9,S876,W876,AA876,AE876)</f>
        <v>38.070000000000007</v>
      </c>
    </row>
    <row r="877" spans="1:32" x14ac:dyDescent="0.3">
      <c r="A877" s="581"/>
      <c r="B877" s="581" t="s">
        <v>3632</v>
      </c>
      <c r="C877" s="580" t="s">
        <v>157</v>
      </c>
      <c r="D877" s="580" t="s">
        <v>212</v>
      </c>
      <c r="E877" s="579" t="s">
        <v>960</v>
      </c>
      <c r="F877" s="580" t="s">
        <v>1935</v>
      </c>
      <c r="G877" s="580" t="s">
        <v>1885</v>
      </c>
      <c r="H877" s="579" t="s">
        <v>966</v>
      </c>
      <c r="I877" s="579">
        <v>62300</v>
      </c>
      <c r="J877" s="580" t="s">
        <v>1001</v>
      </c>
      <c r="K877" s="316">
        <v>40179</v>
      </c>
      <c r="L877" s="579" t="s">
        <v>2608</v>
      </c>
      <c r="M877" s="578" t="s">
        <v>983</v>
      </c>
      <c r="N877" s="580" t="s">
        <v>991</v>
      </c>
      <c r="O877" s="347">
        <v>50.76</v>
      </c>
      <c r="P877" s="400">
        <v>4.2300000000000004</v>
      </c>
      <c r="Q877" s="400">
        <v>4.2300000000000004</v>
      </c>
      <c r="R877" s="400">
        <v>4.2300000000000004</v>
      </c>
      <c r="S877" s="404">
        <f>SUM(P877:R877)</f>
        <v>12.690000000000001</v>
      </c>
      <c r="T877" s="400">
        <v>4.2300000000000004</v>
      </c>
      <c r="U877" s="400">
        <v>4.2300000000000004</v>
      </c>
      <c r="V877" s="400">
        <v>4.2300000000000004</v>
      </c>
      <c r="W877" s="404">
        <f>SUM(T877:V877)</f>
        <v>12.690000000000001</v>
      </c>
      <c r="X877" s="400">
        <v>4.2300000000000004</v>
      </c>
      <c r="Y877" s="400">
        <v>4.2300000000000004</v>
      </c>
      <c r="Z877" s="400">
        <v>4.2300000000000004</v>
      </c>
      <c r="AA877" s="404">
        <f>SUM(X877:Z877)</f>
        <v>12.690000000000001</v>
      </c>
      <c r="AB877" s="400"/>
      <c r="AC877" s="400"/>
      <c r="AD877" s="400"/>
      <c r="AE877" s="404">
        <f>SUM(AB877:AD877)</f>
        <v>0</v>
      </c>
      <c r="AF877" s="592">
        <f>SUBTOTAL(9,S877,W877,AA877,AE877)</f>
        <v>38.070000000000007</v>
      </c>
    </row>
    <row r="878" spans="1:32" x14ac:dyDescent="0.3">
      <c r="A878" s="70"/>
      <c r="B878" s="70" t="s">
        <v>3631</v>
      </c>
      <c r="C878" s="318" t="s">
        <v>157</v>
      </c>
      <c r="D878" s="318" t="s">
        <v>213</v>
      </c>
      <c r="E878" s="317" t="s">
        <v>926</v>
      </c>
      <c r="F878" s="318" t="s">
        <v>1936</v>
      </c>
      <c r="G878" s="318" t="s">
        <v>1885</v>
      </c>
      <c r="H878" s="317" t="s">
        <v>966</v>
      </c>
      <c r="I878" s="317">
        <v>62300</v>
      </c>
      <c r="J878" s="318" t="s">
        <v>1001</v>
      </c>
      <c r="K878" s="316">
        <v>40944</v>
      </c>
      <c r="L878" s="317" t="s">
        <v>2608</v>
      </c>
      <c r="M878" s="315" t="s">
        <v>983</v>
      </c>
      <c r="N878" s="318" t="s">
        <v>991</v>
      </c>
      <c r="O878" s="347">
        <v>50.76</v>
      </c>
      <c r="P878" s="400">
        <v>4.2300000000000004</v>
      </c>
      <c r="Q878" s="400">
        <v>4.2300000000000004</v>
      </c>
      <c r="R878" s="400">
        <v>4.2300000000000004</v>
      </c>
      <c r="S878" s="404">
        <f>SUM(P878:R878)</f>
        <v>12.690000000000001</v>
      </c>
      <c r="T878" s="400">
        <v>4.2300000000000004</v>
      </c>
      <c r="U878" s="400">
        <v>4.2300000000000004</v>
      </c>
      <c r="V878" s="400">
        <v>4.2300000000000004</v>
      </c>
      <c r="W878" s="404">
        <f>SUM(T878:V878)</f>
        <v>12.690000000000001</v>
      </c>
      <c r="X878" s="400">
        <v>4.2300000000000004</v>
      </c>
      <c r="Y878" s="400">
        <v>4.2300000000000004</v>
      </c>
      <c r="Z878" s="400">
        <v>4.2300000000000004</v>
      </c>
      <c r="AA878" s="404">
        <f>SUM(X878:Z878)</f>
        <v>12.690000000000001</v>
      </c>
      <c r="AB878" s="400">
        <v>4.2300000000000004</v>
      </c>
      <c r="AC878" s="400">
        <v>4.2300000000000004</v>
      </c>
      <c r="AD878" s="400">
        <v>4.2300000000000004</v>
      </c>
      <c r="AE878" s="404">
        <f>SUM(AB878:AD878)</f>
        <v>12.690000000000001</v>
      </c>
      <c r="AF878" s="401">
        <f>SUBTOTAL(9,S878,W878,AA878,AE878)</f>
        <v>50.760000000000005</v>
      </c>
    </row>
    <row r="879" spans="1:32" x14ac:dyDescent="0.3">
      <c r="A879" s="70"/>
      <c r="B879" s="70" t="s">
        <v>3631</v>
      </c>
      <c r="C879" s="318" t="s">
        <v>157</v>
      </c>
      <c r="D879" s="318" t="s">
        <v>214</v>
      </c>
      <c r="E879" s="317" t="s">
        <v>926</v>
      </c>
      <c r="F879" s="318" t="s">
        <v>1937</v>
      </c>
      <c r="G879" s="318" t="s">
        <v>1885</v>
      </c>
      <c r="H879" s="317" t="s">
        <v>966</v>
      </c>
      <c r="I879" s="317">
        <v>62300</v>
      </c>
      <c r="J879" s="318" t="s">
        <v>1001</v>
      </c>
      <c r="K879" s="316">
        <v>40944</v>
      </c>
      <c r="L879" s="317" t="s">
        <v>2608</v>
      </c>
      <c r="M879" s="315" t="s">
        <v>983</v>
      </c>
      <c r="N879" s="318" t="s">
        <v>991</v>
      </c>
      <c r="O879" s="347">
        <v>50.76</v>
      </c>
      <c r="P879" s="400">
        <v>4.2300000000000004</v>
      </c>
      <c r="Q879" s="400">
        <v>4.2300000000000004</v>
      </c>
      <c r="R879" s="400">
        <v>4.2300000000000004</v>
      </c>
      <c r="S879" s="404">
        <f>SUM(P879:R879)</f>
        <v>12.690000000000001</v>
      </c>
      <c r="T879" s="400">
        <v>4.2300000000000004</v>
      </c>
      <c r="U879" s="400">
        <v>4.2300000000000004</v>
      </c>
      <c r="V879" s="400">
        <v>4.2300000000000004</v>
      </c>
      <c r="W879" s="404">
        <f>SUM(T879:V879)</f>
        <v>12.690000000000001</v>
      </c>
      <c r="X879" s="400">
        <v>4.2300000000000004</v>
      </c>
      <c r="Y879" s="400">
        <v>4.2300000000000004</v>
      </c>
      <c r="Z879" s="400">
        <v>4.2300000000000004</v>
      </c>
      <c r="AA879" s="404">
        <f>SUM(X879:Z879)</f>
        <v>12.690000000000001</v>
      </c>
      <c r="AB879" s="400">
        <v>4.2300000000000004</v>
      </c>
      <c r="AC879" s="400">
        <v>4.2300000000000004</v>
      </c>
      <c r="AD879" s="400">
        <v>4.2300000000000004</v>
      </c>
      <c r="AE879" s="404">
        <f>SUM(AB879:AD879)</f>
        <v>12.690000000000001</v>
      </c>
      <c r="AF879" s="401">
        <f>SUBTOTAL(9,S879,W879,AA879,AE879)</f>
        <v>50.760000000000005</v>
      </c>
    </row>
    <row r="880" spans="1:32" x14ac:dyDescent="0.3">
      <c r="A880" s="70"/>
      <c r="B880" s="70" t="s">
        <v>3631</v>
      </c>
      <c r="C880" s="318" t="s">
        <v>157</v>
      </c>
      <c r="D880" s="318" t="s">
        <v>215</v>
      </c>
      <c r="E880" s="317" t="s">
        <v>926</v>
      </c>
      <c r="F880" s="318" t="s">
        <v>1938</v>
      </c>
      <c r="G880" s="318" t="s">
        <v>1272</v>
      </c>
      <c r="H880" s="317" t="s">
        <v>912</v>
      </c>
      <c r="I880" s="317">
        <v>53100</v>
      </c>
      <c r="J880" s="318" t="s">
        <v>1001</v>
      </c>
      <c r="K880" s="316">
        <v>40944</v>
      </c>
      <c r="L880" s="317" t="s">
        <v>2608</v>
      </c>
      <c r="M880" s="315" t="s">
        <v>983</v>
      </c>
      <c r="N880" s="318" t="s">
        <v>991</v>
      </c>
      <c r="O880" s="347">
        <v>50.76</v>
      </c>
      <c r="P880" s="400">
        <v>4.2300000000000004</v>
      </c>
      <c r="Q880" s="400">
        <v>4.2300000000000004</v>
      </c>
      <c r="R880" s="400">
        <v>4.2300000000000004</v>
      </c>
      <c r="S880" s="404">
        <f>SUM(P880:R880)</f>
        <v>12.690000000000001</v>
      </c>
      <c r="T880" s="400">
        <v>4.2300000000000004</v>
      </c>
      <c r="U880" s="400">
        <v>4.2300000000000004</v>
      </c>
      <c r="V880" s="400">
        <v>4.2300000000000004</v>
      </c>
      <c r="W880" s="404">
        <f>SUM(T880:V880)</f>
        <v>12.690000000000001</v>
      </c>
      <c r="X880" s="400">
        <v>4.2300000000000004</v>
      </c>
      <c r="Y880" s="400">
        <v>4.2300000000000004</v>
      </c>
      <c r="Z880" s="400">
        <v>4.2300000000000004</v>
      </c>
      <c r="AA880" s="404">
        <f>SUM(X880:Z880)</f>
        <v>12.690000000000001</v>
      </c>
      <c r="AB880" s="400">
        <v>4.2300000000000004</v>
      </c>
      <c r="AC880" s="400">
        <v>4.2300000000000004</v>
      </c>
      <c r="AD880" s="400">
        <v>4.2300000000000004</v>
      </c>
      <c r="AE880" s="404">
        <f>SUM(AB880:AD880)</f>
        <v>12.690000000000001</v>
      </c>
      <c r="AF880" s="401">
        <f>SUBTOTAL(9,S880,W880,AA880,AE880)</f>
        <v>50.760000000000005</v>
      </c>
    </row>
    <row r="881" spans="1:32" x14ac:dyDescent="0.3">
      <c r="A881" s="70"/>
      <c r="B881" s="70" t="s">
        <v>3631</v>
      </c>
      <c r="C881" s="318" t="s">
        <v>157</v>
      </c>
      <c r="D881" s="318" t="s">
        <v>216</v>
      </c>
      <c r="E881" s="317" t="s">
        <v>926</v>
      </c>
      <c r="F881" s="318" t="s">
        <v>1939</v>
      </c>
      <c r="G881" s="318" t="s">
        <v>1272</v>
      </c>
      <c r="H881" s="317" t="s">
        <v>912</v>
      </c>
      <c r="I881" s="317">
        <v>53100</v>
      </c>
      <c r="J881" s="318" t="s">
        <v>1001</v>
      </c>
      <c r="K881" s="316">
        <v>40944</v>
      </c>
      <c r="L881" s="317" t="s">
        <v>2608</v>
      </c>
      <c r="M881" s="315" t="s">
        <v>983</v>
      </c>
      <c r="N881" s="318" t="s">
        <v>991</v>
      </c>
      <c r="O881" s="347">
        <v>50.76</v>
      </c>
      <c r="P881" s="400">
        <v>4.2300000000000004</v>
      </c>
      <c r="Q881" s="400">
        <v>4.2300000000000004</v>
      </c>
      <c r="R881" s="400">
        <v>4.2300000000000004</v>
      </c>
      <c r="S881" s="404">
        <f>SUM(P881:R881)</f>
        <v>12.690000000000001</v>
      </c>
      <c r="T881" s="400">
        <v>4.2300000000000004</v>
      </c>
      <c r="U881" s="400">
        <v>4.2300000000000004</v>
      </c>
      <c r="V881" s="400">
        <v>4.2300000000000004</v>
      </c>
      <c r="W881" s="404">
        <f>SUM(T881:V881)</f>
        <v>12.690000000000001</v>
      </c>
      <c r="X881" s="400">
        <v>4.2300000000000004</v>
      </c>
      <c r="Y881" s="400">
        <v>4.2300000000000004</v>
      </c>
      <c r="Z881" s="400">
        <v>4.2300000000000004</v>
      </c>
      <c r="AA881" s="404">
        <f>SUM(X881:Z881)</f>
        <v>12.690000000000001</v>
      </c>
      <c r="AB881" s="400">
        <v>4.2300000000000004</v>
      </c>
      <c r="AC881" s="400">
        <v>4.2300000000000004</v>
      </c>
      <c r="AD881" s="400">
        <v>4.2300000000000004</v>
      </c>
      <c r="AE881" s="404">
        <f>SUM(AB881:AD881)</f>
        <v>12.690000000000001</v>
      </c>
      <c r="AF881" s="401">
        <f>SUBTOTAL(9,S881,W881,AA881,AE881)</f>
        <v>50.760000000000005</v>
      </c>
    </row>
    <row r="882" spans="1:32" x14ac:dyDescent="0.3">
      <c r="A882" s="70"/>
      <c r="B882" s="70" t="s">
        <v>3631</v>
      </c>
      <c r="C882" s="318" t="s">
        <v>157</v>
      </c>
      <c r="D882" s="318" t="s">
        <v>217</v>
      </c>
      <c r="E882" s="317" t="s">
        <v>748</v>
      </c>
      <c r="F882" s="318" t="s">
        <v>1940</v>
      </c>
      <c r="G882" s="318" t="s">
        <v>1885</v>
      </c>
      <c r="H882" s="317" t="s">
        <v>966</v>
      </c>
      <c r="I882" s="317">
        <v>62300</v>
      </c>
      <c r="J882" s="318" t="s">
        <v>1001</v>
      </c>
      <c r="K882" s="316">
        <v>40953</v>
      </c>
      <c r="L882" s="317" t="s">
        <v>2608</v>
      </c>
      <c r="M882" s="315" t="s">
        <v>983</v>
      </c>
      <c r="N882" s="318" t="s">
        <v>991</v>
      </c>
      <c r="O882" s="347">
        <v>50.76</v>
      </c>
      <c r="P882" s="400">
        <v>4.2300000000000004</v>
      </c>
      <c r="Q882" s="400">
        <v>4.2300000000000004</v>
      </c>
      <c r="R882" s="400">
        <v>4.2300000000000004</v>
      </c>
      <c r="S882" s="404">
        <f>SUM(P882:R882)</f>
        <v>12.690000000000001</v>
      </c>
      <c r="T882" s="400">
        <v>4.2300000000000004</v>
      </c>
      <c r="U882" s="400">
        <v>4.2300000000000004</v>
      </c>
      <c r="V882" s="400">
        <v>4.2300000000000004</v>
      </c>
      <c r="W882" s="404">
        <f>SUM(T882:V882)</f>
        <v>12.690000000000001</v>
      </c>
      <c r="X882" s="400">
        <v>4.2300000000000004</v>
      </c>
      <c r="Y882" s="400">
        <v>4.2300000000000004</v>
      </c>
      <c r="Z882" s="400">
        <v>4.2300000000000004</v>
      </c>
      <c r="AA882" s="404">
        <f>SUM(X882:Z882)</f>
        <v>12.690000000000001</v>
      </c>
      <c r="AB882" s="400">
        <v>4.2300000000000004</v>
      </c>
      <c r="AC882" s="400">
        <v>4.2300000000000004</v>
      </c>
      <c r="AD882" s="400">
        <v>4.2300000000000004</v>
      </c>
      <c r="AE882" s="404">
        <f>SUM(AB882:AD882)</f>
        <v>12.690000000000001</v>
      </c>
      <c r="AF882" s="401">
        <f>SUBTOTAL(9,S882,W882,AA882,AE882)</f>
        <v>50.760000000000005</v>
      </c>
    </row>
    <row r="883" spans="1:32" x14ac:dyDescent="0.3">
      <c r="A883" s="70"/>
      <c r="B883" s="70" t="s">
        <v>3631</v>
      </c>
      <c r="C883" s="318" t="s">
        <v>157</v>
      </c>
      <c r="D883" s="318" t="s">
        <v>218</v>
      </c>
      <c r="E883" s="317" t="s">
        <v>748</v>
      </c>
      <c r="F883" s="318" t="s">
        <v>1941</v>
      </c>
      <c r="G883" s="318" t="s">
        <v>1272</v>
      </c>
      <c r="H883" s="317" t="s">
        <v>912</v>
      </c>
      <c r="I883" s="317">
        <v>53100</v>
      </c>
      <c r="J883" s="318" t="s">
        <v>1001</v>
      </c>
      <c r="K883" s="316">
        <v>40179</v>
      </c>
      <c r="L883" s="317" t="s">
        <v>2608</v>
      </c>
      <c r="M883" s="315" t="s">
        <v>983</v>
      </c>
      <c r="N883" s="318" t="s">
        <v>991</v>
      </c>
      <c r="O883" s="347">
        <v>50.76</v>
      </c>
      <c r="P883" s="400">
        <v>4.2300000000000004</v>
      </c>
      <c r="Q883" s="400">
        <v>4.2300000000000004</v>
      </c>
      <c r="R883" s="400">
        <v>4.2300000000000004</v>
      </c>
      <c r="S883" s="404">
        <f>SUM(P883:R883)</f>
        <v>12.690000000000001</v>
      </c>
      <c r="T883" s="400">
        <v>4.2300000000000004</v>
      </c>
      <c r="U883" s="400">
        <v>4.2300000000000004</v>
      </c>
      <c r="V883" s="400">
        <v>4.2300000000000004</v>
      </c>
      <c r="W883" s="404">
        <f>SUM(T883:V883)</f>
        <v>12.690000000000001</v>
      </c>
      <c r="X883" s="400">
        <v>4.2300000000000004</v>
      </c>
      <c r="Y883" s="400">
        <v>4.2300000000000004</v>
      </c>
      <c r="Z883" s="400">
        <v>4.2300000000000004</v>
      </c>
      <c r="AA883" s="404">
        <f>SUM(X883:Z883)</f>
        <v>12.690000000000001</v>
      </c>
      <c r="AB883" s="400">
        <v>4.2300000000000004</v>
      </c>
      <c r="AC883" s="400">
        <v>4.2300000000000004</v>
      </c>
      <c r="AD883" s="400">
        <v>4.2300000000000004</v>
      </c>
      <c r="AE883" s="404">
        <f>SUM(AB883:AD883)</f>
        <v>12.690000000000001</v>
      </c>
      <c r="AF883" s="401">
        <f>SUBTOTAL(9,S883,W883,AA883,AE883)</f>
        <v>50.760000000000005</v>
      </c>
    </row>
    <row r="884" spans="1:32" x14ac:dyDescent="0.3">
      <c r="A884" s="70"/>
      <c r="B884" s="70" t="s">
        <v>3631</v>
      </c>
      <c r="C884" s="318" t="s">
        <v>2665</v>
      </c>
      <c r="D884" s="318" t="s">
        <v>219</v>
      </c>
      <c r="E884" s="317" t="s">
        <v>926</v>
      </c>
      <c r="F884" s="318" t="s">
        <v>1942</v>
      </c>
      <c r="G884" s="318" t="s">
        <v>1885</v>
      </c>
      <c r="H884" s="317" t="s">
        <v>966</v>
      </c>
      <c r="I884" s="317">
        <v>62300</v>
      </c>
      <c r="J884" s="318" t="s">
        <v>1001</v>
      </c>
      <c r="K884" s="316">
        <v>41022</v>
      </c>
      <c r="L884" s="317" t="s">
        <v>2608</v>
      </c>
      <c r="M884" s="315" t="s">
        <v>983</v>
      </c>
      <c r="N884" s="318" t="s">
        <v>991</v>
      </c>
      <c r="O884" s="347">
        <v>50.76</v>
      </c>
      <c r="P884" s="400">
        <v>4.2300000000000004</v>
      </c>
      <c r="Q884" s="400">
        <v>4.2300000000000004</v>
      </c>
      <c r="R884" s="400">
        <v>4.2300000000000004</v>
      </c>
      <c r="S884" s="404">
        <f>SUM(P884:R884)</f>
        <v>12.690000000000001</v>
      </c>
      <c r="T884" s="400">
        <v>4.2300000000000004</v>
      </c>
      <c r="U884" s="400">
        <v>4.2300000000000004</v>
      </c>
      <c r="V884" s="400">
        <v>4.2300000000000004</v>
      </c>
      <c r="W884" s="404">
        <f>SUM(T884:V884)</f>
        <v>12.690000000000001</v>
      </c>
      <c r="X884" s="400">
        <v>4.2300000000000004</v>
      </c>
      <c r="Y884" s="400">
        <v>4.2300000000000004</v>
      </c>
      <c r="Z884" s="400">
        <v>4.2300000000000004</v>
      </c>
      <c r="AA884" s="404">
        <f>SUM(X884:Z884)</f>
        <v>12.690000000000001</v>
      </c>
      <c r="AB884" s="400">
        <v>4.2300000000000004</v>
      </c>
      <c r="AC884" s="400">
        <v>4.2300000000000004</v>
      </c>
      <c r="AD884" s="400">
        <v>4.2300000000000004</v>
      </c>
      <c r="AE884" s="404">
        <f>SUM(AB884:AD884)</f>
        <v>12.690000000000001</v>
      </c>
      <c r="AF884" s="401">
        <f>SUBTOTAL(9,S884,W884,AA884,AE884)</f>
        <v>50.760000000000005</v>
      </c>
    </row>
    <row r="885" spans="1:32" x14ac:dyDescent="0.3">
      <c r="A885" s="70"/>
      <c r="B885" s="70" t="s">
        <v>3631</v>
      </c>
      <c r="C885" s="318" t="s">
        <v>174</v>
      </c>
      <c r="D885" s="318" t="s">
        <v>220</v>
      </c>
      <c r="E885" s="317" t="s">
        <v>943</v>
      </c>
      <c r="F885" s="318" t="s">
        <v>1943</v>
      </c>
      <c r="G885" s="318" t="s">
        <v>1885</v>
      </c>
      <c r="H885" s="317" t="s">
        <v>966</v>
      </c>
      <c r="I885" s="317">
        <v>62300</v>
      </c>
      <c r="J885" s="318" t="s">
        <v>1001</v>
      </c>
      <c r="K885" s="316">
        <v>41085</v>
      </c>
      <c r="L885" s="317" t="s">
        <v>2608</v>
      </c>
      <c r="M885" s="315" t="s">
        <v>983</v>
      </c>
      <c r="N885" s="318" t="s">
        <v>991</v>
      </c>
      <c r="O885" s="347">
        <v>50.76</v>
      </c>
      <c r="P885" s="400">
        <v>4.2300000000000004</v>
      </c>
      <c r="Q885" s="400">
        <v>4.2300000000000004</v>
      </c>
      <c r="R885" s="400">
        <v>4.2300000000000004</v>
      </c>
      <c r="S885" s="404">
        <f>SUM(P885:R885)</f>
        <v>12.690000000000001</v>
      </c>
      <c r="T885" s="400">
        <v>4.2300000000000004</v>
      </c>
      <c r="U885" s="400">
        <v>4.2300000000000004</v>
      </c>
      <c r="V885" s="400">
        <v>4.2300000000000004</v>
      </c>
      <c r="W885" s="404">
        <f>SUM(T885:V885)</f>
        <v>12.690000000000001</v>
      </c>
      <c r="X885" s="400">
        <v>4.2300000000000004</v>
      </c>
      <c r="Y885" s="400">
        <v>4.2300000000000004</v>
      </c>
      <c r="Z885" s="400">
        <v>4.2300000000000004</v>
      </c>
      <c r="AA885" s="404">
        <f>SUM(X885:Z885)</f>
        <v>12.690000000000001</v>
      </c>
      <c r="AB885" s="400">
        <v>4.2300000000000004</v>
      </c>
      <c r="AC885" s="400">
        <v>4.2300000000000004</v>
      </c>
      <c r="AD885" s="400">
        <v>4.2300000000000004</v>
      </c>
      <c r="AE885" s="404">
        <f>SUM(AB885:AD885)</f>
        <v>12.690000000000001</v>
      </c>
      <c r="AF885" s="401">
        <f>SUBTOTAL(9,S885,W885,AA885,AE885)</f>
        <v>50.760000000000005</v>
      </c>
    </row>
    <row r="886" spans="1:32" x14ac:dyDescent="0.3">
      <c r="A886" s="70"/>
      <c r="B886" s="70" t="s">
        <v>3631</v>
      </c>
      <c r="C886" s="318" t="s">
        <v>2911</v>
      </c>
      <c r="D886" s="318" t="s">
        <v>221</v>
      </c>
      <c r="E886" s="317" t="s">
        <v>943</v>
      </c>
      <c r="F886" s="318" t="s">
        <v>1944</v>
      </c>
      <c r="G886" s="318" t="s">
        <v>1272</v>
      </c>
      <c r="H886" s="317" t="s">
        <v>912</v>
      </c>
      <c r="I886" s="317">
        <v>53100</v>
      </c>
      <c r="J886" s="318" t="s">
        <v>1001</v>
      </c>
      <c r="K886" s="316">
        <v>41077</v>
      </c>
      <c r="L886" s="317" t="s">
        <v>2608</v>
      </c>
      <c r="M886" s="315" t="s">
        <v>983</v>
      </c>
      <c r="N886" s="318" t="s">
        <v>991</v>
      </c>
      <c r="O886" s="347">
        <v>50.76</v>
      </c>
      <c r="P886" s="400">
        <v>4.2300000000000004</v>
      </c>
      <c r="Q886" s="400">
        <v>4.2300000000000004</v>
      </c>
      <c r="R886" s="400">
        <v>4.2300000000000004</v>
      </c>
      <c r="S886" s="404">
        <f>SUM(P886:R886)</f>
        <v>12.690000000000001</v>
      </c>
      <c r="T886" s="400">
        <v>4.2300000000000004</v>
      </c>
      <c r="U886" s="400">
        <v>4.2300000000000004</v>
      </c>
      <c r="V886" s="400">
        <v>4.2300000000000004</v>
      </c>
      <c r="W886" s="404">
        <f>SUM(T886:V886)</f>
        <v>12.690000000000001</v>
      </c>
      <c r="X886" s="400">
        <v>4.2300000000000004</v>
      </c>
      <c r="Y886" s="400">
        <v>4.2300000000000004</v>
      </c>
      <c r="Z886" s="400">
        <v>4.2300000000000004</v>
      </c>
      <c r="AA886" s="404">
        <f>SUM(X886:Z886)</f>
        <v>12.690000000000001</v>
      </c>
      <c r="AB886" s="400">
        <v>4.2300000000000004</v>
      </c>
      <c r="AC886" s="400">
        <v>4.2300000000000004</v>
      </c>
      <c r="AD886" s="400">
        <v>4.2300000000000004</v>
      </c>
      <c r="AE886" s="404">
        <f>SUM(AB886:AD886)</f>
        <v>12.690000000000001</v>
      </c>
      <c r="AF886" s="401">
        <f>SUBTOTAL(9,S886,W886,AA886,AE886)</f>
        <v>50.760000000000005</v>
      </c>
    </row>
    <row r="887" spans="1:32" x14ac:dyDescent="0.3">
      <c r="A887" s="70"/>
      <c r="B887" s="70" t="s">
        <v>3631</v>
      </c>
      <c r="C887" s="318" t="s">
        <v>2911</v>
      </c>
      <c r="D887" s="318" t="s">
        <v>222</v>
      </c>
      <c r="E887" s="317" t="s">
        <v>943</v>
      </c>
      <c r="F887" s="318" t="s">
        <v>1945</v>
      </c>
      <c r="G887" s="318" t="s">
        <v>1272</v>
      </c>
      <c r="H887" s="317" t="s">
        <v>912</v>
      </c>
      <c r="I887" s="317">
        <v>53100</v>
      </c>
      <c r="J887" s="318" t="s">
        <v>1001</v>
      </c>
      <c r="K887" s="316">
        <v>41077</v>
      </c>
      <c r="L887" s="317" t="s">
        <v>2608</v>
      </c>
      <c r="M887" s="315" t="s">
        <v>983</v>
      </c>
      <c r="N887" s="318" t="s">
        <v>991</v>
      </c>
      <c r="O887" s="347">
        <v>50.76</v>
      </c>
      <c r="P887" s="400">
        <v>4.2300000000000004</v>
      </c>
      <c r="Q887" s="400">
        <v>4.2300000000000004</v>
      </c>
      <c r="R887" s="400">
        <v>4.2300000000000004</v>
      </c>
      <c r="S887" s="404">
        <f>SUM(P887:R887)</f>
        <v>12.690000000000001</v>
      </c>
      <c r="T887" s="400">
        <v>4.2300000000000004</v>
      </c>
      <c r="U887" s="400">
        <v>4.2300000000000004</v>
      </c>
      <c r="V887" s="400">
        <v>4.2300000000000004</v>
      </c>
      <c r="W887" s="404">
        <f>SUM(T887:V887)</f>
        <v>12.690000000000001</v>
      </c>
      <c r="X887" s="400">
        <v>4.2300000000000004</v>
      </c>
      <c r="Y887" s="400">
        <v>4.2300000000000004</v>
      </c>
      <c r="Z887" s="400">
        <v>4.2300000000000004</v>
      </c>
      <c r="AA887" s="404">
        <f>SUM(X887:Z887)</f>
        <v>12.690000000000001</v>
      </c>
      <c r="AB887" s="400">
        <v>4.2300000000000004</v>
      </c>
      <c r="AC887" s="400">
        <v>4.2300000000000004</v>
      </c>
      <c r="AD887" s="400">
        <v>4.2300000000000004</v>
      </c>
      <c r="AE887" s="404">
        <f>SUM(AB887:AD887)</f>
        <v>12.690000000000001</v>
      </c>
      <c r="AF887" s="401">
        <f>SUBTOTAL(9,S887,W887,AA887,AE887)</f>
        <v>50.760000000000005</v>
      </c>
    </row>
    <row r="888" spans="1:32" x14ac:dyDescent="0.3">
      <c r="A888" s="70"/>
      <c r="B888" s="70" t="s">
        <v>3631</v>
      </c>
      <c r="C888" s="318" t="s">
        <v>157</v>
      </c>
      <c r="D888" s="318" t="s">
        <v>223</v>
      </c>
      <c r="E888" s="317" t="s">
        <v>943</v>
      </c>
      <c r="F888" s="318" t="s">
        <v>1946</v>
      </c>
      <c r="G888" s="318" t="s">
        <v>1272</v>
      </c>
      <c r="H888" s="317" t="s">
        <v>912</v>
      </c>
      <c r="I888" s="317">
        <v>53100</v>
      </c>
      <c r="J888" s="318" t="s">
        <v>1001</v>
      </c>
      <c r="K888" s="316">
        <v>41077</v>
      </c>
      <c r="L888" s="317" t="s">
        <v>2608</v>
      </c>
      <c r="M888" s="315" t="s">
        <v>983</v>
      </c>
      <c r="N888" s="318" t="s">
        <v>991</v>
      </c>
      <c r="O888" s="347">
        <v>50.76</v>
      </c>
      <c r="P888" s="400">
        <v>4.2300000000000004</v>
      </c>
      <c r="Q888" s="400">
        <v>4.2300000000000004</v>
      </c>
      <c r="R888" s="400">
        <v>4.2300000000000004</v>
      </c>
      <c r="S888" s="404">
        <f>SUM(P888:R888)</f>
        <v>12.690000000000001</v>
      </c>
      <c r="T888" s="400">
        <v>4.2300000000000004</v>
      </c>
      <c r="U888" s="400">
        <v>4.2300000000000004</v>
      </c>
      <c r="V888" s="400">
        <v>4.2300000000000004</v>
      </c>
      <c r="W888" s="404">
        <f>SUM(T888:V888)</f>
        <v>12.690000000000001</v>
      </c>
      <c r="X888" s="400">
        <v>4.2300000000000004</v>
      </c>
      <c r="Y888" s="400">
        <v>4.2300000000000004</v>
      </c>
      <c r="Z888" s="400">
        <v>4.2300000000000004</v>
      </c>
      <c r="AA888" s="404">
        <f>SUM(X888:Z888)</f>
        <v>12.690000000000001</v>
      </c>
      <c r="AB888" s="400">
        <v>4.2300000000000004</v>
      </c>
      <c r="AC888" s="400">
        <v>4.2300000000000004</v>
      </c>
      <c r="AD888" s="400">
        <v>4.2300000000000004</v>
      </c>
      <c r="AE888" s="404">
        <f>SUM(AB888:AD888)</f>
        <v>12.690000000000001</v>
      </c>
      <c r="AF888" s="401">
        <f>SUBTOTAL(9,S888,W888,AA888,AE888)</f>
        <v>50.760000000000005</v>
      </c>
    </row>
    <row r="889" spans="1:32" x14ac:dyDescent="0.3">
      <c r="A889" s="70"/>
      <c r="B889" s="70" t="s">
        <v>3631</v>
      </c>
      <c r="C889" s="318" t="s">
        <v>157</v>
      </c>
      <c r="D889" s="318" t="s">
        <v>224</v>
      </c>
      <c r="E889" s="317" t="s">
        <v>943</v>
      </c>
      <c r="F889" s="318" t="s">
        <v>1947</v>
      </c>
      <c r="G889" s="318" t="s">
        <v>1272</v>
      </c>
      <c r="H889" s="317" t="s">
        <v>912</v>
      </c>
      <c r="I889" s="317">
        <v>53100</v>
      </c>
      <c r="J889" s="318" t="s">
        <v>1001</v>
      </c>
      <c r="K889" s="316">
        <v>41077</v>
      </c>
      <c r="L889" s="317" t="s">
        <v>2608</v>
      </c>
      <c r="M889" s="315" t="s">
        <v>983</v>
      </c>
      <c r="N889" s="318" t="s">
        <v>991</v>
      </c>
      <c r="O889" s="347">
        <v>50.76</v>
      </c>
      <c r="P889" s="400">
        <v>4.2300000000000004</v>
      </c>
      <c r="Q889" s="400">
        <v>4.2300000000000004</v>
      </c>
      <c r="R889" s="400">
        <v>4.2300000000000004</v>
      </c>
      <c r="S889" s="404">
        <f>SUM(P889:R889)</f>
        <v>12.690000000000001</v>
      </c>
      <c r="T889" s="400">
        <v>4.2300000000000004</v>
      </c>
      <c r="U889" s="400">
        <v>4.2300000000000004</v>
      </c>
      <c r="V889" s="400">
        <v>4.2300000000000004</v>
      </c>
      <c r="W889" s="404">
        <f>SUM(T889:V889)</f>
        <v>12.690000000000001</v>
      </c>
      <c r="X889" s="400">
        <v>4.2300000000000004</v>
      </c>
      <c r="Y889" s="400">
        <v>4.2300000000000004</v>
      </c>
      <c r="Z889" s="400">
        <v>4.2300000000000004</v>
      </c>
      <c r="AA889" s="404">
        <f>SUM(X889:Z889)</f>
        <v>12.690000000000001</v>
      </c>
      <c r="AB889" s="400">
        <v>4.2300000000000004</v>
      </c>
      <c r="AC889" s="400">
        <v>4.2300000000000004</v>
      </c>
      <c r="AD889" s="400">
        <v>4.2300000000000004</v>
      </c>
      <c r="AE889" s="404">
        <f>SUM(AB889:AD889)</f>
        <v>12.690000000000001</v>
      </c>
      <c r="AF889" s="401">
        <f>SUBTOTAL(9,S889,W889,AA889,AE889)</f>
        <v>50.760000000000005</v>
      </c>
    </row>
    <row r="890" spans="1:32" x14ac:dyDescent="0.3">
      <c r="A890" s="70"/>
      <c r="B890" s="70" t="s">
        <v>3631</v>
      </c>
      <c r="C890" s="318" t="s">
        <v>157</v>
      </c>
      <c r="D890" s="318" t="s">
        <v>225</v>
      </c>
      <c r="E890" s="317" t="s">
        <v>927</v>
      </c>
      <c r="F890" s="318" t="s">
        <v>1948</v>
      </c>
      <c r="G890" s="318" t="s">
        <v>1885</v>
      </c>
      <c r="H890" s="317" t="s">
        <v>966</v>
      </c>
      <c r="I890" s="317">
        <v>62300</v>
      </c>
      <c r="J890" s="318" t="s">
        <v>1001</v>
      </c>
      <c r="K890" s="316">
        <v>40952</v>
      </c>
      <c r="L890" s="317" t="s">
        <v>2608</v>
      </c>
      <c r="M890" s="315" t="s">
        <v>983</v>
      </c>
      <c r="N890" s="318" t="s">
        <v>991</v>
      </c>
      <c r="O890" s="347">
        <v>50.76</v>
      </c>
      <c r="P890" s="400">
        <v>4.2300000000000004</v>
      </c>
      <c r="Q890" s="400">
        <v>4.2300000000000004</v>
      </c>
      <c r="R890" s="400">
        <v>4.2300000000000004</v>
      </c>
      <c r="S890" s="404">
        <f>SUM(P890:R890)</f>
        <v>12.690000000000001</v>
      </c>
      <c r="T890" s="400">
        <v>4.2300000000000004</v>
      </c>
      <c r="U890" s="400">
        <v>4.2300000000000004</v>
      </c>
      <c r="V890" s="400">
        <v>4.2300000000000004</v>
      </c>
      <c r="W890" s="404">
        <f>SUM(T890:V890)</f>
        <v>12.690000000000001</v>
      </c>
      <c r="X890" s="400">
        <v>4.2300000000000004</v>
      </c>
      <c r="Y890" s="400">
        <v>4.2300000000000004</v>
      </c>
      <c r="Z890" s="400">
        <v>4.2300000000000004</v>
      </c>
      <c r="AA890" s="404">
        <f>SUM(X890:Z890)</f>
        <v>12.690000000000001</v>
      </c>
      <c r="AB890" s="400">
        <v>4.2300000000000004</v>
      </c>
      <c r="AC890" s="400">
        <v>4.2300000000000004</v>
      </c>
      <c r="AD890" s="400">
        <v>4.2300000000000004</v>
      </c>
      <c r="AE890" s="404">
        <f>SUM(AB890:AD890)</f>
        <v>12.690000000000001</v>
      </c>
      <c r="AF890" s="401">
        <f>SUBTOTAL(9,S890,W890,AA890,AE890)</f>
        <v>50.760000000000005</v>
      </c>
    </row>
    <row r="891" spans="1:32" x14ac:dyDescent="0.3">
      <c r="A891" s="70"/>
      <c r="B891" s="70" t="s">
        <v>3631</v>
      </c>
      <c r="C891" s="318" t="s">
        <v>226</v>
      </c>
      <c r="D891" s="318" t="s">
        <v>227</v>
      </c>
      <c r="E891" s="317" t="s">
        <v>748</v>
      </c>
      <c r="F891" s="318" t="s">
        <v>1949</v>
      </c>
      <c r="G891" s="318" t="s">
        <v>1885</v>
      </c>
      <c r="H891" s="317" t="s">
        <v>966</v>
      </c>
      <c r="I891" s="317">
        <v>62300</v>
      </c>
      <c r="J891" s="318" t="s">
        <v>1001</v>
      </c>
      <c r="K891" s="316">
        <v>40887</v>
      </c>
      <c r="L891" s="317" t="s">
        <v>2608</v>
      </c>
      <c r="M891" s="315" t="s">
        <v>983</v>
      </c>
      <c r="N891" s="318" t="s">
        <v>991</v>
      </c>
      <c r="O891" s="347">
        <v>50.76</v>
      </c>
      <c r="P891" s="400">
        <v>4.2300000000000004</v>
      </c>
      <c r="Q891" s="400">
        <v>4.2300000000000004</v>
      </c>
      <c r="R891" s="400">
        <v>4.2300000000000004</v>
      </c>
      <c r="S891" s="404">
        <f>SUM(P891:R891)</f>
        <v>12.690000000000001</v>
      </c>
      <c r="T891" s="400">
        <v>4.2300000000000004</v>
      </c>
      <c r="U891" s="400">
        <v>4.2300000000000004</v>
      </c>
      <c r="V891" s="400">
        <v>4.2300000000000004</v>
      </c>
      <c r="W891" s="404">
        <f>SUM(T891:V891)</f>
        <v>12.690000000000001</v>
      </c>
      <c r="X891" s="400">
        <v>4.2300000000000004</v>
      </c>
      <c r="Y891" s="400">
        <v>4.2300000000000004</v>
      </c>
      <c r="Z891" s="400">
        <v>4.2300000000000004</v>
      </c>
      <c r="AA891" s="404">
        <f>SUM(X891:Z891)</f>
        <v>12.690000000000001</v>
      </c>
      <c r="AB891" s="400">
        <v>4.2300000000000004</v>
      </c>
      <c r="AC891" s="400">
        <v>4.2300000000000004</v>
      </c>
      <c r="AD891" s="400">
        <v>4.2300000000000004</v>
      </c>
      <c r="AE891" s="404">
        <f>SUM(AB891:AD891)</f>
        <v>12.690000000000001</v>
      </c>
      <c r="AF891" s="401">
        <f>SUBTOTAL(9,S891,W891,AA891,AE891)</f>
        <v>50.760000000000005</v>
      </c>
    </row>
    <row r="892" spans="1:32" x14ac:dyDescent="0.3">
      <c r="A892" s="581"/>
      <c r="B892" s="581" t="s">
        <v>3632</v>
      </c>
      <c r="C892" s="580" t="s">
        <v>157</v>
      </c>
      <c r="D892" s="580" t="s">
        <v>228</v>
      </c>
      <c r="E892" s="579" t="s">
        <v>938</v>
      </c>
      <c r="F892" s="580" t="s">
        <v>1950</v>
      </c>
      <c r="G892" s="580" t="s">
        <v>1885</v>
      </c>
      <c r="H892" s="579" t="s">
        <v>966</v>
      </c>
      <c r="I892" s="579">
        <v>62300</v>
      </c>
      <c r="J892" s="580" t="s">
        <v>1005</v>
      </c>
      <c r="K892" s="316">
        <v>40179</v>
      </c>
      <c r="L892" s="579" t="s">
        <v>2608</v>
      </c>
      <c r="M892" s="578" t="s">
        <v>983</v>
      </c>
      <c r="N892" s="580" t="s">
        <v>993</v>
      </c>
      <c r="O892" s="347">
        <v>109.56</v>
      </c>
      <c r="P892" s="400">
        <v>9.1300000000000008</v>
      </c>
      <c r="Q892" s="400">
        <v>9.1300000000000008</v>
      </c>
      <c r="R892" s="400">
        <v>9.1300000000000008</v>
      </c>
      <c r="S892" s="404">
        <f>SUM(P892:R892)</f>
        <v>27.39</v>
      </c>
      <c r="T892" s="400">
        <v>9.1300000000000008</v>
      </c>
      <c r="U892" s="400">
        <v>9.1300000000000008</v>
      </c>
      <c r="V892" s="400">
        <v>9.1300000000000008</v>
      </c>
      <c r="W892" s="404">
        <f>SUM(T892:V892)</f>
        <v>27.39</v>
      </c>
      <c r="X892" s="400">
        <v>9.1300000000000008</v>
      </c>
      <c r="Y892" s="400">
        <v>9.1300000000000008</v>
      </c>
      <c r="Z892" s="400">
        <v>9.1300000000000008</v>
      </c>
      <c r="AA892" s="404">
        <f>SUM(X892:Z892)</f>
        <v>27.39</v>
      </c>
      <c r="AB892" s="400"/>
      <c r="AC892" s="400"/>
      <c r="AD892" s="400"/>
      <c r="AE892" s="404">
        <f>SUM(AB892:AD892)</f>
        <v>0</v>
      </c>
      <c r="AF892" s="592">
        <f>SUBTOTAL(9,S892,W892,AA892,AE892)</f>
        <v>82.17</v>
      </c>
    </row>
    <row r="893" spans="1:32" x14ac:dyDescent="0.3">
      <c r="A893" s="581"/>
      <c r="B893" s="581" t="s">
        <v>3632</v>
      </c>
      <c r="C893" s="580" t="s">
        <v>157</v>
      </c>
      <c r="D893" s="580" t="s">
        <v>229</v>
      </c>
      <c r="E893" s="579" t="s">
        <v>938</v>
      </c>
      <c r="F893" s="580" t="s">
        <v>1951</v>
      </c>
      <c r="G893" s="580" t="s">
        <v>1885</v>
      </c>
      <c r="H893" s="579" t="s">
        <v>966</v>
      </c>
      <c r="I893" s="579">
        <v>62300</v>
      </c>
      <c r="J893" s="580" t="s">
        <v>1005</v>
      </c>
      <c r="K893" s="316">
        <v>40179</v>
      </c>
      <c r="L893" s="579" t="s">
        <v>2608</v>
      </c>
      <c r="M893" s="578" t="s">
        <v>983</v>
      </c>
      <c r="N893" s="580" t="s">
        <v>993</v>
      </c>
      <c r="O893" s="347">
        <v>109.56</v>
      </c>
      <c r="P893" s="400">
        <v>9.1300000000000008</v>
      </c>
      <c r="Q893" s="400">
        <v>9.1300000000000008</v>
      </c>
      <c r="R893" s="400">
        <v>9.1300000000000008</v>
      </c>
      <c r="S893" s="404">
        <f>SUM(P893:R893)</f>
        <v>27.39</v>
      </c>
      <c r="T893" s="400">
        <v>9.1300000000000008</v>
      </c>
      <c r="U893" s="400">
        <v>9.1300000000000008</v>
      </c>
      <c r="V893" s="400">
        <v>9.1300000000000008</v>
      </c>
      <c r="W893" s="404">
        <f>SUM(T893:V893)</f>
        <v>27.39</v>
      </c>
      <c r="X893" s="400">
        <v>9.1300000000000008</v>
      </c>
      <c r="Y893" s="400">
        <v>9.1300000000000008</v>
      </c>
      <c r="Z893" s="400">
        <v>9.1300000000000008</v>
      </c>
      <c r="AA893" s="404">
        <f>SUM(X893:Z893)</f>
        <v>27.39</v>
      </c>
      <c r="AB893" s="400"/>
      <c r="AC893" s="400"/>
      <c r="AD893" s="400"/>
      <c r="AE893" s="404">
        <f>SUM(AB893:AD893)</f>
        <v>0</v>
      </c>
      <c r="AF893" s="592">
        <f>SUBTOTAL(9,S893,W893,AA893,AE893)</f>
        <v>82.17</v>
      </c>
    </row>
    <row r="894" spans="1:32" x14ac:dyDescent="0.3">
      <c r="A894" s="70"/>
      <c r="B894" s="70" t="s">
        <v>3631</v>
      </c>
      <c r="C894" s="318" t="s">
        <v>157</v>
      </c>
      <c r="D894" s="318" t="s">
        <v>230</v>
      </c>
      <c r="E894" s="317" t="s">
        <v>938</v>
      </c>
      <c r="F894" s="318" t="s">
        <v>1952</v>
      </c>
      <c r="G894" s="318" t="s">
        <v>1272</v>
      </c>
      <c r="H894" s="317" t="s">
        <v>912</v>
      </c>
      <c r="I894" s="317">
        <v>53100</v>
      </c>
      <c r="J894" s="318" t="s">
        <v>1005</v>
      </c>
      <c r="K894" s="316">
        <v>40179</v>
      </c>
      <c r="L894" s="317" t="s">
        <v>2608</v>
      </c>
      <c r="M894" s="315" t="s">
        <v>983</v>
      </c>
      <c r="N894" s="318" t="s">
        <v>993</v>
      </c>
      <c r="O894" s="347">
        <v>109.56</v>
      </c>
      <c r="P894" s="400">
        <v>9.1300000000000008</v>
      </c>
      <c r="Q894" s="400">
        <v>9.1300000000000008</v>
      </c>
      <c r="R894" s="400">
        <v>9.1300000000000008</v>
      </c>
      <c r="S894" s="404">
        <f>SUM(P894:R894)</f>
        <v>27.39</v>
      </c>
      <c r="T894" s="400">
        <v>9.1300000000000008</v>
      </c>
      <c r="U894" s="400">
        <v>9.1300000000000008</v>
      </c>
      <c r="V894" s="400">
        <v>9.1300000000000008</v>
      </c>
      <c r="W894" s="404">
        <f>SUM(T894:V894)</f>
        <v>27.39</v>
      </c>
      <c r="X894" s="400">
        <v>9.1300000000000008</v>
      </c>
      <c r="Y894" s="400">
        <v>9.1300000000000008</v>
      </c>
      <c r="Z894" s="400">
        <v>9.1300000000000008</v>
      </c>
      <c r="AA894" s="404">
        <f>SUM(X894:Z894)</f>
        <v>27.39</v>
      </c>
      <c r="AB894" s="400">
        <v>9.1300000000000008</v>
      </c>
      <c r="AC894" s="400">
        <v>9.1300000000000008</v>
      </c>
      <c r="AD894" s="400">
        <v>9.1300000000000008</v>
      </c>
      <c r="AE894" s="404">
        <f>SUM(AB894:AD894)</f>
        <v>27.39</v>
      </c>
      <c r="AF894" s="401">
        <f>SUBTOTAL(9,S894,W894,AA894,AE894)</f>
        <v>109.56</v>
      </c>
    </row>
    <row r="895" spans="1:32" x14ac:dyDescent="0.3">
      <c r="A895" s="70"/>
      <c r="B895" s="70" t="s">
        <v>3631</v>
      </c>
      <c r="C895" s="318" t="s">
        <v>157</v>
      </c>
      <c r="D895" s="318" t="s">
        <v>231</v>
      </c>
      <c r="E895" s="317" t="s">
        <v>938</v>
      </c>
      <c r="F895" s="318" t="s">
        <v>1953</v>
      </c>
      <c r="G895" s="318" t="s">
        <v>1272</v>
      </c>
      <c r="H895" s="317" t="s">
        <v>912</v>
      </c>
      <c r="I895" s="317">
        <v>53100</v>
      </c>
      <c r="J895" s="318" t="s">
        <v>1005</v>
      </c>
      <c r="K895" s="316">
        <v>40179</v>
      </c>
      <c r="L895" s="317" t="s">
        <v>2608</v>
      </c>
      <c r="M895" s="315" t="s">
        <v>983</v>
      </c>
      <c r="N895" s="318" t="s">
        <v>993</v>
      </c>
      <c r="O895" s="347">
        <v>109.56</v>
      </c>
      <c r="P895" s="400">
        <v>9.1300000000000008</v>
      </c>
      <c r="Q895" s="400">
        <v>9.1300000000000008</v>
      </c>
      <c r="R895" s="400">
        <v>9.1300000000000008</v>
      </c>
      <c r="S895" s="404">
        <f>SUM(P895:R895)</f>
        <v>27.39</v>
      </c>
      <c r="T895" s="400">
        <v>9.1300000000000008</v>
      </c>
      <c r="U895" s="400">
        <v>9.1300000000000008</v>
      </c>
      <c r="V895" s="400">
        <v>9.1300000000000008</v>
      </c>
      <c r="W895" s="404">
        <f>SUM(T895:V895)</f>
        <v>27.39</v>
      </c>
      <c r="X895" s="400">
        <v>9.1300000000000008</v>
      </c>
      <c r="Y895" s="400">
        <v>9.1300000000000008</v>
      </c>
      <c r="Z895" s="400">
        <v>9.1300000000000008</v>
      </c>
      <c r="AA895" s="404">
        <f>SUM(X895:Z895)</f>
        <v>27.39</v>
      </c>
      <c r="AB895" s="400">
        <v>9.1300000000000008</v>
      </c>
      <c r="AC895" s="400">
        <v>9.1300000000000008</v>
      </c>
      <c r="AD895" s="400">
        <v>9.1300000000000008</v>
      </c>
      <c r="AE895" s="404">
        <f>SUM(AB895:AD895)</f>
        <v>27.39</v>
      </c>
      <c r="AF895" s="401">
        <f>SUBTOTAL(9,S895,W895,AA895,AE895)</f>
        <v>109.56</v>
      </c>
    </row>
    <row r="896" spans="1:32" x14ac:dyDescent="0.3">
      <c r="A896" s="581"/>
      <c r="B896" s="581" t="s">
        <v>3632</v>
      </c>
      <c r="C896" s="580" t="s">
        <v>157</v>
      </c>
      <c r="D896" s="580" t="s">
        <v>232</v>
      </c>
      <c r="E896" s="579" t="s">
        <v>943</v>
      </c>
      <c r="F896" s="580" t="s">
        <v>1954</v>
      </c>
      <c r="G896" s="580" t="s">
        <v>1885</v>
      </c>
      <c r="H896" s="579" t="s">
        <v>966</v>
      </c>
      <c r="I896" s="579">
        <v>62300</v>
      </c>
      <c r="J896" s="580" t="s">
        <v>1001</v>
      </c>
      <c r="K896" s="316">
        <v>41154</v>
      </c>
      <c r="L896" s="579" t="s">
        <v>2608</v>
      </c>
      <c r="M896" s="578" t="s">
        <v>983</v>
      </c>
      <c r="N896" s="580" t="s">
        <v>991</v>
      </c>
      <c r="O896" s="347">
        <v>50.76</v>
      </c>
      <c r="P896" s="400">
        <v>4.2300000000000004</v>
      </c>
      <c r="Q896" s="400">
        <v>4.2300000000000004</v>
      </c>
      <c r="R896" s="400">
        <v>4.2300000000000004</v>
      </c>
      <c r="S896" s="404">
        <f>SUM(P896:R896)</f>
        <v>12.690000000000001</v>
      </c>
      <c r="T896" s="400">
        <v>4.2300000000000004</v>
      </c>
      <c r="U896" s="400">
        <v>4.2300000000000004</v>
      </c>
      <c r="V896" s="400">
        <v>4.2300000000000004</v>
      </c>
      <c r="W896" s="404">
        <f>SUM(T896:V896)</f>
        <v>12.690000000000001</v>
      </c>
      <c r="X896" s="400">
        <v>4.2300000000000004</v>
      </c>
      <c r="Y896" s="400">
        <v>4.2300000000000004</v>
      </c>
      <c r="Z896" s="400">
        <v>4.2300000000000004</v>
      </c>
      <c r="AA896" s="404">
        <f>SUM(X896:Z896)</f>
        <v>12.690000000000001</v>
      </c>
      <c r="AB896" s="400"/>
      <c r="AC896" s="400"/>
      <c r="AD896" s="400"/>
      <c r="AE896" s="404">
        <f>SUM(AB896:AD896)</f>
        <v>0</v>
      </c>
      <c r="AF896" s="592">
        <f>SUBTOTAL(9,S896,W896,AA896,AE896)</f>
        <v>38.070000000000007</v>
      </c>
    </row>
    <row r="897" spans="1:32" x14ac:dyDescent="0.3">
      <c r="A897" s="70"/>
      <c r="B897" s="70" t="s">
        <v>3631</v>
      </c>
      <c r="C897" s="318" t="s">
        <v>157</v>
      </c>
      <c r="D897" s="318" t="s">
        <v>233</v>
      </c>
      <c r="E897" s="317" t="s">
        <v>943</v>
      </c>
      <c r="F897" s="318" t="s">
        <v>1955</v>
      </c>
      <c r="G897" s="318" t="s">
        <v>1272</v>
      </c>
      <c r="H897" s="317" t="s">
        <v>912</v>
      </c>
      <c r="I897" s="317">
        <v>53100</v>
      </c>
      <c r="J897" s="318" t="s">
        <v>1001</v>
      </c>
      <c r="K897" s="316">
        <v>41184</v>
      </c>
      <c r="L897" s="317" t="s">
        <v>2608</v>
      </c>
      <c r="M897" s="315" t="s">
        <v>983</v>
      </c>
      <c r="N897" s="318" t="s">
        <v>991</v>
      </c>
      <c r="O897" s="347">
        <v>50.76</v>
      </c>
      <c r="P897" s="400">
        <v>4.2300000000000004</v>
      </c>
      <c r="Q897" s="400">
        <v>4.2300000000000004</v>
      </c>
      <c r="R897" s="400">
        <v>4.2300000000000004</v>
      </c>
      <c r="S897" s="404">
        <f>SUM(P897:R897)</f>
        <v>12.690000000000001</v>
      </c>
      <c r="T897" s="400">
        <v>4.2300000000000004</v>
      </c>
      <c r="U897" s="400">
        <v>4.2300000000000004</v>
      </c>
      <c r="V897" s="400">
        <v>4.2300000000000004</v>
      </c>
      <c r="W897" s="404">
        <f>SUM(T897:V897)</f>
        <v>12.690000000000001</v>
      </c>
      <c r="X897" s="400">
        <v>4.2300000000000004</v>
      </c>
      <c r="Y897" s="400">
        <v>4.2300000000000004</v>
      </c>
      <c r="Z897" s="400">
        <v>4.2300000000000004</v>
      </c>
      <c r="AA897" s="404">
        <f>SUM(X897:Z897)</f>
        <v>12.690000000000001</v>
      </c>
      <c r="AB897" s="400">
        <v>4.2300000000000004</v>
      </c>
      <c r="AC897" s="400">
        <v>4.2300000000000004</v>
      </c>
      <c r="AD897" s="400">
        <v>4.2300000000000004</v>
      </c>
      <c r="AE897" s="404">
        <f>SUM(AB897:AD897)</f>
        <v>12.690000000000001</v>
      </c>
      <c r="AF897" s="401">
        <f>SUBTOTAL(9,S897,W897,AA897,AE897)</f>
        <v>50.760000000000005</v>
      </c>
    </row>
    <row r="898" spans="1:32" x14ac:dyDescent="0.3">
      <c r="A898" s="70"/>
      <c r="B898" s="70" t="s">
        <v>3631</v>
      </c>
      <c r="C898" s="318" t="s">
        <v>174</v>
      </c>
      <c r="D898" s="318" t="s">
        <v>234</v>
      </c>
      <c r="E898" s="317" t="s">
        <v>943</v>
      </c>
      <c r="F898" s="318" t="s">
        <v>1956</v>
      </c>
      <c r="G898" s="318" t="s">
        <v>1885</v>
      </c>
      <c r="H898" s="317" t="s">
        <v>966</v>
      </c>
      <c r="I898" s="317">
        <v>62300</v>
      </c>
      <c r="J898" s="318" t="s">
        <v>1001</v>
      </c>
      <c r="K898" s="316">
        <v>41085</v>
      </c>
      <c r="L898" s="317" t="s">
        <v>2608</v>
      </c>
      <c r="M898" s="315" t="s">
        <v>983</v>
      </c>
      <c r="N898" s="318" t="s">
        <v>991</v>
      </c>
      <c r="O898" s="347">
        <v>50.76</v>
      </c>
      <c r="P898" s="400">
        <v>4.2300000000000004</v>
      </c>
      <c r="Q898" s="400">
        <v>4.2300000000000004</v>
      </c>
      <c r="R898" s="400">
        <v>4.2300000000000004</v>
      </c>
      <c r="S898" s="404">
        <f>SUM(P898:R898)</f>
        <v>12.690000000000001</v>
      </c>
      <c r="T898" s="400">
        <v>4.2300000000000004</v>
      </c>
      <c r="U898" s="400">
        <v>4.2300000000000004</v>
      </c>
      <c r="V898" s="400">
        <v>4.2300000000000004</v>
      </c>
      <c r="W898" s="404">
        <f>SUM(T898:V898)</f>
        <v>12.690000000000001</v>
      </c>
      <c r="X898" s="400">
        <v>4.2300000000000004</v>
      </c>
      <c r="Y898" s="400">
        <v>4.2300000000000004</v>
      </c>
      <c r="Z898" s="400">
        <v>4.2300000000000004</v>
      </c>
      <c r="AA898" s="404">
        <f>SUM(X898:Z898)</f>
        <v>12.690000000000001</v>
      </c>
      <c r="AB898" s="400">
        <v>4.2300000000000004</v>
      </c>
      <c r="AC898" s="400">
        <v>4.2300000000000004</v>
      </c>
      <c r="AD898" s="400">
        <v>4.2300000000000004</v>
      </c>
      <c r="AE898" s="404">
        <f>SUM(AB898:AD898)</f>
        <v>12.690000000000001</v>
      </c>
      <c r="AF898" s="401">
        <f>SUBTOTAL(9,S898,W898,AA898,AE898)</f>
        <v>50.760000000000005</v>
      </c>
    </row>
    <row r="899" spans="1:32" x14ac:dyDescent="0.3">
      <c r="A899" s="70"/>
      <c r="B899" s="70" t="s">
        <v>3631</v>
      </c>
      <c r="C899" s="318" t="s">
        <v>157</v>
      </c>
      <c r="D899" s="318" t="s">
        <v>235</v>
      </c>
      <c r="E899" s="317" t="s">
        <v>926</v>
      </c>
      <c r="F899" s="318" t="s">
        <v>1957</v>
      </c>
      <c r="G899" s="318" t="s">
        <v>1885</v>
      </c>
      <c r="H899" s="317" t="s">
        <v>966</v>
      </c>
      <c r="I899" s="317">
        <v>62300</v>
      </c>
      <c r="J899" s="318" t="s">
        <v>1001</v>
      </c>
      <c r="K899" s="316">
        <v>40950</v>
      </c>
      <c r="L899" s="317" t="s">
        <v>2608</v>
      </c>
      <c r="M899" s="315" t="s">
        <v>983</v>
      </c>
      <c r="N899" s="318" t="s">
        <v>991</v>
      </c>
      <c r="O899" s="347">
        <v>50.76</v>
      </c>
      <c r="P899" s="400">
        <v>4.2300000000000004</v>
      </c>
      <c r="Q899" s="400">
        <v>4.2300000000000004</v>
      </c>
      <c r="R899" s="400">
        <v>4.2300000000000004</v>
      </c>
      <c r="S899" s="404">
        <f>SUM(P899:R899)</f>
        <v>12.690000000000001</v>
      </c>
      <c r="T899" s="400">
        <v>4.2300000000000004</v>
      </c>
      <c r="U899" s="400">
        <v>4.2300000000000004</v>
      </c>
      <c r="V899" s="400">
        <v>4.2300000000000004</v>
      </c>
      <c r="W899" s="404">
        <f>SUM(T899:V899)</f>
        <v>12.690000000000001</v>
      </c>
      <c r="X899" s="400">
        <v>4.2300000000000004</v>
      </c>
      <c r="Y899" s="400">
        <v>4.2300000000000004</v>
      </c>
      <c r="Z899" s="400">
        <v>4.2300000000000004</v>
      </c>
      <c r="AA899" s="404">
        <f>SUM(X899:Z899)</f>
        <v>12.690000000000001</v>
      </c>
      <c r="AB899" s="400">
        <v>4.2300000000000004</v>
      </c>
      <c r="AC899" s="400">
        <v>4.2300000000000004</v>
      </c>
      <c r="AD899" s="400">
        <v>4.2300000000000004</v>
      </c>
      <c r="AE899" s="404">
        <f>SUM(AB899:AD899)</f>
        <v>12.690000000000001</v>
      </c>
      <c r="AF899" s="401">
        <f>SUBTOTAL(9,S899,W899,AA899,AE899)</f>
        <v>50.760000000000005</v>
      </c>
    </row>
    <row r="900" spans="1:32" x14ac:dyDescent="0.3">
      <c r="A900" s="70"/>
      <c r="B900" s="70" t="s">
        <v>3631</v>
      </c>
      <c r="C900" s="318" t="s">
        <v>157</v>
      </c>
      <c r="D900" s="318" t="s">
        <v>236</v>
      </c>
      <c r="E900" s="317" t="s">
        <v>926</v>
      </c>
      <c r="F900" s="318" t="s">
        <v>1958</v>
      </c>
      <c r="G900" s="318" t="s">
        <v>1272</v>
      </c>
      <c r="H900" s="317" t="s">
        <v>912</v>
      </c>
      <c r="I900" s="317">
        <v>53100</v>
      </c>
      <c r="J900" s="318" t="s">
        <v>1001</v>
      </c>
      <c r="K900" s="316">
        <v>40950</v>
      </c>
      <c r="L900" s="317" t="s">
        <v>2608</v>
      </c>
      <c r="M900" s="315" t="s">
        <v>983</v>
      </c>
      <c r="N900" s="318" t="s">
        <v>991</v>
      </c>
      <c r="O900" s="347">
        <v>50.76</v>
      </c>
      <c r="P900" s="400">
        <v>4.2300000000000004</v>
      </c>
      <c r="Q900" s="400">
        <v>4.2300000000000004</v>
      </c>
      <c r="R900" s="400">
        <v>4.2300000000000004</v>
      </c>
      <c r="S900" s="404">
        <f>SUM(P900:R900)</f>
        <v>12.690000000000001</v>
      </c>
      <c r="T900" s="400">
        <v>4.2300000000000004</v>
      </c>
      <c r="U900" s="400">
        <v>4.2300000000000004</v>
      </c>
      <c r="V900" s="400">
        <v>4.2300000000000004</v>
      </c>
      <c r="W900" s="404">
        <f>SUM(T900:V900)</f>
        <v>12.690000000000001</v>
      </c>
      <c r="X900" s="400">
        <v>4.2300000000000004</v>
      </c>
      <c r="Y900" s="400">
        <v>4.2300000000000004</v>
      </c>
      <c r="Z900" s="400">
        <v>4.2300000000000004</v>
      </c>
      <c r="AA900" s="404">
        <f>SUM(X900:Z900)</f>
        <v>12.690000000000001</v>
      </c>
      <c r="AB900" s="400">
        <v>4.2300000000000004</v>
      </c>
      <c r="AC900" s="400">
        <v>4.2300000000000004</v>
      </c>
      <c r="AD900" s="400">
        <v>4.2300000000000004</v>
      </c>
      <c r="AE900" s="404">
        <f>SUM(AB900:AD900)</f>
        <v>12.690000000000001</v>
      </c>
      <c r="AF900" s="401">
        <f>SUBTOTAL(9,S900,W900,AA900,AE900)</f>
        <v>50.760000000000005</v>
      </c>
    </row>
    <row r="901" spans="1:32" x14ac:dyDescent="0.3">
      <c r="A901" s="70"/>
      <c r="B901" s="70" t="s">
        <v>3631</v>
      </c>
      <c r="C901" s="318" t="s">
        <v>157</v>
      </c>
      <c r="D901" s="318" t="s">
        <v>237</v>
      </c>
      <c r="E901" s="317" t="s">
        <v>927</v>
      </c>
      <c r="F901" s="318" t="s">
        <v>1959</v>
      </c>
      <c r="G901" s="318" t="s">
        <v>1885</v>
      </c>
      <c r="H901" s="317" t="s">
        <v>966</v>
      </c>
      <c r="I901" s="317">
        <v>62300</v>
      </c>
      <c r="J901" s="318" t="s">
        <v>1001</v>
      </c>
      <c r="K901" s="316">
        <v>40853</v>
      </c>
      <c r="L901" s="317" t="s">
        <v>2608</v>
      </c>
      <c r="M901" s="315" t="s">
        <v>983</v>
      </c>
      <c r="N901" s="318" t="s">
        <v>991</v>
      </c>
      <c r="O901" s="347">
        <v>50.76</v>
      </c>
      <c r="P901" s="400">
        <v>4.2300000000000004</v>
      </c>
      <c r="Q901" s="400">
        <v>4.2300000000000004</v>
      </c>
      <c r="R901" s="400">
        <v>4.2300000000000004</v>
      </c>
      <c r="S901" s="404">
        <f>SUM(P901:R901)</f>
        <v>12.690000000000001</v>
      </c>
      <c r="T901" s="400">
        <v>4.2300000000000004</v>
      </c>
      <c r="U901" s="400">
        <v>4.2300000000000004</v>
      </c>
      <c r="V901" s="400">
        <v>4.2300000000000004</v>
      </c>
      <c r="W901" s="404">
        <f>SUM(T901:V901)</f>
        <v>12.690000000000001</v>
      </c>
      <c r="X901" s="400">
        <v>4.2300000000000004</v>
      </c>
      <c r="Y901" s="400">
        <v>4.2300000000000004</v>
      </c>
      <c r="Z901" s="400">
        <v>4.2300000000000004</v>
      </c>
      <c r="AA901" s="404">
        <f>SUM(X901:Z901)</f>
        <v>12.690000000000001</v>
      </c>
      <c r="AB901" s="400">
        <v>4.2300000000000004</v>
      </c>
      <c r="AC901" s="400">
        <v>4.2300000000000004</v>
      </c>
      <c r="AD901" s="400">
        <v>4.2300000000000004</v>
      </c>
      <c r="AE901" s="404">
        <f>SUM(AB901:AD901)</f>
        <v>12.690000000000001</v>
      </c>
      <c r="AF901" s="401">
        <f>SUBTOTAL(9,S901,W901,AA901,AE901)</f>
        <v>50.760000000000005</v>
      </c>
    </row>
    <row r="902" spans="1:32" x14ac:dyDescent="0.3">
      <c r="A902" s="70"/>
      <c r="B902" s="70" t="s">
        <v>3631</v>
      </c>
      <c r="C902" s="318" t="s">
        <v>157</v>
      </c>
      <c r="D902" s="318" t="s">
        <v>238</v>
      </c>
      <c r="E902" s="317" t="s">
        <v>926</v>
      </c>
      <c r="F902" s="318" t="s">
        <v>1960</v>
      </c>
      <c r="G902" s="318" t="s">
        <v>1885</v>
      </c>
      <c r="H902" s="317" t="s">
        <v>966</v>
      </c>
      <c r="I902" s="317">
        <v>62300</v>
      </c>
      <c r="J902" s="318" t="s">
        <v>1001</v>
      </c>
      <c r="K902" s="316">
        <v>40953</v>
      </c>
      <c r="L902" s="317" t="s">
        <v>2608</v>
      </c>
      <c r="M902" s="315" t="s">
        <v>983</v>
      </c>
      <c r="N902" s="318" t="s">
        <v>991</v>
      </c>
      <c r="O902" s="347">
        <v>50.76</v>
      </c>
      <c r="P902" s="400">
        <v>4.2300000000000004</v>
      </c>
      <c r="Q902" s="400">
        <v>4.2300000000000004</v>
      </c>
      <c r="R902" s="400">
        <v>4.2300000000000004</v>
      </c>
      <c r="S902" s="404">
        <f>SUM(P902:R902)</f>
        <v>12.690000000000001</v>
      </c>
      <c r="T902" s="400">
        <v>4.2300000000000004</v>
      </c>
      <c r="U902" s="400">
        <v>4.2300000000000004</v>
      </c>
      <c r="V902" s="400">
        <v>4.2300000000000004</v>
      </c>
      <c r="W902" s="404">
        <f>SUM(T902:V902)</f>
        <v>12.690000000000001</v>
      </c>
      <c r="X902" s="400">
        <v>4.2300000000000004</v>
      </c>
      <c r="Y902" s="400">
        <v>4.2300000000000004</v>
      </c>
      <c r="Z902" s="400">
        <v>4.2300000000000004</v>
      </c>
      <c r="AA902" s="404">
        <f>SUM(X902:Z902)</f>
        <v>12.690000000000001</v>
      </c>
      <c r="AB902" s="400">
        <v>4.2300000000000004</v>
      </c>
      <c r="AC902" s="400">
        <v>4.2300000000000004</v>
      </c>
      <c r="AD902" s="400">
        <v>4.2300000000000004</v>
      </c>
      <c r="AE902" s="404">
        <f>SUM(AB902:AD902)</f>
        <v>12.690000000000001</v>
      </c>
      <c r="AF902" s="401">
        <f>SUBTOTAL(9,S902,W902,AA902,AE902)</f>
        <v>50.760000000000005</v>
      </c>
    </row>
    <row r="903" spans="1:32" x14ac:dyDescent="0.3">
      <c r="A903" s="70"/>
      <c r="B903" s="70" t="s">
        <v>3631</v>
      </c>
      <c r="C903" s="318" t="s">
        <v>157</v>
      </c>
      <c r="D903" s="318" t="s">
        <v>239</v>
      </c>
      <c r="E903" s="317" t="s">
        <v>926</v>
      </c>
      <c r="F903" s="318" t="s">
        <v>1961</v>
      </c>
      <c r="G903" s="318" t="s">
        <v>1272</v>
      </c>
      <c r="H903" s="317" t="s">
        <v>912</v>
      </c>
      <c r="I903" s="317">
        <v>53100</v>
      </c>
      <c r="J903" s="318" t="s">
        <v>1001</v>
      </c>
      <c r="K903" s="316">
        <v>40953</v>
      </c>
      <c r="L903" s="317" t="s">
        <v>2608</v>
      </c>
      <c r="M903" s="315" t="s">
        <v>983</v>
      </c>
      <c r="N903" s="318" t="s">
        <v>991</v>
      </c>
      <c r="O903" s="347">
        <v>50.76</v>
      </c>
      <c r="P903" s="400">
        <v>4.2300000000000004</v>
      </c>
      <c r="Q903" s="400">
        <v>4.2300000000000004</v>
      </c>
      <c r="R903" s="400">
        <v>4.2300000000000004</v>
      </c>
      <c r="S903" s="404">
        <f>SUM(P903:R903)</f>
        <v>12.690000000000001</v>
      </c>
      <c r="T903" s="400">
        <v>4.2300000000000004</v>
      </c>
      <c r="U903" s="400">
        <v>4.2300000000000004</v>
      </c>
      <c r="V903" s="400">
        <v>4.2300000000000004</v>
      </c>
      <c r="W903" s="404">
        <f>SUM(T903:V903)</f>
        <v>12.690000000000001</v>
      </c>
      <c r="X903" s="400">
        <v>4.2300000000000004</v>
      </c>
      <c r="Y903" s="400">
        <v>4.2300000000000004</v>
      </c>
      <c r="Z903" s="400">
        <v>4.2300000000000004</v>
      </c>
      <c r="AA903" s="404">
        <f>SUM(X903:Z903)</f>
        <v>12.690000000000001</v>
      </c>
      <c r="AB903" s="400">
        <v>4.2300000000000004</v>
      </c>
      <c r="AC903" s="400">
        <v>4.2300000000000004</v>
      </c>
      <c r="AD903" s="400">
        <v>4.2300000000000004</v>
      </c>
      <c r="AE903" s="404">
        <f>SUM(AB903:AD903)</f>
        <v>12.690000000000001</v>
      </c>
      <c r="AF903" s="401">
        <f>SUBTOTAL(9,S903,W903,AA903,AE903)</f>
        <v>50.760000000000005</v>
      </c>
    </row>
    <row r="904" spans="1:32" x14ac:dyDescent="0.3">
      <c r="A904" s="70"/>
      <c r="B904" s="70" t="s">
        <v>3631</v>
      </c>
      <c r="C904" s="318" t="s">
        <v>157</v>
      </c>
      <c r="D904" s="318" t="s">
        <v>240</v>
      </c>
      <c r="E904" s="317" t="s">
        <v>926</v>
      </c>
      <c r="F904" s="318" t="s">
        <v>1962</v>
      </c>
      <c r="G904" s="318" t="s">
        <v>1272</v>
      </c>
      <c r="H904" s="317" t="s">
        <v>912</v>
      </c>
      <c r="I904" s="317">
        <v>53100</v>
      </c>
      <c r="J904" s="318" t="s">
        <v>1001</v>
      </c>
      <c r="K904" s="316">
        <v>40953</v>
      </c>
      <c r="L904" s="317" t="s">
        <v>2608</v>
      </c>
      <c r="M904" s="315" t="s">
        <v>983</v>
      </c>
      <c r="N904" s="318" t="s">
        <v>991</v>
      </c>
      <c r="O904" s="347">
        <v>50.76</v>
      </c>
      <c r="P904" s="400">
        <v>4.2300000000000004</v>
      </c>
      <c r="Q904" s="400">
        <v>4.2300000000000004</v>
      </c>
      <c r="R904" s="400">
        <v>4.2300000000000004</v>
      </c>
      <c r="S904" s="404">
        <f>SUM(P904:R904)</f>
        <v>12.690000000000001</v>
      </c>
      <c r="T904" s="400">
        <v>4.2300000000000004</v>
      </c>
      <c r="U904" s="400">
        <v>4.2300000000000004</v>
      </c>
      <c r="V904" s="400">
        <v>4.2300000000000004</v>
      </c>
      <c r="W904" s="404">
        <f>SUM(T904:V904)</f>
        <v>12.690000000000001</v>
      </c>
      <c r="X904" s="400">
        <v>4.2300000000000004</v>
      </c>
      <c r="Y904" s="400">
        <v>4.2300000000000004</v>
      </c>
      <c r="Z904" s="400">
        <v>4.2300000000000004</v>
      </c>
      <c r="AA904" s="404">
        <f>SUM(X904:Z904)</f>
        <v>12.690000000000001</v>
      </c>
      <c r="AB904" s="400">
        <v>4.2300000000000004</v>
      </c>
      <c r="AC904" s="400">
        <v>4.2300000000000004</v>
      </c>
      <c r="AD904" s="400">
        <v>4.2300000000000004</v>
      </c>
      <c r="AE904" s="404">
        <f>SUM(AB904:AD904)</f>
        <v>12.690000000000001</v>
      </c>
      <c r="AF904" s="401">
        <f>SUBTOTAL(9,S904,W904,AA904,AE904)</f>
        <v>50.760000000000005</v>
      </c>
    </row>
    <row r="905" spans="1:32" x14ac:dyDescent="0.3">
      <c r="A905" s="335"/>
      <c r="B905" s="70" t="s">
        <v>3631</v>
      </c>
      <c r="C905" s="318" t="s">
        <v>157</v>
      </c>
      <c r="D905" s="318" t="s">
        <v>241</v>
      </c>
      <c r="E905" s="317" t="s">
        <v>943</v>
      </c>
      <c r="F905" s="318" t="s">
        <v>1963</v>
      </c>
      <c r="G905" s="504" t="s">
        <v>1885</v>
      </c>
      <c r="H905" s="503" t="s">
        <v>966</v>
      </c>
      <c r="I905" s="503">
        <v>62300</v>
      </c>
      <c r="J905" s="318" t="s">
        <v>1001</v>
      </c>
      <c r="K905" s="316">
        <v>41085</v>
      </c>
      <c r="L905" s="317" t="s">
        <v>2608</v>
      </c>
      <c r="M905" s="315" t="s">
        <v>983</v>
      </c>
      <c r="N905" s="318" t="s">
        <v>991</v>
      </c>
      <c r="O905" s="347">
        <v>50.76</v>
      </c>
      <c r="P905" s="400">
        <v>4.2300000000000004</v>
      </c>
      <c r="Q905" s="400">
        <v>4.2300000000000004</v>
      </c>
      <c r="R905" s="400">
        <v>4.2300000000000004</v>
      </c>
      <c r="S905" s="404">
        <f>SUM(P905:R905)</f>
        <v>12.690000000000001</v>
      </c>
      <c r="T905" s="400">
        <v>4.2300000000000004</v>
      </c>
      <c r="U905" s="400">
        <v>4.2300000000000004</v>
      </c>
      <c r="V905" s="400">
        <v>4.2300000000000004</v>
      </c>
      <c r="W905" s="404">
        <f>SUM(T905:V905)</f>
        <v>12.690000000000001</v>
      </c>
      <c r="X905" s="400">
        <v>4.2300000000000004</v>
      </c>
      <c r="Y905" s="400">
        <v>4.2300000000000004</v>
      </c>
      <c r="Z905" s="400">
        <v>4.2300000000000004</v>
      </c>
      <c r="AA905" s="404">
        <f>SUM(X905:Z905)</f>
        <v>12.690000000000001</v>
      </c>
      <c r="AB905" s="400">
        <v>4.2300000000000004</v>
      </c>
      <c r="AC905" s="400">
        <v>4.2300000000000004</v>
      </c>
      <c r="AD905" s="400">
        <v>4.2300000000000004</v>
      </c>
      <c r="AE905" s="404">
        <f>SUM(AB905:AD905)</f>
        <v>12.690000000000001</v>
      </c>
      <c r="AF905" s="401">
        <f>SUBTOTAL(9,S905,W905,AA905,AE905)</f>
        <v>50.760000000000005</v>
      </c>
    </row>
    <row r="906" spans="1:32" x14ac:dyDescent="0.3">
      <c r="A906" s="70"/>
      <c r="B906" s="70" t="s">
        <v>3631</v>
      </c>
      <c r="C906" s="318" t="s">
        <v>157</v>
      </c>
      <c r="D906" s="318" t="s">
        <v>242</v>
      </c>
      <c r="E906" s="317" t="s">
        <v>926</v>
      </c>
      <c r="F906" s="318" t="s">
        <v>1964</v>
      </c>
      <c r="G906" s="318" t="s">
        <v>1272</v>
      </c>
      <c r="H906" s="317" t="s">
        <v>912</v>
      </c>
      <c r="I906" s="317">
        <v>53100</v>
      </c>
      <c r="J906" s="318" t="s">
        <v>1001</v>
      </c>
      <c r="K906" s="316">
        <v>40953</v>
      </c>
      <c r="L906" s="317" t="s">
        <v>2608</v>
      </c>
      <c r="M906" s="315" t="s">
        <v>983</v>
      </c>
      <c r="N906" s="318" t="s">
        <v>991</v>
      </c>
      <c r="O906" s="347">
        <v>50.76</v>
      </c>
      <c r="P906" s="400">
        <v>4.2300000000000004</v>
      </c>
      <c r="Q906" s="400">
        <v>4.2300000000000004</v>
      </c>
      <c r="R906" s="400">
        <v>4.2300000000000004</v>
      </c>
      <c r="S906" s="404">
        <f>SUM(P906:R906)</f>
        <v>12.690000000000001</v>
      </c>
      <c r="T906" s="400">
        <v>4.2300000000000004</v>
      </c>
      <c r="U906" s="400">
        <v>4.2300000000000004</v>
      </c>
      <c r="V906" s="400">
        <v>4.2300000000000004</v>
      </c>
      <c r="W906" s="404">
        <f>SUM(T906:V906)</f>
        <v>12.690000000000001</v>
      </c>
      <c r="X906" s="400">
        <v>4.2300000000000004</v>
      </c>
      <c r="Y906" s="400">
        <v>4.2300000000000004</v>
      </c>
      <c r="Z906" s="400">
        <v>4.2300000000000004</v>
      </c>
      <c r="AA906" s="404">
        <f>SUM(X906:Z906)</f>
        <v>12.690000000000001</v>
      </c>
      <c r="AB906" s="400">
        <v>4.2300000000000004</v>
      </c>
      <c r="AC906" s="400">
        <v>4.2300000000000004</v>
      </c>
      <c r="AD906" s="400">
        <v>4.2300000000000004</v>
      </c>
      <c r="AE906" s="404">
        <f>SUM(AB906:AD906)</f>
        <v>12.690000000000001</v>
      </c>
      <c r="AF906" s="401">
        <f>SUBTOTAL(9,S906,W906,AA906,AE906)</f>
        <v>50.760000000000005</v>
      </c>
    </row>
    <row r="907" spans="1:32" x14ac:dyDescent="0.3">
      <c r="A907" s="70"/>
      <c r="B907" s="70" t="s">
        <v>3631</v>
      </c>
      <c r="C907" s="318" t="s">
        <v>157</v>
      </c>
      <c r="D907" s="318" t="s">
        <v>243</v>
      </c>
      <c r="E907" s="317" t="s">
        <v>927</v>
      </c>
      <c r="F907" s="318" t="s">
        <v>1965</v>
      </c>
      <c r="G907" s="318" t="s">
        <v>1885</v>
      </c>
      <c r="H907" s="317" t="s">
        <v>966</v>
      </c>
      <c r="I907" s="317">
        <v>62300</v>
      </c>
      <c r="J907" s="318" t="s">
        <v>1001</v>
      </c>
      <c r="K907" s="316">
        <v>40887</v>
      </c>
      <c r="L907" s="317" t="s">
        <v>2608</v>
      </c>
      <c r="M907" s="315" t="s">
        <v>983</v>
      </c>
      <c r="N907" s="318" t="s">
        <v>991</v>
      </c>
      <c r="O907" s="347">
        <v>50.76</v>
      </c>
      <c r="P907" s="400">
        <v>4.2300000000000004</v>
      </c>
      <c r="Q907" s="400">
        <v>4.2300000000000004</v>
      </c>
      <c r="R907" s="400">
        <v>4.2300000000000004</v>
      </c>
      <c r="S907" s="404">
        <f>SUM(P907:R907)</f>
        <v>12.690000000000001</v>
      </c>
      <c r="T907" s="400">
        <v>4.2300000000000004</v>
      </c>
      <c r="U907" s="400">
        <v>4.2300000000000004</v>
      </c>
      <c r="V907" s="400">
        <v>4.2300000000000004</v>
      </c>
      <c r="W907" s="404">
        <f>SUM(T907:V907)</f>
        <v>12.690000000000001</v>
      </c>
      <c r="X907" s="400">
        <v>4.2300000000000004</v>
      </c>
      <c r="Y907" s="400">
        <v>4.2300000000000004</v>
      </c>
      <c r="Z907" s="400">
        <v>4.2300000000000004</v>
      </c>
      <c r="AA907" s="404">
        <f>SUM(X907:Z907)</f>
        <v>12.690000000000001</v>
      </c>
      <c r="AB907" s="400">
        <v>4.2300000000000004</v>
      </c>
      <c r="AC907" s="400">
        <v>4.2300000000000004</v>
      </c>
      <c r="AD907" s="400">
        <v>4.2300000000000004</v>
      </c>
      <c r="AE907" s="404">
        <f>SUM(AB907:AD907)</f>
        <v>12.690000000000001</v>
      </c>
      <c r="AF907" s="401">
        <f>SUBTOTAL(9,S907,W907,AA907,AE907)</f>
        <v>50.760000000000005</v>
      </c>
    </row>
    <row r="908" spans="1:32" x14ac:dyDescent="0.3">
      <c r="A908" s="70"/>
      <c r="B908" s="70" t="s">
        <v>3631</v>
      </c>
      <c r="C908" s="318" t="s">
        <v>157</v>
      </c>
      <c r="D908" s="318" t="s">
        <v>244</v>
      </c>
      <c r="E908" s="317" t="s">
        <v>926</v>
      </c>
      <c r="F908" s="318" t="s">
        <v>1966</v>
      </c>
      <c r="G908" s="318" t="s">
        <v>1885</v>
      </c>
      <c r="H908" s="317" t="s">
        <v>966</v>
      </c>
      <c r="I908" s="317">
        <v>62300</v>
      </c>
      <c r="J908" s="318" t="s">
        <v>1001</v>
      </c>
      <c r="K908" s="316">
        <v>40950</v>
      </c>
      <c r="L908" s="317" t="s">
        <v>2608</v>
      </c>
      <c r="M908" s="315" t="s">
        <v>983</v>
      </c>
      <c r="N908" s="318" t="s">
        <v>991</v>
      </c>
      <c r="O908" s="347">
        <v>50.76</v>
      </c>
      <c r="P908" s="400">
        <v>4.2300000000000004</v>
      </c>
      <c r="Q908" s="400">
        <v>4.2300000000000004</v>
      </c>
      <c r="R908" s="400">
        <v>4.2300000000000004</v>
      </c>
      <c r="S908" s="404">
        <f>SUM(P908:R908)</f>
        <v>12.690000000000001</v>
      </c>
      <c r="T908" s="400">
        <v>4.2300000000000004</v>
      </c>
      <c r="U908" s="400">
        <v>4.2300000000000004</v>
      </c>
      <c r="V908" s="400">
        <v>4.2300000000000004</v>
      </c>
      <c r="W908" s="404">
        <f>SUM(T908:V908)</f>
        <v>12.690000000000001</v>
      </c>
      <c r="X908" s="400">
        <v>4.2300000000000004</v>
      </c>
      <c r="Y908" s="400">
        <v>4.2300000000000004</v>
      </c>
      <c r="Z908" s="400">
        <v>4.2300000000000004</v>
      </c>
      <c r="AA908" s="404">
        <f>SUM(X908:Z908)</f>
        <v>12.690000000000001</v>
      </c>
      <c r="AB908" s="400">
        <v>4.2300000000000004</v>
      </c>
      <c r="AC908" s="400">
        <v>4.2300000000000004</v>
      </c>
      <c r="AD908" s="400">
        <v>4.2300000000000004</v>
      </c>
      <c r="AE908" s="404">
        <f>SUM(AB908:AD908)</f>
        <v>12.690000000000001</v>
      </c>
      <c r="AF908" s="401">
        <f>SUBTOTAL(9,S908,W908,AA908,AE908)</f>
        <v>50.760000000000005</v>
      </c>
    </row>
    <row r="909" spans="1:32" x14ac:dyDescent="0.3">
      <c r="A909" s="70"/>
      <c r="B909" s="70" t="s">
        <v>3631</v>
      </c>
      <c r="C909" s="318" t="s">
        <v>157</v>
      </c>
      <c r="D909" s="318" t="s">
        <v>245</v>
      </c>
      <c r="E909" s="317" t="s">
        <v>926</v>
      </c>
      <c r="F909" s="318" t="s">
        <v>1967</v>
      </c>
      <c r="G909" s="318" t="s">
        <v>1273</v>
      </c>
      <c r="H909" s="317" t="s">
        <v>913</v>
      </c>
      <c r="I909" s="317">
        <v>53100</v>
      </c>
      <c r="J909" s="318" t="s">
        <v>1001</v>
      </c>
      <c r="K909" s="316">
        <v>40950</v>
      </c>
      <c r="L909" s="317" t="s">
        <v>2608</v>
      </c>
      <c r="M909" s="315" t="s">
        <v>983</v>
      </c>
      <c r="N909" s="318" t="s">
        <v>991</v>
      </c>
      <c r="O909" s="347">
        <v>50.76</v>
      </c>
      <c r="P909" s="400">
        <v>4.2300000000000004</v>
      </c>
      <c r="Q909" s="400">
        <v>4.2300000000000004</v>
      </c>
      <c r="R909" s="400">
        <v>4.2300000000000004</v>
      </c>
      <c r="S909" s="404">
        <f>SUM(P909:R909)</f>
        <v>12.690000000000001</v>
      </c>
      <c r="T909" s="400">
        <v>4.2300000000000004</v>
      </c>
      <c r="U909" s="400">
        <v>4.2300000000000004</v>
      </c>
      <c r="V909" s="400">
        <v>4.2300000000000004</v>
      </c>
      <c r="W909" s="404">
        <f>SUM(T909:V909)</f>
        <v>12.690000000000001</v>
      </c>
      <c r="X909" s="400">
        <v>4.2300000000000004</v>
      </c>
      <c r="Y909" s="400">
        <v>4.2300000000000004</v>
      </c>
      <c r="Z909" s="400">
        <v>4.2300000000000004</v>
      </c>
      <c r="AA909" s="404">
        <f>SUM(X909:Z909)</f>
        <v>12.690000000000001</v>
      </c>
      <c r="AB909" s="400">
        <v>4.2300000000000004</v>
      </c>
      <c r="AC909" s="400">
        <v>4.2300000000000004</v>
      </c>
      <c r="AD909" s="400">
        <v>4.2300000000000004</v>
      </c>
      <c r="AE909" s="404">
        <f>SUM(AB909:AD909)</f>
        <v>12.690000000000001</v>
      </c>
      <c r="AF909" s="401">
        <f>SUBTOTAL(9,S909,W909,AA909,AE909)</f>
        <v>50.760000000000005</v>
      </c>
    </row>
    <row r="910" spans="1:32" x14ac:dyDescent="0.3">
      <c r="A910" s="70"/>
      <c r="B910" s="70" t="s">
        <v>3631</v>
      </c>
      <c r="C910" s="318" t="s">
        <v>157</v>
      </c>
      <c r="D910" s="318" t="s">
        <v>246</v>
      </c>
      <c r="E910" s="317" t="s">
        <v>926</v>
      </c>
      <c r="F910" s="318" t="s">
        <v>1968</v>
      </c>
      <c r="G910" s="318" t="s">
        <v>1885</v>
      </c>
      <c r="H910" s="317" t="s">
        <v>966</v>
      </c>
      <c r="I910" s="317">
        <v>62300</v>
      </c>
      <c r="J910" s="318" t="s">
        <v>1001</v>
      </c>
      <c r="K910" s="316">
        <v>40950</v>
      </c>
      <c r="L910" s="317" t="s">
        <v>2608</v>
      </c>
      <c r="M910" s="315" t="s">
        <v>983</v>
      </c>
      <c r="N910" s="318" t="s">
        <v>991</v>
      </c>
      <c r="O910" s="347">
        <v>50.76</v>
      </c>
      <c r="P910" s="400">
        <v>4.2300000000000004</v>
      </c>
      <c r="Q910" s="400">
        <v>4.2300000000000004</v>
      </c>
      <c r="R910" s="400">
        <v>4.2300000000000004</v>
      </c>
      <c r="S910" s="404">
        <f>SUM(P910:R910)</f>
        <v>12.690000000000001</v>
      </c>
      <c r="T910" s="400">
        <v>4.2300000000000004</v>
      </c>
      <c r="U910" s="400">
        <v>4.2300000000000004</v>
      </c>
      <c r="V910" s="400">
        <v>4.2300000000000004</v>
      </c>
      <c r="W910" s="404">
        <f>SUM(T910:V910)</f>
        <v>12.690000000000001</v>
      </c>
      <c r="X910" s="400">
        <v>4.2300000000000004</v>
      </c>
      <c r="Y910" s="400">
        <v>4.2300000000000004</v>
      </c>
      <c r="Z910" s="400">
        <v>4.2300000000000004</v>
      </c>
      <c r="AA910" s="404">
        <f>SUM(X910:Z910)</f>
        <v>12.690000000000001</v>
      </c>
      <c r="AB910" s="400">
        <v>4.2300000000000004</v>
      </c>
      <c r="AC910" s="400">
        <v>4.2300000000000004</v>
      </c>
      <c r="AD910" s="400">
        <v>4.2300000000000004</v>
      </c>
      <c r="AE910" s="404">
        <f>SUM(AB910:AD910)</f>
        <v>12.690000000000001</v>
      </c>
      <c r="AF910" s="401">
        <f>SUBTOTAL(9,S910,W910,AA910,AE910)</f>
        <v>50.760000000000005</v>
      </c>
    </row>
    <row r="911" spans="1:32" x14ac:dyDescent="0.3">
      <c r="A911" s="70"/>
      <c r="B911" s="70" t="s">
        <v>3631</v>
      </c>
      <c r="C911" s="318" t="s">
        <v>157</v>
      </c>
      <c r="D911" s="318" t="s">
        <v>247</v>
      </c>
      <c r="E911" s="317" t="s">
        <v>926</v>
      </c>
      <c r="F911" s="318" t="s">
        <v>1969</v>
      </c>
      <c r="G911" s="318" t="s">
        <v>1272</v>
      </c>
      <c r="H911" s="317" t="s">
        <v>912</v>
      </c>
      <c r="I911" s="317">
        <v>53100</v>
      </c>
      <c r="J911" s="318" t="s">
        <v>1001</v>
      </c>
      <c r="K911" s="316">
        <v>40950</v>
      </c>
      <c r="L911" s="317" t="s">
        <v>2608</v>
      </c>
      <c r="M911" s="315" t="s">
        <v>983</v>
      </c>
      <c r="N911" s="318" t="s">
        <v>991</v>
      </c>
      <c r="O911" s="347">
        <v>50.76</v>
      </c>
      <c r="P911" s="400">
        <v>4.2300000000000004</v>
      </c>
      <c r="Q911" s="400">
        <v>4.2300000000000004</v>
      </c>
      <c r="R911" s="400">
        <v>4.2300000000000004</v>
      </c>
      <c r="S911" s="404">
        <f>SUM(P911:R911)</f>
        <v>12.690000000000001</v>
      </c>
      <c r="T911" s="400">
        <v>4.2300000000000004</v>
      </c>
      <c r="U911" s="400">
        <v>4.2300000000000004</v>
      </c>
      <c r="V911" s="400">
        <v>4.2300000000000004</v>
      </c>
      <c r="W911" s="404">
        <f>SUM(T911:V911)</f>
        <v>12.690000000000001</v>
      </c>
      <c r="X911" s="400">
        <v>4.2300000000000004</v>
      </c>
      <c r="Y911" s="400">
        <v>4.2300000000000004</v>
      </c>
      <c r="Z911" s="400">
        <v>4.2300000000000004</v>
      </c>
      <c r="AA911" s="404">
        <f>SUM(X911:Z911)</f>
        <v>12.690000000000001</v>
      </c>
      <c r="AB911" s="400">
        <v>4.2300000000000004</v>
      </c>
      <c r="AC911" s="400">
        <v>4.2300000000000004</v>
      </c>
      <c r="AD911" s="400">
        <v>4.2300000000000004</v>
      </c>
      <c r="AE911" s="404">
        <f>SUM(AB911:AD911)</f>
        <v>12.690000000000001</v>
      </c>
      <c r="AF911" s="401">
        <f>SUBTOTAL(9,S911,W911,AA911,AE911)</f>
        <v>50.760000000000005</v>
      </c>
    </row>
    <row r="912" spans="1:32" x14ac:dyDescent="0.3">
      <c r="A912" s="70"/>
      <c r="B912" s="70" t="s">
        <v>3631</v>
      </c>
      <c r="C912" s="318" t="s">
        <v>160</v>
      </c>
      <c r="D912" s="318" t="s">
        <v>248</v>
      </c>
      <c r="E912" s="317" t="s">
        <v>926</v>
      </c>
      <c r="F912" s="318" t="s">
        <v>1970</v>
      </c>
      <c r="G912" s="318" t="s">
        <v>1885</v>
      </c>
      <c r="H912" s="317" t="s">
        <v>966</v>
      </c>
      <c r="I912" s="317">
        <v>62300</v>
      </c>
      <c r="J912" s="318" t="s">
        <v>1001</v>
      </c>
      <c r="K912" s="316">
        <v>40953</v>
      </c>
      <c r="L912" s="317" t="s">
        <v>2608</v>
      </c>
      <c r="M912" s="315" t="s">
        <v>983</v>
      </c>
      <c r="N912" s="318" t="s">
        <v>991</v>
      </c>
      <c r="O912" s="347">
        <v>50.76</v>
      </c>
      <c r="P912" s="400">
        <v>4.2300000000000004</v>
      </c>
      <c r="Q912" s="400">
        <v>4.2300000000000004</v>
      </c>
      <c r="R912" s="400">
        <v>4.2300000000000004</v>
      </c>
      <c r="S912" s="404">
        <f>SUM(P912:R912)</f>
        <v>12.690000000000001</v>
      </c>
      <c r="T912" s="400">
        <v>4.2300000000000004</v>
      </c>
      <c r="U912" s="400">
        <v>4.2300000000000004</v>
      </c>
      <c r="V912" s="400">
        <v>4.2300000000000004</v>
      </c>
      <c r="W912" s="404">
        <f>SUM(T912:V912)</f>
        <v>12.690000000000001</v>
      </c>
      <c r="X912" s="400">
        <v>4.2300000000000004</v>
      </c>
      <c r="Y912" s="400">
        <v>4.2300000000000004</v>
      </c>
      <c r="Z912" s="400">
        <v>4.2300000000000004</v>
      </c>
      <c r="AA912" s="404">
        <f>SUM(X912:Z912)</f>
        <v>12.690000000000001</v>
      </c>
      <c r="AB912" s="400">
        <v>4.2300000000000004</v>
      </c>
      <c r="AC912" s="400">
        <v>4.2300000000000004</v>
      </c>
      <c r="AD912" s="400">
        <v>4.2300000000000004</v>
      </c>
      <c r="AE912" s="404">
        <f>SUM(AB912:AD912)</f>
        <v>12.690000000000001</v>
      </c>
      <c r="AF912" s="401">
        <f>SUBTOTAL(9,S912,W912,AA912,AE912)</f>
        <v>50.760000000000005</v>
      </c>
    </row>
    <row r="913" spans="1:32" x14ac:dyDescent="0.3">
      <c r="A913" s="70"/>
      <c r="B913" s="70" t="s">
        <v>3631</v>
      </c>
      <c r="C913" s="318" t="s">
        <v>157</v>
      </c>
      <c r="D913" s="318" t="s">
        <v>249</v>
      </c>
      <c r="E913" s="317" t="s">
        <v>748</v>
      </c>
      <c r="F913" s="318" t="s">
        <v>1971</v>
      </c>
      <c r="G913" s="318" t="s">
        <v>1885</v>
      </c>
      <c r="H913" s="317" t="s">
        <v>966</v>
      </c>
      <c r="I913" s="317">
        <v>62300</v>
      </c>
      <c r="J913" s="318" t="s">
        <v>1001</v>
      </c>
      <c r="K913" s="316">
        <v>40953</v>
      </c>
      <c r="L913" s="317" t="s">
        <v>2608</v>
      </c>
      <c r="M913" s="315" t="s">
        <v>983</v>
      </c>
      <c r="N913" s="318" t="s">
        <v>991</v>
      </c>
      <c r="O913" s="347">
        <v>50.76</v>
      </c>
      <c r="P913" s="400">
        <v>4.2300000000000004</v>
      </c>
      <c r="Q913" s="400">
        <v>4.2300000000000004</v>
      </c>
      <c r="R913" s="400">
        <v>4.2300000000000004</v>
      </c>
      <c r="S913" s="404">
        <f>SUM(P913:R913)</f>
        <v>12.690000000000001</v>
      </c>
      <c r="T913" s="400">
        <v>4.2300000000000004</v>
      </c>
      <c r="U913" s="400">
        <v>4.2300000000000004</v>
      </c>
      <c r="V913" s="400">
        <v>4.2300000000000004</v>
      </c>
      <c r="W913" s="404">
        <f>SUM(T913:V913)</f>
        <v>12.690000000000001</v>
      </c>
      <c r="X913" s="400">
        <v>4.2300000000000004</v>
      </c>
      <c r="Y913" s="400">
        <v>4.2300000000000004</v>
      </c>
      <c r="Z913" s="400">
        <v>4.2300000000000004</v>
      </c>
      <c r="AA913" s="404">
        <f>SUM(X913:Z913)</f>
        <v>12.690000000000001</v>
      </c>
      <c r="AB913" s="400">
        <v>4.2300000000000004</v>
      </c>
      <c r="AC913" s="400">
        <v>4.2300000000000004</v>
      </c>
      <c r="AD913" s="400">
        <v>4.2300000000000004</v>
      </c>
      <c r="AE913" s="404">
        <f>SUM(AB913:AD913)</f>
        <v>12.690000000000001</v>
      </c>
      <c r="AF913" s="401">
        <f>SUBTOTAL(9,S913,W913,AA913,AE913)</f>
        <v>50.760000000000005</v>
      </c>
    </row>
    <row r="914" spans="1:32" x14ac:dyDescent="0.3">
      <c r="A914" s="70"/>
      <c r="B914" s="70" t="s">
        <v>3631</v>
      </c>
      <c r="C914" s="318" t="s">
        <v>157</v>
      </c>
      <c r="D914" s="318" t="s">
        <v>250</v>
      </c>
      <c r="E914" s="317" t="s">
        <v>748</v>
      </c>
      <c r="F914" s="318" t="s">
        <v>1972</v>
      </c>
      <c r="G914" s="318" t="s">
        <v>1272</v>
      </c>
      <c r="H914" s="317" t="s">
        <v>912</v>
      </c>
      <c r="I914" s="317">
        <v>53100</v>
      </c>
      <c r="J914" s="318" t="s">
        <v>1001</v>
      </c>
      <c r="K914" s="316">
        <v>40953</v>
      </c>
      <c r="L914" s="317" t="s">
        <v>2608</v>
      </c>
      <c r="M914" s="315" t="s">
        <v>983</v>
      </c>
      <c r="N914" s="318" t="s">
        <v>991</v>
      </c>
      <c r="O914" s="347">
        <v>50.76</v>
      </c>
      <c r="P914" s="400">
        <v>4.2300000000000004</v>
      </c>
      <c r="Q914" s="400">
        <v>4.2300000000000004</v>
      </c>
      <c r="R914" s="400">
        <v>4.2300000000000004</v>
      </c>
      <c r="S914" s="404">
        <f>SUM(P914:R914)</f>
        <v>12.690000000000001</v>
      </c>
      <c r="T914" s="400">
        <v>4.2300000000000004</v>
      </c>
      <c r="U914" s="400">
        <v>4.2300000000000004</v>
      </c>
      <c r="V914" s="400">
        <v>4.2300000000000004</v>
      </c>
      <c r="W914" s="404">
        <f>SUM(T914:V914)</f>
        <v>12.690000000000001</v>
      </c>
      <c r="X914" s="400">
        <v>4.2300000000000004</v>
      </c>
      <c r="Y914" s="400">
        <v>4.2300000000000004</v>
      </c>
      <c r="Z914" s="400">
        <v>4.2300000000000004</v>
      </c>
      <c r="AA914" s="404">
        <f>SUM(X914:Z914)</f>
        <v>12.690000000000001</v>
      </c>
      <c r="AB914" s="400">
        <v>4.2300000000000004</v>
      </c>
      <c r="AC914" s="400">
        <v>4.2300000000000004</v>
      </c>
      <c r="AD914" s="400">
        <v>4.2300000000000004</v>
      </c>
      <c r="AE914" s="404">
        <f>SUM(AB914:AD914)</f>
        <v>12.690000000000001</v>
      </c>
      <c r="AF914" s="401">
        <f>SUBTOTAL(9,S914,W914,AA914,AE914)</f>
        <v>50.760000000000005</v>
      </c>
    </row>
    <row r="915" spans="1:32" x14ac:dyDescent="0.3">
      <c r="A915" s="70"/>
      <c r="B915" s="70" t="s">
        <v>3631</v>
      </c>
      <c r="C915" s="318" t="s">
        <v>3236</v>
      </c>
      <c r="D915" s="318" t="s">
        <v>251</v>
      </c>
      <c r="E915" s="317" t="s">
        <v>748</v>
      </c>
      <c r="F915" s="318" t="s">
        <v>1973</v>
      </c>
      <c r="G915" s="318" t="s">
        <v>1885</v>
      </c>
      <c r="H915" s="317" t="s">
        <v>966</v>
      </c>
      <c r="I915" s="317">
        <v>62300</v>
      </c>
      <c r="J915" s="318" t="s">
        <v>1001</v>
      </c>
      <c r="K915" s="316">
        <v>40887</v>
      </c>
      <c r="L915" s="317" t="s">
        <v>2608</v>
      </c>
      <c r="M915" s="315" t="s">
        <v>983</v>
      </c>
      <c r="N915" s="318" t="s">
        <v>991</v>
      </c>
      <c r="O915" s="347">
        <v>50.76</v>
      </c>
      <c r="P915" s="400">
        <v>4.2300000000000004</v>
      </c>
      <c r="Q915" s="400">
        <v>4.2300000000000004</v>
      </c>
      <c r="R915" s="400">
        <v>4.2300000000000004</v>
      </c>
      <c r="S915" s="404">
        <f>SUM(P915:R915)</f>
        <v>12.690000000000001</v>
      </c>
      <c r="T915" s="400">
        <v>4.2300000000000004</v>
      </c>
      <c r="U915" s="400">
        <v>4.2300000000000004</v>
      </c>
      <c r="V915" s="400">
        <v>4.2300000000000004</v>
      </c>
      <c r="W915" s="404">
        <f>SUM(T915:V915)</f>
        <v>12.690000000000001</v>
      </c>
      <c r="X915" s="400">
        <v>4.2300000000000004</v>
      </c>
      <c r="Y915" s="400">
        <v>4.2300000000000004</v>
      </c>
      <c r="Z915" s="400">
        <v>4.2300000000000004</v>
      </c>
      <c r="AA915" s="404">
        <f>SUM(X915:Z915)</f>
        <v>12.690000000000001</v>
      </c>
      <c r="AB915" s="400">
        <v>4.2300000000000004</v>
      </c>
      <c r="AC915" s="400">
        <v>4.2300000000000004</v>
      </c>
      <c r="AD915" s="400">
        <v>4.2300000000000004</v>
      </c>
      <c r="AE915" s="404">
        <f>SUM(AB915:AD915)</f>
        <v>12.690000000000001</v>
      </c>
      <c r="AF915" s="401">
        <f>SUBTOTAL(9,S915,W915,AA915,AE915)</f>
        <v>50.760000000000005</v>
      </c>
    </row>
    <row r="916" spans="1:32" x14ac:dyDescent="0.3">
      <c r="A916" s="70"/>
      <c r="B916" s="70" t="s">
        <v>3631</v>
      </c>
      <c r="C916" s="318" t="s">
        <v>157</v>
      </c>
      <c r="D916" s="318" t="s">
        <v>252</v>
      </c>
      <c r="E916" s="317" t="s">
        <v>748</v>
      </c>
      <c r="F916" s="318" t="s">
        <v>1974</v>
      </c>
      <c r="G916" s="318" t="s">
        <v>1885</v>
      </c>
      <c r="H916" s="317" t="s">
        <v>966</v>
      </c>
      <c r="I916" s="317">
        <v>62300</v>
      </c>
      <c r="J916" s="318" t="s">
        <v>1001</v>
      </c>
      <c r="K916" s="316">
        <v>40953</v>
      </c>
      <c r="L916" s="317" t="s">
        <v>2608</v>
      </c>
      <c r="M916" s="315" t="s">
        <v>983</v>
      </c>
      <c r="N916" s="318" t="s">
        <v>991</v>
      </c>
      <c r="O916" s="347">
        <v>50.76</v>
      </c>
      <c r="P916" s="400">
        <v>4.2300000000000004</v>
      </c>
      <c r="Q916" s="400">
        <v>4.2300000000000004</v>
      </c>
      <c r="R916" s="400">
        <v>4.2300000000000004</v>
      </c>
      <c r="S916" s="404">
        <f>SUM(P916:R916)</f>
        <v>12.690000000000001</v>
      </c>
      <c r="T916" s="400">
        <v>4.2300000000000004</v>
      </c>
      <c r="U916" s="400">
        <v>4.2300000000000004</v>
      </c>
      <c r="V916" s="400">
        <v>4.2300000000000004</v>
      </c>
      <c r="W916" s="404">
        <f>SUM(T916:V916)</f>
        <v>12.690000000000001</v>
      </c>
      <c r="X916" s="400">
        <v>4.2300000000000004</v>
      </c>
      <c r="Y916" s="400">
        <v>4.2300000000000004</v>
      </c>
      <c r="Z916" s="400">
        <v>4.2300000000000004</v>
      </c>
      <c r="AA916" s="404">
        <f>SUM(X916:Z916)</f>
        <v>12.690000000000001</v>
      </c>
      <c r="AB916" s="400">
        <v>4.2300000000000004</v>
      </c>
      <c r="AC916" s="400">
        <v>4.2300000000000004</v>
      </c>
      <c r="AD916" s="400">
        <v>4.2300000000000004</v>
      </c>
      <c r="AE916" s="404">
        <f>SUM(AB916:AD916)</f>
        <v>12.690000000000001</v>
      </c>
      <c r="AF916" s="401">
        <f>SUBTOTAL(9,S916,W916,AA916,AE916)</f>
        <v>50.760000000000005</v>
      </c>
    </row>
    <row r="917" spans="1:32" x14ac:dyDescent="0.3">
      <c r="A917" s="70"/>
      <c r="B917" s="70" t="s">
        <v>3631</v>
      </c>
      <c r="C917" s="318" t="s">
        <v>162</v>
      </c>
      <c r="D917" s="318" t="s">
        <v>254</v>
      </c>
      <c r="E917" s="317" t="s">
        <v>967</v>
      </c>
      <c r="F917" s="318" t="s">
        <v>3809</v>
      </c>
      <c r="G917" s="318" t="s">
        <v>1885</v>
      </c>
      <c r="H917" s="317" t="s">
        <v>966</v>
      </c>
      <c r="I917" s="317">
        <v>62300</v>
      </c>
      <c r="J917" s="318" t="s">
        <v>1001</v>
      </c>
      <c r="K917" s="316">
        <v>40179</v>
      </c>
      <c r="L917" s="317" t="s">
        <v>2608</v>
      </c>
      <c r="M917" s="315" t="s">
        <v>983</v>
      </c>
      <c r="N917" s="318" t="s">
        <v>991</v>
      </c>
      <c r="O917" s="347">
        <v>50.76</v>
      </c>
      <c r="P917" s="400">
        <v>4.2300000000000004</v>
      </c>
      <c r="Q917" s="400">
        <v>4.2300000000000004</v>
      </c>
      <c r="R917" s="400">
        <v>4.2300000000000004</v>
      </c>
      <c r="S917" s="404">
        <f>SUM(P917:R917)</f>
        <v>12.690000000000001</v>
      </c>
      <c r="T917" s="400">
        <v>4.2300000000000004</v>
      </c>
      <c r="U917" s="400">
        <v>4.2300000000000004</v>
      </c>
      <c r="V917" s="400">
        <v>4.2300000000000004</v>
      </c>
      <c r="W917" s="404">
        <f>SUM(T917:V917)</f>
        <v>12.690000000000001</v>
      </c>
      <c r="X917" s="400">
        <v>4.2300000000000004</v>
      </c>
      <c r="Y917" s="400">
        <v>4.2300000000000004</v>
      </c>
      <c r="Z917" s="400">
        <v>4.2300000000000004</v>
      </c>
      <c r="AA917" s="404">
        <f>SUM(X917:Z917)</f>
        <v>12.690000000000001</v>
      </c>
      <c r="AB917" s="400">
        <v>4.2300000000000004</v>
      </c>
      <c r="AC917" s="400">
        <v>4.2300000000000004</v>
      </c>
      <c r="AD917" s="400">
        <v>4.2300000000000004</v>
      </c>
      <c r="AE917" s="404">
        <f>SUM(AB917:AD917)</f>
        <v>12.690000000000001</v>
      </c>
      <c r="AF917" s="401">
        <f>SUBTOTAL(9,S917,W917,AA917,AE917)</f>
        <v>50.760000000000005</v>
      </c>
    </row>
    <row r="918" spans="1:32" x14ac:dyDescent="0.3">
      <c r="A918" s="70"/>
      <c r="B918" s="70" t="s">
        <v>3631</v>
      </c>
      <c r="C918" s="318" t="s">
        <v>162</v>
      </c>
      <c r="D918" s="318" t="s">
        <v>255</v>
      </c>
      <c r="E918" s="317" t="s">
        <v>967</v>
      </c>
      <c r="F918" s="318" t="s">
        <v>1975</v>
      </c>
      <c r="G918" s="318" t="s">
        <v>1885</v>
      </c>
      <c r="H918" s="317" t="s">
        <v>966</v>
      </c>
      <c r="I918" s="317">
        <v>62300</v>
      </c>
      <c r="J918" s="318" t="s">
        <v>1001</v>
      </c>
      <c r="K918" s="316">
        <v>40179</v>
      </c>
      <c r="L918" s="317" t="s">
        <v>2608</v>
      </c>
      <c r="M918" s="315" t="s">
        <v>983</v>
      </c>
      <c r="N918" s="318" t="s">
        <v>991</v>
      </c>
      <c r="O918" s="347">
        <v>50.76</v>
      </c>
      <c r="P918" s="400">
        <v>4.2300000000000004</v>
      </c>
      <c r="Q918" s="400">
        <v>4.2300000000000004</v>
      </c>
      <c r="R918" s="400">
        <v>4.2300000000000004</v>
      </c>
      <c r="S918" s="404">
        <f>SUM(P918:R918)</f>
        <v>12.690000000000001</v>
      </c>
      <c r="T918" s="400">
        <v>4.2300000000000004</v>
      </c>
      <c r="U918" s="400">
        <v>4.2300000000000004</v>
      </c>
      <c r="V918" s="400">
        <v>4.2300000000000004</v>
      </c>
      <c r="W918" s="404">
        <f>SUM(T918:V918)</f>
        <v>12.690000000000001</v>
      </c>
      <c r="X918" s="400">
        <v>4.2300000000000004</v>
      </c>
      <c r="Y918" s="400">
        <v>4.2300000000000004</v>
      </c>
      <c r="Z918" s="400">
        <v>4.2300000000000004</v>
      </c>
      <c r="AA918" s="404">
        <f>SUM(X918:Z918)</f>
        <v>12.690000000000001</v>
      </c>
      <c r="AB918" s="400">
        <v>4.2300000000000004</v>
      </c>
      <c r="AC918" s="400">
        <v>4.2300000000000004</v>
      </c>
      <c r="AD918" s="400">
        <v>4.2300000000000004</v>
      </c>
      <c r="AE918" s="404">
        <f>SUM(AB918:AD918)</f>
        <v>12.690000000000001</v>
      </c>
      <c r="AF918" s="401">
        <f>SUBTOTAL(9,S918,W918,AA918,AE918)</f>
        <v>50.760000000000005</v>
      </c>
    </row>
    <row r="919" spans="1:32" x14ac:dyDescent="0.3">
      <c r="A919" s="70"/>
      <c r="B919" s="70" t="s">
        <v>3631</v>
      </c>
      <c r="C919" s="318" t="s">
        <v>157</v>
      </c>
      <c r="D919" s="318" t="s">
        <v>256</v>
      </c>
      <c r="E919" s="317" t="s">
        <v>926</v>
      </c>
      <c r="F919" s="318" t="s">
        <v>1976</v>
      </c>
      <c r="G919" s="318" t="s">
        <v>1885</v>
      </c>
      <c r="H919" s="317" t="s">
        <v>966</v>
      </c>
      <c r="I919" s="317">
        <v>62300</v>
      </c>
      <c r="J919" s="318" t="s">
        <v>1001</v>
      </c>
      <c r="K919" s="316">
        <v>40944</v>
      </c>
      <c r="L919" s="317" t="s">
        <v>2608</v>
      </c>
      <c r="M919" s="315" t="s">
        <v>983</v>
      </c>
      <c r="N919" s="318" t="s">
        <v>991</v>
      </c>
      <c r="O919" s="347">
        <v>50.76</v>
      </c>
      <c r="P919" s="400">
        <v>4.2300000000000004</v>
      </c>
      <c r="Q919" s="400">
        <v>4.2300000000000004</v>
      </c>
      <c r="R919" s="400">
        <v>4.2300000000000004</v>
      </c>
      <c r="S919" s="404">
        <f>SUM(P919:R919)</f>
        <v>12.690000000000001</v>
      </c>
      <c r="T919" s="400">
        <v>4.2300000000000004</v>
      </c>
      <c r="U919" s="400">
        <v>4.2300000000000004</v>
      </c>
      <c r="V919" s="400">
        <v>4.2300000000000004</v>
      </c>
      <c r="W919" s="404">
        <f>SUM(T919:V919)</f>
        <v>12.690000000000001</v>
      </c>
      <c r="X919" s="400">
        <v>4.2300000000000004</v>
      </c>
      <c r="Y919" s="400">
        <v>4.2300000000000004</v>
      </c>
      <c r="Z919" s="400">
        <v>4.2300000000000004</v>
      </c>
      <c r="AA919" s="404">
        <f>SUM(X919:Z919)</f>
        <v>12.690000000000001</v>
      </c>
      <c r="AB919" s="400">
        <v>4.2300000000000004</v>
      </c>
      <c r="AC919" s="400">
        <v>4.2300000000000004</v>
      </c>
      <c r="AD919" s="400">
        <v>4.2300000000000004</v>
      </c>
      <c r="AE919" s="404">
        <f>SUM(AB919:AD919)</f>
        <v>12.690000000000001</v>
      </c>
      <c r="AF919" s="401">
        <f>SUBTOTAL(9,S919,W919,AA919,AE919)</f>
        <v>50.760000000000005</v>
      </c>
    </row>
    <row r="920" spans="1:32" x14ac:dyDescent="0.3">
      <c r="A920" s="70"/>
      <c r="B920" s="70" t="s">
        <v>3631</v>
      </c>
      <c r="C920" s="318" t="s">
        <v>157</v>
      </c>
      <c r="D920" s="318" t="s">
        <v>257</v>
      </c>
      <c r="E920" s="317" t="s">
        <v>748</v>
      </c>
      <c r="F920" s="318" t="s">
        <v>1977</v>
      </c>
      <c r="G920" s="318" t="s">
        <v>1885</v>
      </c>
      <c r="H920" s="317" t="s">
        <v>966</v>
      </c>
      <c r="I920" s="317">
        <v>62300</v>
      </c>
      <c r="J920" s="318" t="s">
        <v>1001</v>
      </c>
      <c r="K920" s="316">
        <v>40953</v>
      </c>
      <c r="L920" s="317" t="s">
        <v>2608</v>
      </c>
      <c r="M920" s="315" t="s">
        <v>983</v>
      </c>
      <c r="N920" s="318" t="s">
        <v>991</v>
      </c>
      <c r="O920" s="347">
        <v>50.76</v>
      </c>
      <c r="P920" s="400">
        <v>4.2300000000000004</v>
      </c>
      <c r="Q920" s="400">
        <v>4.2300000000000004</v>
      </c>
      <c r="R920" s="400">
        <v>4.2300000000000004</v>
      </c>
      <c r="S920" s="404">
        <f>SUM(P920:R920)</f>
        <v>12.690000000000001</v>
      </c>
      <c r="T920" s="400">
        <v>4.2300000000000004</v>
      </c>
      <c r="U920" s="400">
        <v>4.2300000000000004</v>
      </c>
      <c r="V920" s="400">
        <v>4.2300000000000004</v>
      </c>
      <c r="W920" s="404">
        <f>SUM(T920:V920)</f>
        <v>12.690000000000001</v>
      </c>
      <c r="X920" s="400">
        <v>4.2300000000000004</v>
      </c>
      <c r="Y920" s="400">
        <v>4.2300000000000004</v>
      </c>
      <c r="Z920" s="400">
        <v>4.2300000000000004</v>
      </c>
      <c r="AA920" s="404">
        <f>SUM(X920:Z920)</f>
        <v>12.690000000000001</v>
      </c>
      <c r="AB920" s="400">
        <v>4.2300000000000004</v>
      </c>
      <c r="AC920" s="400">
        <v>4.2300000000000004</v>
      </c>
      <c r="AD920" s="400">
        <v>4.2300000000000004</v>
      </c>
      <c r="AE920" s="404">
        <f>SUM(AB920:AD920)</f>
        <v>12.690000000000001</v>
      </c>
      <c r="AF920" s="401">
        <f>SUBTOTAL(9,S920,W920,AA920,AE920)</f>
        <v>50.760000000000005</v>
      </c>
    </row>
    <row r="921" spans="1:32" x14ac:dyDescent="0.3">
      <c r="A921" s="70"/>
      <c r="B921" s="70" t="s">
        <v>3631</v>
      </c>
      <c r="C921" s="318" t="s">
        <v>157</v>
      </c>
      <c r="D921" s="318" t="s">
        <v>258</v>
      </c>
      <c r="E921" s="317" t="s">
        <v>748</v>
      </c>
      <c r="F921" s="318" t="s">
        <v>1978</v>
      </c>
      <c r="G921" s="318" t="s">
        <v>1272</v>
      </c>
      <c r="H921" s="317" t="s">
        <v>912</v>
      </c>
      <c r="I921" s="317">
        <v>53100</v>
      </c>
      <c r="J921" s="318" t="s">
        <v>1001</v>
      </c>
      <c r="K921" s="316">
        <v>40953</v>
      </c>
      <c r="L921" s="317" t="s">
        <v>2608</v>
      </c>
      <c r="M921" s="315" t="s">
        <v>983</v>
      </c>
      <c r="N921" s="318" t="s">
        <v>991</v>
      </c>
      <c r="O921" s="347">
        <v>50.76</v>
      </c>
      <c r="P921" s="400">
        <v>4.2300000000000004</v>
      </c>
      <c r="Q921" s="400">
        <v>4.2300000000000004</v>
      </c>
      <c r="R921" s="400">
        <v>4.2300000000000004</v>
      </c>
      <c r="S921" s="404">
        <f>SUM(P921:R921)</f>
        <v>12.690000000000001</v>
      </c>
      <c r="T921" s="400">
        <v>4.2300000000000004</v>
      </c>
      <c r="U921" s="400">
        <v>4.2300000000000004</v>
      </c>
      <c r="V921" s="400">
        <v>4.2300000000000004</v>
      </c>
      <c r="W921" s="404">
        <f>SUM(T921:V921)</f>
        <v>12.690000000000001</v>
      </c>
      <c r="X921" s="400">
        <v>4.2300000000000004</v>
      </c>
      <c r="Y921" s="400">
        <v>4.2300000000000004</v>
      </c>
      <c r="Z921" s="400">
        <v>4.2300000000000004</v>
      </c>
      <c r="AA921" s="404">
        <f>SUM(X921:Z921)</f>
        <v>12.690000000000001</v>
      </c>
      <c r="AB921" s="400">
        <v>4.2300000000000004</v>
      </c>
      <c r="AC921" s="400">
        <v>4.2300000000000004</v>
      </c>
      <c r="AD921" s="400">
        <v>4.2300000000000004</v>
      </c>
      <c r="AE921" s="404">
        <f>SUM(AB921:AD921)</f>
        <v>12.690000000000001</v>
      </c>
      <c r="AF921" s="401">
        <f>SUBTOTAL(9,S921,W921,AA921,AE921)</f>
        <v>50.760000000000005</v>
      </c>
    </row>
    <row r="922" spans="1:32" x14ac:dyDescent="0.3">
      <c r="A922" s="70"/>
      <c r="B922" s="70" t="s">
        <v>3631</v>
      </c>
      <c r="C922" s="318" t="s">
        <v>157</v>
      </c>
      <c r="D922" s="318" t="s">
        <v>259</v>
      </c>
      <c r="E922" s="317" t="s">
        <v>926</v>
      </c>
      <c r="F922" s="318" t="s">
        <v>1979</v>
      </c>
      <c r="G922" s="318" t="s">
        <v>1272</v>
      </c>
      <c r="H922" s="317" t="s">
        <v>912</v>
      </c>
      <c r="I922" s="317">
        <v>53100</v>
      </c>
      <c r="J922" s="318" t="s">
        <v>1001</v>
      </c>
      <c r="K922" s="316">
        <v>40944</v>
      </c>
      <c r="L922" s="317" t="s">
        <v>2608</v>
      </c>
      <c r="M922" s="315" t="s">
        <v>983</v>
      </c>
      <c r="N922" s="318" t="s">
        <v>991</v>
      </c>
      <c r="O922" s="347">
        <v>50.76</v>
      </c>
      <c r="P922" s="400">
        <v>4.2300000000000004</v>
      </c>
      <c r="Q922" s="400">
        <v>4.2300000000000004</v>
      </c>
      <c r="R922" s="400">
        <v>4.2300000000000004</v>
      </c>
      <c r="S922" s="404">
        <f>SUM(P922:R922)</f>
        <v>12.690000000000001</v>
      </c>
      <c r="T922" s="400">
        <v>4.2300000000000004</v>
      </c>
      <c r="U922" s="400">
        <v>4.2300000000000004</v>
      </c>
      <c r="V922" s="400">
        <v>4.2300000000000004</v>
      </c>
      <c r="W922" s="404">
        <f>SUM(T922:V922)</f>
        <v>12.690000000000001</v>
      </c>
      <c r="X922" s="400">
        <v>4.2300000000000004</v>
      </c>
      <c r="Y922" s="400">
        <v>4.2300000000000004</v>
      </c>
      <c r="Z922" s="400">
        <v>4.2300000000000004</v>
      </c>
      <c r="AA922" s="404">
        <f>SUM(X922:Z922)</f>
        <v>12.690000000000001</v>
      </c>
      <c r="AB922" s="400">
        <v>4.2300000000000004</v>
      </c>
      <c r="AC922" s="400">
        <v>4.2300000000000004</v>
      </c>
      <c r="AD922" s="400">
        <v>4.2300000000000004</v>
      </c>
      <c r="AE922" s="404">
        <f>SUM(AB922:AD922)</f>
        <v>12.690000000000001</v>
      </c>
      <c r="AF922" s="401">
        <f>SUBTOTAL(9,S922,W922,AA922,AE922)</f>
        <v>50.760000000000005</v>
      </c>
    </row>
    <row r="923" spans="1:32" x14ac:dyDescent="0.3">
      <c r="A923" s="70"/>
      <c r="B923" s="508" t="s">
        <v>3632</v>
      </c>
      <c r="C923" s="504" t="s">
        <v>162</v>
      </c>
      <c r="D923" s="504" t="s">
        <v>260</v>
      </c>
      <c r="E923" s="503" t="s">
        <v>926</v>
      </c>
      <c r="F923" s="504" t="s">
        <v>1980</v>
      </c>
      <c r="G923" s="504" t="s">
        <v>1885</v>
      </c>
      <c r="H923" s="503" t="s">
        <v>966</v>
      </c>
      <c r="I923" s="503">
        <v>62300</v>
      </c>
      <c r="J923" s="504" t="s">
        <v>1001</v>
      </c>
      <c r="K923" s="316">
        <v>41022</v>
      </c>
      <c r="L923" s="503" t="s">
        <v>2608</v>
      </c>
      <c r="M923" s="315" t="s">
        <v>983</v>
      </c>
      <c r="N923" s="504" t="s">
        <v>991</v>
      </c>
      <c r="O923" s="347">
        <v>50.76</v>
      </c>
      <c r="P923" s="400">
        <v>4.2300000000000004</v>
      </c>
      <c r="Q923" s="400">
        <v>4.2300000000000004</v>
      </c>
      <c r="R923" s="400">
        <v>4.2300000000000004</v>
      </c>
      <c r="S923" s="404">
        <f>SUM(P923:R923)</f>
        <v>12.690000000000001</v>
      </c>
      <c r="T923" s="400">
        <v>4.2300000000000004</v>
      </c>
      <c r="U923" s="400">
        <v>4.2300000000000004</v>
      </c>
      <c r="V923" s="400"/>
      <c r="W923" s="404">
        <f>SUM(T923:V923)</f>
        <v>8.4600000000000009</v>
      </c>
      <c r="X923" s="400"/>
      <c r="Y923" s="400"/>
      <c r="Z923" s="400"/>
      <c r="AA923" s="404">
        <f>SUM(X923:Z923)</f>
        <v>0</v>
      </c>
      <c r="AB923" s="400"/>
      <c r="AC923" s="400"/>
      <c r="AD923" s="400"/>
      <c r="AE923" s="404">
        <f>SUM(AB923:AD923)</f>
        <v>0</v>
      </c>
      <c r="AF923" s="401">
        <f>SUBTOTAL(9,S923,W923,AA923,AE923)</f>
        <v>21.150000000000002</v>
      </c>
    </row>
    <row r="924" spans="1:32" x14ac:dyDescent="0.3">
      <c r="A924" s="70"/>
      <c r="B924" s="70" t="s">
        <v>3631</v>
      </c>
      <c r="C924" s="318" t="s">
        <v>157</v>
      </c>
      <c r="D924" s="318" t="s">
        <v>261</v>
      </c>
      <c r="E924" s="317" t="s">
        <v>926</v>
      </c>
      <c r="F924" s="318" t="s">
        <v>1981</v>
      </c>
      <c r="G924" s="318" t="s">
        <v>1885</v>
      </c>
      <c r="H924" s="317" t="s">
        <v>966</v>
      </c>
      <c r="I924" s="317">
        <v>62300</v>
      </c>
      <c r="J924" s="318" t="s">
        <v>1001</v>
      </c>
      <c r="K924" s="316">
        <v>40911</v>
      </c>
      <c r="L924" s="317" t="s">
        <v>2608</v>
      </c>
      <c r="M924" s="315" t="s">
        <v>983</v>
      </c>
      <c r="N924" s="318" t="s">
        <v>991</v>
      </c>
      <c r="O924" s="347">
        <v>50.76</v>
      </c>
      <c r="P924" s="400">
        <v>4.2300000000000004</v>
      </c>
      <c r="Q924" s="400">
        <v>4.2300000000000004</v>
      </c>
      <c r="R924" s="400">
        <v>4.2300000000000004</v>
      </c>
      <c r="S924" s="404">
        <f>SUM(P924:R924)</f>
        <v>12.690000000000001</v>
      </c>
      <c r="T924" s="400">
        <v>4.2300000000000004</v>
      </c>
      <c r="U924" s="400">
        <v>4.2300000000000004</v>
      </c>
      <c r="V924" s="400">
        <v>4.2300000000000004</v>
      </c>
      <c r="W924" s="404">
        <f>SUM(T924:V924)</f>
        <v>12.690000000000001</v>
      </c>
      <c r="X924" s="400">
        <v>4.2300000000000004</v>
      </c>
      <c r="Y924" s="400">
        <v>4.2300000000000004</v>
      </c>
      <c r="Z924" s="400">
        <v>4.2300000000000004</v>
      </c>
      <c r="AA924" s="404">
        <f>SUM(X924:Z924)</f>
        <v>12.690000000000001</v>
      </c>
      <c r="AB924" s="400">
        <v>4.2300000000000004</v>
      </c>
      <c r="AC924" s="400">
        <v>4.2300000000000004</v>
      </c>
      <c r="AD924" s="400">
        <v>4.2300000000000004</v>
      </c>
      <c r="AE924" s="404">
        <f>SUM(AB924:AD924)</f>
        <v>12.690000000000001</v>
      </c>
      <c r="AF924" s="401">
        <f>SUBTOTAL(9,S924,W924,AA924,AE924)</f>
        <v>50.760000000000005</v>
      </c>
    </row>
    <row r="925" spans="1:32" x14ac:dyDescent="0.3">
      <c r="A925" s="70"/>
      <c r="B925" s="70" t="s">
        <v>3631</v>
      </c>
      <c r="C925" s="318" t="s">
        <v>157</v>
      </c>
      <c r="D925" s="318" t="s">
        <v>262</v>
      </c>
      <c r="E925" s="317" t="s">
        <v>926</v>
      </c>
      <c r="F925" s="318" t="s">
        <v>1982</v>
      </c>
      <c r="G925" s="318" t="s">
        <v>1885</v>
      </c>
      <c r="H925" s="317" t="s">
        <v>966</v>
      </c>
      <c r="I925" s="317">
        <v>62300</v>
      </c>
      <c r="J925" s="318" t="s">
        <v>1001</v>
      </c>
      <c r="K925" s="316">
        <v>40911</v>
      </c>
      <c r="L925" s="317" t="s">
        <v>2608</v>
      </c>
      <c r="M925" s="315" t="s">
        <v>983</v>
      </c>
      <c r="N925" s="318" t="s">
        <v>991</v>
      </c>
      <c r="O925" s="347">
        <v>50.76</v>
      </c>
      <c r="P925" s="400">
        <v>4.2300000000000004</v>
      </c>
      <c r="Q925" s="400">
        <v>4.2300000000000004</v>
      </c>
      <c r="R925" s="400">
        <v>4.2300000000000004</v>
      </c>
      <c r="S925" s="404">
        <f>SUM(P925:R925)</f>
        <v>12.690000000000001</v>
      </c>
      <c r="T925" s="400">
        <v>4.2300000000000004</v>
      </c>
      <c r="U925" s="400">
        <v>4.2300000000000004</v>
      </c>
      <c r="V925" s="400">
        <v>4.2300000000000004</v>
      </c>
      <c r="W925" s="404">
        <f>SUM(T925:V925)</f>
        <v>12.690000000000001</v>
      </c>
      <c r="X925" s="400">
        <v>4.2300000000000004</v>
      </c>
      <c r="Y925" s="400">
        <v>4.2300000000000004</v>
      </c>
      <c r="Z925" s="400">
        <v>4.2300000000000004</v>
      </c>
      <c r="AA925" s="404">
        <f>SUM(X925:Z925)</f>
        <v>12.690000000000001</v>
      </c>
      <c r="AB925" s="400">
        <v>4.2300000000000004</v>
      </c>
      <c r="AC925" s="400">
        <v>4.2300000000000004</v>
      </c>
      <c r="AD925" s="400">
        <v>4.2300000000000004</v>
      </c>
      <c r="AE925" s="404">
        <f>SUM(AB925:AD925)</f>
        <v>12.690000000000001</v>
      </c>
      <c r="AF925" s="401">
        <f>SUBTOTAL(9,S925,W925,AA925,AE925)</f>
        <v>50.760000000000005</v>
      </c>
    </row>
    <row r="926" spans="1:32" x14ac:dyDescent="0.3">
      <c r="A926" s="70"/>
      <c r="B926" s="70" t="s">
        <v>3631</v>
      </c>
      <c r="C926" s="318" t="s">
        <v>157</v>
      </c>
      <c r="D926" s="318" t="s">
        <v>263</v>
      </c>
      <c r="E926" s="317" t="s">
        <v>926</v>
      </c>
      <c r="F926" s="318" t="s">
        <v>1983</v>
      </c>
      <c r="G926" s="318" t="s">
        <v>1885</v>
      </c>
      <c r="H926" s="317" t="s">
        <v>966</v>
      </c>
      <c r="I926" s="317">
        <v>62300</v>
      </c>
      <c r="J926" s="318" t="s">
        <v>1001</v>
      </c>
      <c r="K926" s="316">
        <v>40911</v>
      </c>
      <c r="L926" s="317" t="s">
        <v>2608</v>
      </c>
      <c r="M926" s="315" t="s">
        <v>983</v>
      </c>
      <c r="N926" s="318" t="s">
        <v>991</v>
      </c>
      <c r="O926" s="347">
        <v>50.76</v>
      </c>
      <c r="P926" s="400">
        <v>4.2300000000000004</v>
      </c>
      <c r="Q926" s="400">
        <v>4.2300000000000004</v>
      </c>
      <c r="R926" s="400">
        <v>4.2300000000000004</v>
      </c>
      <c r="S926" s="404">
        <f>SUM(P926:R926)</f>
        <v>12.690000000000001</v>
      </c>
      <c r="T926" s="400">
        <v>4.2300000000000004</v>
      </c>
      <c r="U926" s="400">
        <v>4.2300000000000004</v>
      </c>
      <c r="V926" s="400">
        <v>4.2300000000000004</v>
      </c>
      <c r="W926" s="404">
        <f>SUM(T926:V926)</f>
        <v>12.690000000000001</v>
      </c>
      <c r="X926" s="400">
        <v>4.2300000000000004</v>
      </c>
      <c r="Y926" s="400">
        <v>4.2300000000000004</v>
      </c>
      <c r="Z926" s="400">
        <v>4.2300000000000004</v>
      </c>
      <c r="AA926" s="404">
        <f>SUM(X926:Z926)</f>
        <v>12.690000000000001</v>
      </c>
      <c r="AB926" s="400">
        <v>4.2300000000000004</v>
      </c>
      <c r="AC926" s="400">
        <v>4.2300000000000004</v>
      </c>
      <c r="AD926" s="400">
        <v>4.2300000000000004</v>
      </c>
      <c r="AE926" s="404">
        <f>SUM(AB926:AD926)</f>
        <v>12.690000000000001</v>
      </c>
      <c r="AF926" s="401">
        <f>SUBTOTAL(9,S926,W926,AA926,AE926)</f>
        <v>50.760000000000005</v>
      </c>
    </row>
    <row r="927" spans="1:32" x14ac:dyDescent="0.3">
      <c r="A927" s="70"/>
      <c r="B927" s="70" t="s">
        <v>3631</v>
      </c>
      <c r="C927" s="318" t="s">
        <v>157</v>
      </c>
      <c r="D927" s="318" t="s">
        <v>264</v>
      </c>
      <c r="E927" s="317" t="s">
        <v>926</v>
      </c>
      <c r="F927" s="318" t="s">
        <v>1984</v>
      </c>
      <c r="G927" s="318" t="s">
        <v>1885</v>
      </c>
      <c r="H927" s="317" t="s">
        <v>966</v>
      </c>
      <c r="I927" s="317">
        <v>62300</v>
      </c>
      <c r="J927" s="318" t="s">
        <v>1001</v>
      </c>
      <c r="K927" s="316">
        <v>40950</v>
      </c>
      <c r="L927" s="317" t="s">
        <v>2608</v>
      </c>
      <c r="M927" s="315" t="s">
        <v>983</v>
      </c>
      <c r="N927" s="318" t="s">
        <v>991</v>
      </c>
      <c r="O927" s="347">
        <v>50.76</v>
      </c>
      <c r="P927" s="400">
        <v>4.2300000000000004</v>
      </c>
      <c r="Q927" s="400">
        <v>4.2300000000000004</v>
      </c>
      <c r="R927" s="400">
        <v>4.2300000000000004</v>
      </c>
      <c r="S927" s="404">
        <f>SUM(P927:R927)</f>
        <v>12.690000000000001</v>
      </c>
      <c r="T927" s="400">
        <v>4.2300000000000004</v>
      </c>
      <c r="U927" s="400">
        <v>4.2300000000000004</v>
      </c>
      <c r="V927" s="400">
        <v>4.2300000000000004</v>
      </c>
      <c r="W927" s="404">
        <f>SUM(T927:V927)</f>
        <v>12.690000000000001</v>
      </c>
      <c r="X927" s="400">
        <v>4.2300000000000004</v>
      </c>
      <c r="Y927" s="400">
        <v>4.2300000000000004</v>
      </c>
      <c r="Z927" s="400">
        <v>4.2300000000000004</v>
      </c>
      <c r="AA927" s="404">
        <f>SUM(X927:Z927)</f>
        <v>12.690000000000001</v>
      </c>
      <c r="AB927" s="400">
        <v>4.2300000000000004</v>
      </c>
      <c r="AC927" s="400">
        <v>4.2300000000000004</v>
      </c>
      <c r="AD927" s="400">
        <v>4.2300000000000004</v>
      </c>
      <c r="AE927" s="404">
        <f>SUM(AB927:AD927)</f>
        <v>12.690000000000001</v>
      </c>
      <c r="AF927" s="401">
        <f>SUBTOTAL(9,S927,W927,AA927,AE927)</f>
        <v>50.760000000000005</v>
      </c>
    </row>
    <row r="928" spans="1:32" x14ac:dyDescent="0.3">
      <c r="A928" s="70"/>
      <c r="B928" s="70" t="s">
        <v>3631</v>
      </c>
      <c r="C928" s="318" t="s">
        <v>157</v>
      </c>
      <c r="D928" s="318" t="s">
        <v>265</v>
      </c>
      <c r="E928" s="317" t="s">
        <v>926</v>
      </c>
      <c r="F928" s="318" t="s">
        <v>1985</v>
      </c>
      <c r="G928" s="318" t="s">
        <v>1272</v>
      </c>
      <c r="H928" s="317" t="s">
        <v>912</v>
      </c>
      <c r="I928" s="317">
        <v>53100</v>
      </c>
      <c r="J928" s="318" t="s">
        <v>1001</v>
      </c>
      <c r="K928" s="316">
        <v>40950</v>
      </c>
      <c r="L928" s="317" t="s">
        <v>2608</v>
      </c>
      <c r="M928" s="315" t="s">
        <v>983</v>
      </c>
      <c r="N928" s="318" t="s">
        <v>991</v>
      </c>
      <c r="O928" s="347">
        <v>50.76</v>
      </c>
      <c r="P928" s="400">
        <v>4.2300000000000004</v>
      </c>
      <c r="Q928" s="400">
        <v>4.2300000000000004</v>
      </c>
      <c r="R928" s="400">
        <v>4.2300000000000004</v>
      </c>
      <c r="S928" s="404">
        <f>SUM(P928:R928)</f>
        <v>12.690000000000001</v>
      </c>
      <c r="T928" s="400">
        <v>4.2300000000000004</v>
      </c>
      <c r="U928" s="400">
        <v>4.2300000000000004</v>
      </c>
      <c r="V928" s="400">
        <v>4.2300000000000004</v>
      </c>
      <c r="W928" s="404">
        <f>SUM(T928:V928)</f>
        <v>12.690000000000001</v>
      </c>
      <c r="X928" s="400">
        <v>4.2300000000000004</v>
      </c>
      <c r="Y928" s="400">
        <v>4.2300000000000004</v>
      </c>
      <c r="Z928" s="400">
        <v>4.2300000000000004</v>
      </c>
      <c r="AA928" s="404">
        <f>SUM(X928:Z928)</f>
        <v>12.690000000000001</v>
      </c>
      <c r="AB928" s="400">
        <v>4.2300000000000004</v>
      </c>
      <c r="AC928" s="400">
        <v>4.2300000000000004</v>
      </c>
      <c r="AD928" s="400">
        <v>4.2300000000000004</v>
      </c>
      <c r="AE928" s="404">
        <f>SUM(AB928:AD928)</f>
        <v>12.690000000000001</v>
      </c>
      <c r="AF928" s="401">
        <f>SUBTOTAL(9,S928,W928,AA928,AE928)</f>
        <v>50.760000000000005</v>
      </c>
    </row>
    <row r="929" spans="1:32" x14ac:dyDescent="0.3">
      <c r="A929" s="70"/>
      <c r="B929" s="70" t="s">
        <v>3631</v>
      </c>
      <c r="C929" s="318" t="s">
        <v>157</v>
      </c>
      <c r="D929" s="318" t="s">
        <v>266</v>
      </c>
      <c r="E929" s="317" t="s">
        <v>926</v>
      </c>
      <c r="F929" s="318" t="s">
        <v>1986</v>
      </c>
      <c r="G929" s="318" t="s">
        <v>1885</v>
      </c>
      <c r="H929" s="317" t="s">
        <v>966</v>
      </c>
      <c r="I929" s="317">
        <v>62300</v>
      </c>
      <c r="J929" s="318" t="s">
        <v>1001</v>
      </c>
      <c r="K929" s="316">
        <v>40959</v>
      </c>
      <c r="L929" s="317" t="s">
        <v>2608</v>
      </c>
      <c r="M929" s="315" t="s">
        <v>983</v>
      </c>
      <c r="N929" s="318" t="s">
        <v>991</v>
      </c>
      <c r="O929" s="347">
        <v>50.76</v>
      </c>
      <c r="P929" s="400">
        <v>4.2300000000000004</v>
      </c>
      <c r="Q929" s="400">
        <v>4.2300000000000004</v>
      </c>
      <c r="R929" s="400">
        <v>4.2300000000000004</v>
      </c>
      <c r="S929" s="404">
        <f>SUM(P929:R929)</f>
        <v>12.690000000000001</v>
      </c>
      <c r="T929" s="400">
        <v>4.2300000000000004</v>
      </c>
      <c r="U929" s="400">
        <v>4.2300000000000004</v>
      </c>
      <c r="V929" s="400">
        <v>4.2300000000000004</v>
      </c>
      <c r="W929" s="404">
        <f>SUM(T929:V929)</f>
        <v>12.690000000000001</v>
      </c>
      <c r="X929" s="400">
        <v>4.2300000000000004</v>
      </c>
      <c r="Y929" s="400">
        <v>4.2300000000000004</v>
      </c>
      <c r="Z929" s="400">
        <v>4.2300000000000004</v>
      </c>
      <c r="AA929" s="404">
        <f>SUM(X929:Z929)</f>
        <v>12.690000000000001</v>
      </c>
      <c r="AB929" s="400">
        <v>4.2300000000000004</v>
      </c>
      <c r="AC929" s="400">
        <v>4.2300000000000004</v>
      </c>
      <c r="AD929" s="400">
        <v>4.2300000000000004</v>
      </c>
      <c r="AE929" s="404">
        <f>SUM(AB929:AD929)</f>
        <v>12.690000000000001</v>
      </c>
      <c r="AF929" s="401">
        <f>SUBTOTAL(9,S929,W929,AA929,AE929)</f>
        <v>50.760000000000005</v>
      </c>
    </row>
    <row r="930" spans="1:32" x14ac:dyDescent="0.3">
      <c r="A930" s="70"/>
      <c r="B930" s="70" t="s">
        <v>3631</v>
      </c>
      <c r="C930" s="318" t="s">
        <v>157</v>
      </c>
      <c r="D930" s="318" t="s">
        <v>267</v>
      </c>
      <c r="E930" s="317" t="s">
        <v>926</v>
      </c>
      <c r="F930" s="318" t="s">
        <v>1987</v>
      </c>
      <c r="G930" s="318" t="s">
        <v>1885</v>
      </c>
      <c r="H930" s="317" t="s">
        <v>966</v>
      </c>
      <c r="I930" s="317">
        <v>62300</v>
      </c>
      <c r="J930" s="318" t="s">
        <v>1001</v>
      </c>
      <c r="K930" s="316">
        <v>40950</v>
      </c>
      <c r="L930" s="317" t="s">
        <v>2608</v>
      </c>
      <c r="M930" s="315" t="s">
        <v>983</v>
      </c>
      <c r="N930" s="318" t="s">
        <v>991</v>
      </c>
      <c r="O930" s="347">
        <v>50.76</v>
      </c>
      <c r="P930" s="400">
        <v>4.2300000000000004</v>
      </c>
      <c r="Q930" s="400">
        <v>4.2300000000000004</v>
      </c>
      <c r="R930" s="400">
        <v>4.2300000000000004</v>
      </c>
      <c r="S930" s="404">
        <f>SUM(P930:R930)</f>
        <v>12.690000000000001</v>
      </c>
      <c r="T930" s="400">
        <v>4.2300000000000004</v>
      </c>
      <c r="U930" s="400">
        <v>4.2300000000000004</v>
      </c>
      <c r="V930" s="400">
        <v>4.2300000000000004</v>
      </c>
      <c r="W930" s="404">
        <f>SUM(T930:V930)</f>
        <v>12.690000000000001</v>
      </c>
      <c r="X930" s="400">
        <v>4.2300000000000004</v>
      </c>
      <c r="Y930" s="400">
        <v>4.2300000000000004</v>
      </c>
      <c r="Z930" s="400">
        <v>4.2300000000000004</v>
      </c>
      <c r="AA930" s="404">
        <f>SUM(X930:Z930)</f>
        <v>12.690000000000001</v>
      </c>
      <c r="AB930" s="400">
        <v>4.2300000000000004</v>
      </c>
      <c r="AC930" s="400">
        <v>4.2300000000000004</v>
      </c>
      <c r="AD930" s="400">
        <v>4.2300000000000004</v>
      </c>
      <c r="AE930" s="404">
        <f>SUM(AB930:AD930)</f>
        <v>12.690000000000001</v>
      </c>
      <c r="AF930" s="401">
        <f>SUBTOTAL(9,S930,W930,AA930,AE930)</f>
        <v>50.760000000000005</v>
      </c>
    </row>
    <row r="931" spans="1:32" x14ac:dyDescent="0.3">
      <c r="A931" s="70"/>
      <c r="B931" s="70" t="s">
        <v>3631</v>
      </c>
      <c r="C931" s="318" t="s">
        <v>157</v>
      </c>
      <c r="D931" s="318" t="s">
        <v>268</v>
      </c>
      <c r="E931" s="317" t="s">
        <v>926</v>
      </c>
      <c r="F931" s="318" t="s">
        <v>1988</v>
      </c>
      <c r="G931" s="318" t="s">
        <v>1272</v>
      </c>
      <c r="H931" s="317" t="s">
        <v>912</v>
      </c>
      <c r="I931" s="317">
        <v>53100</v>
      </c>
      <c r="J931" s="318" t="s">
        <v>1001</v>
      </c>
      <c r="K931" s="316">
        <v>40950</v>
      </c>
      <c r="L931" s="317" t="s">
        <v>2608</v>
      </c>
      <c r="M931" s="315" t="s">
        <v>983</v>
      </c>
      <c r="N931" s="318" t="s">
        <v>991</v>
      </c>
      <c r="O931" s="347">
        <v>50.76</v>
      </c>
      <c r="P931" s="400">
        <v>4.2300000000000004</v>
      </c>
      <c r="Q931" s="400">
        <v>4.2300000000000004</v>
      </c>
      <c r="R931" s="400">
        <v>4.2300000000000004</v>
      </c>
      <c r="S931" s="404">
        <f>SUM(P931:R931)</f>
        <v>12.690000000000001</v>
      </c>
      <c r="T931" s="400">
        <v>4.2300000000000004</v>
      </c>
      <c r="U931" s="400">
        <v>4.2300000000000004</v>
      </c>
      <c r="V931" s="400">
        <v>4.2300000000000004</v>
      </c>
      <c r="W931" s="404">
        <f>SUM(T931:V931)</f>
        <v>12.690000000000001</v>
      </c>
      <c r="X931" s="400">
        <v>4.2300000000000004</v>
      </c>
      <c r="Y931" s="400">
        <v>4.2300000000000004</v>
      </c>
      <c r="Z931" s="400">
        <v>4.2300000000000004</v>
      </c>
      <c r="AA931" s="404">
        <f>SUM(X931:Z931)</f>
        <v>12.690000000000001</v>
      </c>
      <c r="AB931" s="400">
        <v>4.2300000000000004</v>
      </c>
      <c r="AC931" s="400">
        <v>4.2300000000000004</v>
      </c>
      <c r="AD931" s="400">
        <v>4.2300000000000004</v>
      </c>
      <c r="AE931" s="404">
        <f>SUM(AB931:AD931)</f>
        <v>12.690000000000001</v>
      </c>
      <c r="AF931" s="401">
        <f>SUBTOTAL(9,S931,W931,AA931,AE931)</f>
        <v>50.760000000000005</v>
      </c>
    </row>
    <row r="932" spans="1:32" x14ac:dyDescent="0.3">
      <c r="A932" s="70"/>
      <c r="B932" s="70" t="s">
        <v>3631</v>
      </c>
      <c r="C932" s="318" t="s">
        <v>157</v>
      </c>
      <c r="D932" s="318" t="s">
        <v>269</v>
      </c>
      <c r="E932" s="317" t="s">
        <v>926</v>
      </c>
      <c r="F932" s="318" t="s">
        <v>1989</v>
      </c>
      <c r="G932" s="318" t="s">
        <v>1885</v>
      </c>
      <c r="H932" s="317" t="s">
        <v>966</v>
      </c>
      <c r="I932" s="317">
        <v>62300</v>
      </c>
      <c r="J932" s="318" t="s">
        <v>1001</v>
      </c>
      <c r="K932" s="316">
        <v>40950</v>
      </c>
      <c r="L932" s="317" t="s">
        <v>2608</v>
      </c>
      <c r="M932" s="315" t="s">
        <v>983</v>
      </c>
      <c r="N932" s="318" t="s">
        <v>991</v>
      </c>
      <c r="O932" s="347">
        <v>50.76</v>
      </c>
      <c r="P932" s="400">
        <v>4.2300000000000004</v>
      </c>
      <c r="Q932" s="400">
        <v>4.2300000000000004</v>
      </c>
      <c r="R932" s="400">
        <v>4.2300000000000004</v>
      </c>
      <c r="S932" s="404">
        <f>SUM(P932:R932)</f>
        <v>12.690000000000001</v>
      </c>
      <c r="T932" s="400">
        <v>4.2300000000000004</v>
      </c>
      <c r="U932" s="400">
        <v>4.2300000000000004</v>
      </c>
      <c r="V932" s="400">
        <v>4.2300000000000004</v>
      </c>
      <c r="W932" s="404">
        <f>SUM(T932:V932)</f>
        <v>12.690000000000001</v>
      </c>
      <c r="X932" s="400">
        <v>4.2300000000000004</v>
      </c>
      <c r="Y932" s="400">
        <v>4.2300000000000004</v>
      </c>
      <c r="Z932" s="400">
        <v>4.2300000000000004</v>
      </c>
      <c r="AA932" s="404">
        <f>SUM(X932:Z932)</f>
        <v>12.690000000000001</v>
      </c>
      <c r="AB932" s="400">
        <v>4.2300000000000004</v>
      </c>
      <c r="AC932" s="400">
        <v>4.2300000000000004</v>
      </c>
      <c r="AD932" s="400">
        <v>4.2300000000000004</v>
      </c>
      <c r="AE932" s="404">
        <f>SUM(AB932:AD932)</f>
        <v>12.690000000000001</v>
      </c>
      <c r="AF932" s="401">
        <f>SUBTOTAL(9,S932,W932,AA932,AE932)</f>
        <v>50.760000000000005</v>
      </c>
    </row>
    <row r="933" spans="1:32" x14ac:dyDescent="0.3">
      <c r="A933" s="70"/>
      <c r="B933" s="70" t="s">
        <v>3631</v>
      </c>
      <c r="C933" s="318" t="s">
        <v>157</v>
      </c>
      <c r="D933" s="318" t="s">
        <v>270</v>
      </c>
      <c r="E933" s="317" t="s">
        <v>926</v>
      </c>
      <c r="F933" s="318" t="s">
        <v>1990</v>
      </c>
      <c r="G933" s="318" t="s">
        <v>1272</v>
      </c>
      <c r="H933" s="317" t="s">
        <v>912</v>
      </c>
      <c r="I933" s="317">
        <v>53100</v>
      </c>
      <c r="J933" s="318" t="s">
        <v>1001</v>
      </c>
      <c r="K933" s="316">
        <v>40950</v>
      </c>
      <c r="L933" s="317" t="s">
        <v>2608</v>
      </c>
      <c r="M933" s="315" t="s">
        <v>983</v>
      </c>
      <c r="N933" s="318" t="s">
        <v>991</v>
      </c>
      <c r="O933" s="347">
        <v>50.76</v>
      </c>
      <c r="P933" s="400">
        <v>4.2300000000000004</v>
      </c>
      <c r="Q933" s="400">
        <v>4.2300000000000004</v>
      </c>
      <c r="R933" s="400">
        <v>4.2300000000000004</v>
      </c>
      <c r="S933" s="404">
        <f>SUM(P933:R933)</f>
        <v>12.690000000000001</v>
      </c>
      <c r="T933" s="400">
        <v>4.2300000000000004</v>
      </c>
      <c r="U933" s="400">
        <v>4.2300000000000004</v>
      </c>
      <c r="V933" s="400">
        <v>4.2300000000000004</v>
      </c>
      <c r="W933" s="404">
        <f>SUM(T933:V933)</f>
        <v>12.690000000000001</v>
      </c>
      <c r="X933" s="400">
        <v>4.2300000000000004</v>
      </c>
      <c r="Y933" s="400">
        <v>4.2300000000000004</v>
      </c>
      <c r="Z933" s="400">
        <v>4.2300000000000004</v>
      </c>
      <c r="AA933" s="404">
        <f>SUM(X933:Z933)</f>
        <v>12.690000000000001</v>
      </c>
      <c r="AB933" s="400">
        <v>4.2300000000000004</v>
      </c>
      <c r="AC933" s="400">
        <v>4.2300000000000004</v>
      </c>
      <c r="AD933" s="400">
        <v>4.2300000000000004</v>
      </c>
      <c r="AE933" s="404">
        <f>SUM(AB933:AD933)</f>
        <v>12.690000000000001</v>
      </c>
      <c r="AF933" s="401">
        <f>SUBTOTAL(9,S933,W933,AA933,AE933)</f>
        <v>50.760000000000005</v>
      </c>
    </row>
    <row r="934" spans="1:32" x14ac:dyDescent="0.3">
      <c r="A934" s="70"/>
      <c r="B934" s="70" t="s">
        <v>3631</v>
      </c>
      <c r="C934" s="318" t="s">
        <v>157</v>
      </c>
      <c r="D934" s="318" t="s">
        <v>271</v>
      </c>
      <c r="E934" s="317" t="s">
        <v>926</v>
      </c>
      <c r="F934" s="318" t="s">
        <v>1991</v>
      </c>
      <c r="G934" s="318" t="s">
        <v>1885</v>
      </c>
      <c r="H934" s="317" t="s">
        <v>966</v>
      </c>
      <c r="I934" s="317">
        <v>62300</v>
      </c>
      <c r="J934" s="318" t="s">
        <v>1001</v>
      </c>
      <c r="K934" s="316">
        <v>40950</v>
      </c>
      <c r="L934" s="317" t="s">
        <v>2608</v>
      </c>
      <c r="M934" s="315" t="s">
        <v>983</v>
      </c>
      <c r="N934" s="318" t="s">
        <v>991</v>
      </c>
      <c r="O934" s="347">
        <v>50.76</v>
      </c>
      <c r="P934" s="400">
        <v>4.2300000000000004</v>
      </c>
      <c r="Q934" s="400">
        <v>4.2300000000000004</v>
      </c>
      <c r="R934" s="400">
        <v>4.2300000000000004</v>
      </c>
      <c r="S934" s="404">
        <f>SUM(P934:R934)</f>
        <v>12.690000000000001</v>
      </c>
      <c r="T934" s="400">
        <v>4.2300000000000004</v>
      </c>
      <c r="U934" s="400">
        <v>4.2300000000000004</v>
      </c>
      <c r="V934" s="400">
        <v>4.2300000000000004</v>
      </c>
      <c r="W934" s="404">
        <f>SUM(T934:V934)</f>
        <v>12.690000000000001</v>
      </c>
      <c r="X934" s="400">
        <v>4.2300000000000004</v>
      </c>
      <c r="Y934" s="400">
        <v>4.2300000000000004</v>
      </c>
      <c r="Z934" s="400">
        <v>4.2300000000000004</v>
      </c>
      <c r="AA934" s="404">
        <f>SUM(X934:Z934)</f>
        <v>12.690000000000001</v>
      </c>
      <c r="AB934" s="400">
        <v>4.2300000000000004</v>
      </c>
      <c r="AC934" s="400">
        <v>4.2300000000000004</v>
      </c>
      <c r="AD934" s="400">
        <v>4.2300000000000004</v>
      </c>
      <c r="AE934" s="404">
        <f>SUM(AB934:AD934)</f>
        <v>12.690000000000001</v>
      </c>
      <c r="AF934" s="401">
        <f>SUBTOTAL(9,S934,W934,AA934,AE934)</f>
        <v>50.760000000000005</v>
      </c>
    </row>
    <row r="935" spans="1:32" x14ac:dyDescent="0.3">
      <c r="A935" s="70"/>
      <c r="B935" s="70" t="s">
        <v>3631</v>
      </c>
      <c r="C935" s="318" t="s">
        <v>157</v>
      </c>
      <c r="D935" s="318" t="s">
        <v>272</v>
      </c>
      <c r="E935" s="317" t="s">
        <v>926</v>
      </c>
      <c r="F935" s="318" t="s">
        <v>1992</v>
      </c>
      <c r="G935" s="318" t="s">
        <v>1272</v>
      </c>
      <c r="H935" s="317" t="s">
        <v>912</v>
      </c>
      <c r="I935" s="317">
        <v>53100</v>
      </c>
      <c r="J935" s="318" t="s">
        <v>1001</v>
      </c>
      <c r="K935" s="316">
        <v>40950</v>
      </c>
      <c r="L935" s="317" t="s">
        <v>2608</v>
      </c>
      <c r="M935" s="315" t="s">
        <v>983</v>
      </c>
      <c r="N935" s="318" t="s">
        <v>991</v>
      </c>
      <c r="O935" s="347">
        <v>50.76</v>
      </c>
      <c r="P935" s="400">
        <v>4.2300000000000004</v>
      </c>
      <c r="Q935" s="400">
        <v>4.2300000000000004</v>
      </c>
      <c r="R935" s="400">
        <v>4.2300000000000004</v>
      </c>
      <c r="S935" s="404">
        <f>SUM(P935:R935)</f>
        <v>12.690000000000001</v>
      </c>
      <c r="T935" s="400">
        <v>4.2300000000000004</v>
      </c>
      <c r="U935" s="400">
        <v>4.2300000000000004</v>
      </c>
      <c r="V935" s="400">
        <v>4.2300000000000004</v>
      </c>
      <c r="W935" s="404">
        <f>SUM(T935:V935)</f>
        <v>12.690000000000001</v>
      </c>
      <c r="X935" s="400">
        <v>4.2300000000000004</v>
      </c>
      <c r="Y935" s="400">
        <v>4.2300000000000004</v>
      </c>
      <c r="Z935" s="400">
        <v>4.2300000000000004</v>
      </c>
      <c r="AA935" s="404">
        <f>SUM(X935:Z935)</f>
        <v>12.690000000000001</v>
      </c>
      <c r="AB935" s="400">
        <v>4.2300000000000004</v>
      </c>
      <c r="AC935" s="400">
        <v>4.2300000000000004</v>
      </c>
      <c r="AD935" s="400">
        <v>4.2300000000000004</v>
      </c>
      <c r="AE935" s="404">
        <f>SUM(AB935:AD935)</f>
        <v>12.690000000000001</v>
      </c>
      <c r="AF935" s="401">
        <f>SUBTOTAL(9,S935,W935,AA935,AE935)</f>
        <v>50.760000000000005</v>
      </c>
    </row>
    <row r="936" spans="1:32" x14ac:dyDescent="0.3">
      <c r="A936" s="70"/>
      <c r="B936" s="70" t="s">
        <v>3631</v>
      </c>
      <c r="C936" s="318" t="s">
        <v>157</v>
      </c>
      <c r="D936" s="318" t="s">
        <v>273</v>
      </c>
      <c r="E936" s="317" t="s">
        <v>926</v>
      </c>
      <c r="F936" s="318" t="s">
        <v>1993</v>
      </c>
      <c r="G936" s="318" t="s">
        <v>1885</v>
      </c>
      <c r="H936" s="317" t="s">
        <v>966</v>
      </c>
      <c r="I936" s="317">
        <v>62300</v>
      </c>
      <c r="J936" s="318" t="s">
        <v>1001</v>
      </c>
      <c r="K936" s="316">
        <v>40950</v>
      </c>
      <c r="L936" s="317" t="s">
        <v>2608</v>
      </c>
      <c r="M936" s="315" t="s">
        <v>983</v>
      </c>
      <c r="N936" s="318" t="s">
        <v>991</v>
      </c>
      <c r="O936" s="347">
        <v>50.76</v>
      </c>
      <c r="P936" s="400">
        <v>4.2300000000000004</v>
      </c>
      <c r="Q936" s="400">
        <v>4.2300000000000004</v>
      </c>
      <c r="R936" s="400">
        <v>4.2300000000000004</v>
      </c>
      <c r="S936" s="404">
        <f>SUM(P936:R936)</f>
        <v>12.690000000000001</v>
      </c>
      <c r="T936" s="400">
        <v>4.2300000000000004</v>
      </c>
      <c r="U936" s="400">
        <v>4.2300000000000004</v>
      </c>
      <c r="V936" s="400">
        <v>4.2300000000000004</v>
      </c>
      <c r="W936" s="404">
        <f>SUM(T936:V936)</f>
        <v>12.690000000000001</v>
      </c>
      <c r="X936" s="400">
        <v>4.2300000000000004</v>
      </c>
      <c r="Y936" s="400">
        <v>4.2300000000000004</v>
      </c>
      <c r="Z936" s="400">
        <v>4.2300000000000004</v>
      </c>
      <c r="AA936" s="404">
        <f>SUM(X936:Z936)</f>
        <v>12.690000000000001</v>
      </c>
      <c r="AB936" s="400">
        <v>4.2300000000000004</v>
      </c>
      <c r="AC936" s="400">
        <v>4.2300000000000004</v>
      </c>
      <c r="AD936" s="400">
        <v>4.2300000000000004</v>
      </c>
      <c r="AE936" s="404">
        <f>SUM(AB936:AD936)</f>
        <v>12.690000000000001</v>
      </c>
      <c r="AF936" s="401">
        <f>SUBTOTAL(9,S936,W936,AA936,AE936)</f>
        <v>50.760000000000005</v>
      </c>
    </row>
    <row r="937" spans="1:32" x14ac:dyDescent="0.3">
      <c r="A937" s="70"/>
      <c r="B937" s="70" t="s">
        <v>3631</v>
      </c>
      <c r="C937" s="318" t="s">
        <v>157</v>
      </c>
      <c r="D937" s="318" t="s">
        <v>274</v>
      </c>
      <c r="E937" s="317" t="s">
        <v>926</v>
      </c>
      <c r="F937" s="318" t="s">
        <v>1994</v>
      </c>
      <c r="G937" s="318" t="s">
        <v>1272</v>
      </c>
      <c r="H937" s="317" t="s">
        <v>912</v>
      </c>
      <c r="I937" s="317">
        <v>53100</v>
      </c>
      <c r="J937" s="318" t="s">
        <v>1001</v>
      </c>
      <c r="K937" s="316">
        <v>40951</v>
      </c>
      <c r="L937" s="317" t="s">
        <v>2608</v>
      </c>
      <c r="M937" s="315" t="s">
        <v>983</v>
      </c>
      <c r="N937" s="318" t="s">
        <v>991</v>
      </c>
      <c r="O937" s="347">
        <v>50.76</v>
      </c>
      <c r="P937" s="400">
        <v>4.2300000000000004</v>
      </c>
      <c r="Q937" s="400">
        <v>4.2300000000000004</v>
      </c>
      <c r="R937" s="400">
        <v>4.2300000000000004</v>
      </c>
      <c r="S937" s="404">
        <f>SUM(P937:R937)</f>
        <v>12.690000000000001</v>
      </c>
      <c r="T937" s="400">
        <v>4.2300000000000004</v>
      </c>
      <c r="U937" s="400">
        <v>4.2300000000000004</v>
      </c>
      <c r="V937" s="400">
        <v>4.2300000000000004</v>
      </c>
      <c r="W937" s="404">
        <f>SUM(T937:V937)</f>
        <v>12.690000000000001</v>
      </c>
      <c r="X937" s="400">
        <v>4.2300000000000004</v>
      </c>
      <c r="Y937" s="400">
        <v>4.2300000000000004</v>
      </c>
      <c r="Z937" s="400">
        <v>4.2300000000000004</v>
      </c>
      <c r="AA937" s="404">
        <f>SUM(X937:Z937)</f>
        <v>12.690000000000001</v>
      </c>
      <c r="AB937" s="400">
        <v>4.2300000000000004</v>
      </c>
      <c r="AC937" s="400">
        <v>4.2300000000000004</v>
      </c>
      <c r="AD937" s="400">
        <v>4.2300000000000004</v>
      </c>
      <c r="AE937" s="404">
        <f>SUM(AB937:AD937)</f>
        <v>12.690000000000001</v>
      </c>
      <c r="AF937" s="401">
        <f>SUBTOTAL(9,S937,W937,AA937,AE937)</f>
        <v>50.760000000000005</v>
      </c>
    </row>
    <row r="938" spans="1:32" x14ac:dyDescent="0.3">
      <c r="A938" s="70"/>
      <c r="B938" s="70" t="s">
        <v>3631</v>
      </c>
      <c r="C938" s="318" t="s">
        <v>157</v>
      </c>
      <c r="D938" s="318" t="s">
        <v>275</v>
      </c>
      <c r="E938" s="317" t="s">
        <v>926</v>
      </c>
      <c r="F938" s="318" t="s">
        <v>1995</v>
      </c>
      <c r="G938" s="318" t="s">
        <v>1885</v>
      </c>
      <c r="H938" s="317" t="s">
        <v>966</v>
      </c>
      <c r="I938" s="317">
        <v>62300</v>
      </c>
      <c r="J938" s="318" t="s">
        <v>1001</v>
      </c>
      <c r="K938" s="316">
        <v>40944</v>
      </c>
      <c r="L938" s="317" t="s">
        <v>2608</v>
      </c>
      <c r="M938" s="315" t="s">
        <v>983</v>
      </c>
      <c r="N938" s="318" t="s">
        <v>991</v>
      </c>
      <c r="O938" s="347">
        <v>50.76</v>
      </c>
      <c r="P938" s="400">
        <v>4.2300000000000004</v>
      </c>
      <c r="Q938" s="400">
        <v>4.2300000000000004</v>
      </c>
      <c r="R938" s="400">
        <v>4.2300000000000004</v>
      </c>
      <c r="S938" s="404">
        <f>SUM(P938:R938)</f>
        <v>12.690000000000001</v>
      </c>
      <c r="T938" s="400">
        <v>4.2300000000000004</v>
      </c>
      <c r="U938" s="400">
        <v>4.2300000000000004</v>
      </c>
      <c r="V938" s="400">
        <v>4.2300000000000004</v>
      </c>
      <c r="W938" s="404">
        <f>SUM(T938:V938)</f>
        <v>12.690000000000001</v>
      </c>
      <c r="X938" s="400">
        <v>4.2300000000000004</v>
      </c>
      <c r="Y938" s="400">
        <v>4.2300000000000004</v>
      </c>
      <c r="Z938" s="400">
        <v>4.2300000000000004</v>
      </c>
      <c r="AA938" s="404">
        <f>SUM(X938:Z938)</f>
        <v>12.690000000000001</v>
      </c>
      <c r="AB938" s="400">
        <v>4.2300000000000004</v>
      </c>
      <c r="AC938" s="400">
        <v>4.2300000000000004</v>
      </c>
      <c r="AD938" s="400">
        <v>4.2300000000000004</v>
      </c>
      <c r="AE938" s="404">
        <f>SUM(AB938:AD938)</f>
        <v>12.690000000000001</v>
      </c>
      <c r="AF938" s="401">
        <f>SUBTOTAL(9,S938,W938,AA938,AE938)</f>
        <v>50.760000000000005</v>
      </c>
    </row>
    <row r="939" spans="1:32" x14ac:dyDescent="0.3">
      <c r="A939" s="70"/>
      <c r="B939" s="70" t="s">
        <v>3631</v>
      </c>
      <c r="C939" s="318" t="s">
        <v>157</v>
      </c>
      <c r="D939" s="318" t="s">
        <v>276</v>
      </c>
      <c r="E939" s="317" t="s">
        <v>926</v>
      </c>
      <c r="F939" s="318" t="s">
        <v>1996</v>
      </c>
      <c r="G939" s="318" t="s">
        <v>1272</v>
      </c>
      <c r="H939" s="317" t="s">
        <v>912</v>
      </c>
      <c r="I939" s="317">
        <v>53100</v>
      </c>
      <c r="J939" s="318" t="s">
        <v>1001</v>
      </c>
      <c r="K939" s="316">
        <v>40950</v>
      </c>
      <c r="L939" s="317" t="s">
        <v>2608</v>
      </c>
      <c r="M939" s="315" t="s">
        <v>983</v>
      </c>
      <c r="N939" s="318" t="s">
        <v>991</v>
      </c>
      <c r="O939" s="347">
        <v>50.76</v>
      </c>
      <c r="P939" s="400">
        <v>4.2300000000000004</v>
      </c>
      <c r="Q939" s="400">
        <v>4.2300000000000004</v>
      </c>
      <c r="R939" s="400">
        <v>4.2300000000000004</v>
      </c>
      <c r="S939" s="404">
        <f>SUM(P939:R939)</f>
        <v>12.690000000000001</v>
      </c>
      <c r="T939" s="400">
        <v>4.2300000000000004</v>
      </c>
      <c r="U939" s="400">
        <v>4.2300000000000004</v>
      </c>
      <c r="V939" s="400">
        <v>4.2300000000000004</v>
      </c>
      <c r="W939" s="404">
        <f>SUM(T939:V939)</f>
        <v>12.690000000000001</v>
      </c>
      <c r="X939" s="400">
        <v>4.2300000000000004</v>
      </c>
      <c r="Y939" s="400">
        <v>4.2300000000000004</v>
      </c>
      <c r="Z939" s="400">
        <v>4.2300000000000004</v>
      </c>
      <c r="AA939" s="404">
        <f>SUM(X939:Z939)</f>
        <v>12.690000000000001</v>
      </c>
      <c r="AB939" s="400">
        <v>4.2300000000000004</v>
      </c>
      <c r="AC939" s="400">
        <v>4.2300000000000004</v>
      </c>
      <c r="AD939" s="400">
        <v>4.2300000000000004</v>
      </c>
      <c r="AE939" s="404">
        <f>SUM(AB939:AD939)</f>
        <v>12.690000000000001</v>
      </c>
      <c r="AF939" s="401">
        <f>SUBTOTAL(9,S939,W939,AA939,AE939)</f>
        <v>50.760000000000005</v>
      </c>
    </row>
    <row r="940" spans="1:32" x14ac:dyDescent="0.3">
      <c r="A940" s="70"/>
      <c r="B940" s="70" t="s">
        <v>3631</v>
      </c>
      <c r="C940" s="318" t="s">
        <v>157</v>
      </c>
      <c r="D940" s="318" t="s">
        <v>277</v>
      </c>
      <c r="E940" s="317" t="s">
        <v>926</v>
      </c>
      <c r="F940" s="318" t="s">
        <v>1997</v>
      </c>
      <c r="G940" s="318" t="s">
        <v>1885</v>
      </c>
      <c r="H940" s="317" t="s">
        <v>966</v>
      </c>
      <c r="I940" s="317">
        <v>62300</v>
      </c>
      <c r="J940" s="318" t="s">
        <v>1001</v>
      </c>
      <c r="K940" s="316">
        <v>40944</v>
      </c>
      <c r="L940" s="317" t="s">
        <v>2608</v>
      </c>
      <c r="M940" s="315" t="s">
        <v>983</v>
      </c>
      <c r="N940" s="318" t="s">
        <v>991</v>
      </c>
      <c r="O940" s="347">
        <v>50.76</v>
      </c>
      <c r="P940" s="400">
        <v>4.2300000000000004</v>
      </c>
      <c r="Q940" s="400">
        <v>4.2300000000000004</v>
      </c>
      <c r="R940" s="400">
        <v>4.2300000000000004</v>
      </c>
      <c r="S940" s="404">
        <f>SUM(P940:R940)</f>
        <v>12.690000000000001</v>
      </c>
      <c r="T940" s="400">
        <v>4.2300000000000004</v>
      </c>
      <c r="U940" s="400">
        <v>4.2300000000000004</v>
      </c>
      <c r="V940" s="400">
        <v>4.2300000000000004</v>
      </c>
      <c r="W940" s="404">
        <f>SUM(T940:V940)</f>
        <v>12.690000000000001</v>
      </c>
      <c r="X940" s="400">
        <v>4.2300000000000004</v>
      </c>
      <c r="Y940" s="400">
        <v>4.2300000000000004</v>
      </c>
      <c r="Z940" s="400">
        <v>4.2300000000000004</v>
      </c>
      <c r="AA940" s="404">
        <f>SUM(X940:Z940)</f>
        <v>12.690000000000001</v>
      </c>
      <c r="AB940" s="400">
        <v>4.2300000000000004</v>
      </c>
      <c r="AC940" s="400">
        <v>4.2300000000000004</v>
      </c>
      <c r="AD940" s="400">
        <v>4.2300000000000004</v>
      </c>
      <c r="AE940" s="404">
        <f>SUM(AB940:AD940)</f>
        <v>12.690000000000001</v>
      </c>
      <c r="AF940" s="401">
        <f>SUBTOTAL(9,S940,W940,AA940,AE940)</f>
        <v>50.760000000000005</v>
      </c>
    </row>
    <row r="941" spans="1:32" x14ac:dyDescent="0.3">
      <c r="A941" s="70"/>
      <c r="B941" s="70" t="s">
        <v>3631</v>
      </c>
      <c r="C941" s="318" t="s">
        <v>157</v>
      </c>
      <c r="D941" s="318" t="s">
        <v>278</v>
      </c>
      <c r="E941" s="317" t="s">
        <v>926</v>
      </c>
      <c r="F941" s="318" t="s">
        <v>1998</v>
      </c>
      <c r="G941" s="318" t="s">
        <v>1272</v>
      </c>
      <c r="H941" s="317" t="s">
        <v>912</v>
      </c>
      <c r="I941" s="317">
        <v>53100</v>
      </c>
      <c r="J941" s="318" t="s">
        <v>1001</v>
      </c>
      <c r="K941" s="316">
        <v>40944</v>
      </c>
      <c r="L941" s="317" t="s">
        <v>2608</v>
      </c>
      <c r="M941" s="315" t="s">
        <v>983</v>
      </c>
      <c r="N941" s="318" t="s">
        <v>991</v>
      </c>
      <c r="O941" s="347">
        <v>50.76</v>
      </c>
      <c r="P941" s="400">
        <v>4.2300000000000004</v>
      </c>
      <c r="Q941" s="400">
        <v>4.2300000000000004</v>
      </c>
      <c r="R941" s="400">
        <v>4.2300000000000004</v>
      </c>
      <c r="S941" s="404">
        <f>SUM(P941:R941)</f>
        <v>12.690000000000001</v>
      </c>
      <c r="T941" s="400">
        <v>4.2300000000000004</v>
      </c>
      <c r="U941" s="400">
        <v>4.2300000000000004</v>
      </c>
      <c r="V941" s="400">
        <v>4.2300000000000004</v>
      </c>
      <c r="W941" s="404">
        <f>SUM(T941:V941)</f>
        <v>12.690000000000001</v>
      </c>
      <c r="X941" s="400">
        <v>4.2300000000000004</v>
      </c>
      <c r="Y941" s="400">
        <v>4.2300000000000004</v>
      </c>
      <c r="Z941" s="400">
        <v>4.2300000000000004</v>
      </c>
      <c r="AA941" s="404">
        <f>SUM(X941:Z941)</f>
        <v>12.690000000000001</v>
      </c>
      <c r="AB941" s="400">
        <v>4.2300000000000004</v>
      </c>
      <c r="AC941" s="400">
        <v>4.2300000000000004</v>
      </c>
      <c r="AD941" s="400">
        <v>4.2300000000000004</v>
      </c>
      <c r="AE941" s="404">
        <f>SUM(AB941:AD941)</f>
        <v>12.690000000000001</v>
      </c>
      <c r="AF941" s="401">
        <f>SUBTOTAL(9,S941,W941,AA941,AE941)</f>
        <v>50.760000000000005</v>
      </c>
    </row>
    <row r="942" spans="1:32" x14ac:dyDescent="0.3">
      <c r="A942" s="70"/>
      <c r="B942" s="70" t="s">
        <v>3631</v>
      </c>
      <c r="C942" s="318" t="s">
        <v>157</v>
      </c>
      <c r="D942" s="318" t="s">
        <v>279</v>
      </c>
      <c r="E942" s="317" t="s">
        <v>926</v>
      </c>
      <c r="F942" s="318" t="s">
        <v>1999</v>
      </c>
      <c r="G942" s="318" t="s">
        <v>1885</v>
      </c>
      <c r="H942" s="317" t="s">
        <v>966</v>
      </c>
      <c r="I942" s="317">
        <v>62300</v>
      </c>
      <c r="J942" s="318" t="s">
        <v>1001</v>
      </c>
      <c r="K942" s="316">
        <v>40944</v>
      </c>
      <c r="L942" s="317" t="s">
        <v>2608</v>
      </c>
      <c r="M942" s="315" t="s">
        <v>983</v>
      </c>
      <c r="N942" s="318" t="s">
        <v>991</v>
      </c>
      <c r="O942" s="347">
        <v>50.76</v>
      </c>
      <c r="P942" s="400">
        <v>4.2300000000000004</v>
      </c>
      <c r="Q942" s="400">
        <v>4.2300000000000004</v>
      </c>
      <c r="R942" s="400">
        <v>4.2300000000000004</v>
      </c>
      <c r="S942" s="404">
        <f>SUM(P942:R942)</f>
        <v>12.690000000000001</v>
      </c>
      <c r="T942" s="400">
        <v>4.2300000000000004</v>
      </c>
      <c r="U942" s="400">
        <v>4.2300000000000004</v>
      </c>
      <c r="V942" s="400">
        <v>4.2300000000000004</v>
      </c>
      <c r="W942" s="404">
        <f>SUM(T942:V942)</f>
        <v>12.690000000000001</v>
      </c>
      <c r="X942" s="400">
        <v>4.2300000000000004</v>
      </c>
      <c r="Y942" s="400">
        <v>4.2300000000000004</v>
      </c>
      <c r="Z942" s="400">
        <v>4.2300000000000004</v>
      </c>
      <c r="AA942" s="404">
        <f>SUM(X942:Z942)</f>
        <v>12.690000000000001</v>
      </c>
      <c r="AB942" s="400">
        <v>4.2300000000000004</v>
      </c>
      <c r="AC942" s="400">
        <v>4.2300000000000004</v>
      </c>
      <c r="AD942" s="400">
        <v>4.2300000000000004</v>
      </c>
      <c r="AE942" s="404">
        <f>SUM(AB942:AD942)</f>
        <v>12.690000000000001</v>
      </c>
      <c r="AF942" s="401">
        <f>SUBTOTAL(9,S942,W942,AA942,AE942)</f>
        <v>50.760000000000005</v>
      </c>
    </row>
    <row r="943" spans="1:32" x14ac:dyDescent="0.3">
      <c r="A943" s="70"/>
      <c r="B943" s="70" t="s">
        <v>3631</v>
      </c>
      <c r="C943" s="318" t="s">
        <v>157</v>
      </c>
      <c r="D943" s="318" t="s">
        <v>280</v>
      </c>
      <c r="E943" s="317" t="s">
        <v>926</v>
      </c>
      <c r="F943" s="318" t="s">
        <v>2000</v>
      </c>
      <c r="G943" s="318" t="s">
        <v>1272</v>
      </c>
      <c r="H943" s="317" t="s">
        <v>912</v>
      </c>
      <c r="I943" s="317">
        <v>53100</v>
      </c>
      <c r="J943" s="318" t="s">
        <v>1001</v>
      </c>
      <c r="K943" s="316">
        <v>40944</v>
      </c>
      <c r="L943" s="317" t="s">
        <v>2608</v>
      </c>
      <c r="M943" s="315" t="s">
        <v>983</v>
      </c>
      <c r="N943" s="318" t="s">
        <v>991</v>
      </c>
      <c r="O943" s="347">
        <v>50.76</v>
      </c>
      <c r="P943" s="400">
        <v>4.2300000000000004</v>
      </c>
      <c r="Q943" s="400">
        <v>4.2300000000000004</v>
      </c>
      <c r="R943" s="400">
        <v>4.2300000000000004</v>
      </c>
      <c r="S943" s="404">
        <f>SUM(P943:R943)</f>
        <v>12.690000000000001</v>
      </c>
      <c r="T943" s="400">
        <v>4.2300000000000004</v>
      </c>
      <c r="U943" s="400">
        <v>4.2300000000000004</v>
      </c>
      <c r="V943" s="400">
        <v>4.2300000000000004</v>
      </c>
      <c r="W943" s="404">
        <f>SUM(T943:V943)</f>
        <v>12.690000000000001</v>
      </c>
      <c r="X943" s="400">
        <v>4.2300000000000004</v>
      </c>
      <c r="Y943" s="400">
        <v>4.2300000000000004</v>
      </c>
      <c r="Z943" s="400">
        <v>4.2300000000000004</v>
      </c>
      <c r="AA943" s="404">
        <f>SUM(X943:Z943)</f>
        <v>12.690000000000001</v>
      </c>
      <c r="AB943" s="400">
        <v>4.2300000000000004</v>
      </c>
      <c r="AC943" s="400">
        <v>4.2300000000000004</v>
      </c>
      <c r="AD943" s="400">
        <v>4.2300000000000004</v>
      </c>
      <c r="AE943" s="404">
        <f>SUM(AB943:AD943)</f>
        <v>12.690000000000001</v>
      </c>
      <c r="AF943" s="401">
        <f>SUBTOTAL(9,S943,W943,AA943,AE943)</f>
        <v>50.760000000000005</v>
      </c>
    </row>
    <row r="944" spans="1:32" x14ac:dyDescent="0.3">
      <c r="A944" s="70"/>
      <c r="B944" s="70" t="s">
        <v>3631</v>
      </c>
      <c r="C944" s="318" t="s">
        <v>157</v>
      </c>
      <c r="D944" s="318" t="s">
        <v>281</v>
      </c>
      <c r="E944" s="317" t="s">
        <v>926</v>
      </c>
      <c r="F944" s="318" t="s">
        <v>2001</v>
      </c>
      <c r="G944" s="318" t="s">
        <v>1885</v>
      </c>
      <c r="H944" s="317" t="s">
        <v>966</v>
      </c>
      <c r="I944" s="317">
        <v>62300</v>
      </c>
      <c r="J944" s="318" t="s">
        <v>1001</v>
      </c>
      <c r="K944" s="316">
        <v>40944</v>
      </c>
      <c r="L944" s="317" t="s">
        <v>2608</v>
      </c>
      <c r="M944" s="315" t="s">
        <v>983</v>
      </c>
      <c r="N944" s="318" t="s">
        <v>991</v>
      </c>
      <c r="O944" s="347">
        <v>50.76</v>
      </c>
      <c r="P944" s="400">
        <v>4.2300000000000004</v>
      </c>
      <c r="Q944" s="400">
        <v>4.2300000000000004</v>
      </c>
      <c r="R944" s="400">
        <v>4.2300000000000004</v>
      </c>
      <c r="S944" s="404">
        <f>SUM(P944:R944)</f>
        <v>12.690000000000001</v>
      </c>
      <c r="T944" s="400">
        <v>4.2300000000000004</v>
      </c>
      <c r="U944" s="400">
        <v>4.2300000000000004</v>
      </c>
      <c r="V944" s="400">
        <v>4.2300000000000004</v>
      </c>
      <c r="W944" s="404">
        <f>SUM(T944:V944)</f>
        <v>12.690000000000001</v>
      </c>
      <c r="X944" s="400">
        <v>4.2300000000000004</v>
      </c>
      <c r="Y944" s="400">
        <v>4.2300000000000004</v>
      </c>
      <c r="Z944" s="400">
        <v>4.2300000000000004</v>
      </c>
      <c r="AA944" s="404">
        <f>SUM(X944:Z944)</f>
        <v>12.690000000000001</v>
      </c>
      <c r="AB944" s="400">
        <v>4.2300000000000004</v>
      </c>
      <c r="AC944" s="400">
        <v>4.2300000000000004</v>
      </c>
      <c r="AD944" s="400">
        <v>4.2300000000000004</v>
      </c>
      <c r="AE944" s="404">
        <f>SUM(AB944:AD944)</f>
        <v>12.690000000000001</v>
      </c>
      <c r="AF944" s="401">
        <f>SUBTOTAL(9,S944,W944,AA944,AE944)</f>
        <v>50.760000000000005</v>
      </c>
    </row>
    <row r="945" spans="1:32" x14ac:dyDescent="0.3">
      <c r="A945" s="70"/>
      <c r="B945" s="70" t="s">
        <v>3631</v>
      </c>
      <c r="C945" s="318" t="s">
        <v>157</v>
      </c>
      <c r="D945" s="318" t="s">
        <v>282</v>
      </c>
      <c r="E945" s="317" t="s">
        <v>926</v>
      </c>
      <c r="F945" s="318" t="s">
        <v>2002</v>
      </c>
      <c r="G945" s="318" t="s">
        <v>1272</v>
      </c>
      <c r="H945" s="317" t="s">
        <v>912</v>
      </c>
      <c r="I945" s="317">
        <v>53100</v>
      </c>
      <c r="J945" s="318" t="s">
        <v>1001</v>
      </c>
      <c r="K945" s="316">
        <v>40944</v>
      </c>
      <c r="L945" s="317" t="s">
        <v>2608</v>
      </c>
      <c r="M945" s="315" t="s">
        <v>983</v>
      </c>
      <c r="N945" s="318" t="s">
        <v>991</v>
      </c>
      <c r="O945" s="347">
        <v>50.76</v>
      </c>
      <c r="P945" s="400">
        <v>4.2300000000000004</v>
      </c>
      <c r="Q945" s="400">
        <v>4.2300000000000004</v>
      </c>
      <c r="R945" s="400">
        <v>4.2300000000000004</v>
      </c>
      <c r="S945" s="404">
        <f>SUM(P945:R945)</f>
        <v>12.690000000000001</v>
      </c>
      <c r="T945" s="400">
        <v>4.2300000000000004</v>
      </c>
      <c r="U945" s="400">
        <v>4.2300000000000004</v>
      </c>
      <c r="V945" s="400">
        <v>4.2300000000000004</v>
      </c>
      <c r="W945" s="404">
        <f>SUM(T945:V945)</f>
        <v>12.690000000000001</v>
      </c>
      <c r="X945" s="400">
        <v>4.2300000000000004</v>
      </c>
      <c r="Y945" s="400">
        <v>4.2300000000000004</v>
      </c>
      <c r="Z945" s="400">
        <v>4.2300000000000004</v>
      </c>
      <c r="AA945" s="404">
        <f>SUM(X945:Z945)</f>
        <v>12.690000000000001</v>
      </c>
      <c r="AB945" s="400">
        <v>4.2300000000000004</v>
      </c>
      <c r="AC945" s="400">
        <v>4.2300000000000004</v>
      </c>
      <c r="AD945" s="400">
        <v>4.2300000000000004</v>
      </c>
      <c r="AE945" s="404">
        <f>SUM(AB945:AD945)</f>
        <v>12.690000000000001</v>
      </c>
      <c r="AF945" s="401">
        <f>SUBTOTAL(9,S945,W945,AA945,AE945)</f>
        <v>50.760000000000005</v>
      </c>
    </row>
    <row r="946" spans="1:32" x14ac:dyDescent="0.3">
      <c r="A946" s="70"/>
      <c r="B946" s="70" t="s">
        <v>3631</v>
      </c>
      <c r="C946" s="318" t="s">
        <v>157</v>
      </c>
      <c r="D946" s="318" t="s">
        <v>283</v>
      </c>
      <c r="E946" s="317" t="s">
        <v>926</v>
      </c>
      <c r="F946" s="318" t="s">
        <v>2003</v>
      </c>
      <c r="G946" s="318" t="s">
        <v>1885</v>
      </c>
      <c r="H946" s="317" t="s">
        <v>966</v>
      </c>
      <c r="I946" s="317">
        <v>62300</v>
      </c>
      <c r="J946" s="318" t="s">
        <v>1001</v>
      </c>
      <c r="K946" s="316">
        <v>40944</v>
      </c>
      <c r="L946" s="317" t="s">
        <v>2608</v>
      </c>
      <c r="M946" s="315" t="s">
        <v>983</v>
      </c>
      <c r="N946" s="318" t="s">
        <v>991</v>
      </c>
      <c r="O946" s="347">
        <v>50.76</v>
      </c>
      <c r="P946" s="400">
        <v>4.2300000000000004</v>
      </c>
      <c r="Q946" s="400">
        <v>4.2300000000000004</v>
      </c>
      <c r="R946" s="400">
        <v>4.2300000000000004</v>
      </c>
      <c r="S946" s="404">
        <f>SUM(P946:R946)</f>
        <v>12.690000000000001</v>
      </c>
      <c r="T946" s="400">
        <v>4.2300000000000004</v>
      </c>
      <c r="U946" s="400">
        <v>4.2300000000000004</v>
      </c>
      <c r="V946" s="400">
        <v>4.2300000000000004</v>
      </c>
      <c r="W946" s="404">
        <f>SUM(T946:V946)</f>
        <v>12.690000000000001</v>
      </c>
      <c r="X946" s="400">
        <v>4.2300000000000004</v>
      </c>
      <c r="Y946" s="400">
        <v>4.2300000000000004</v>
      </c>
      <c r="Z946" s="400">
        <v>4.2300000000000004</v>
      </c>
      <c r="AA946" s="404">
        <f>SUM(X946:Z946)</f>
        <v>12.690000000000001</v>
      </c>
      <c r="AB946" s="400">
        <v>4.2300000000000004</v>
      </c>
      <c r="AC946" s="400">
        <v>4.2300000000000004</v>
      </c>
      <c r="AD946" s="400">
        <v>4.2300000000000004</v>
      </c>
      <c r="AE946" s="404">
        <f>SUM(AB946:AD946)</f>
        <v>12.690000000000001</v>
      </c>
      <c r="AF946" s="401">
        <f>SUBTOTAL(9,S946,W946,AA946,AE946)</f>
        <v>50.760000000000005</v>
      </c>
    </row>
    <row r="947" spans="1:32" x14ac:dyDescent="0.3">
      <c r="A947" s="70"/>
      <c r="B947" s="70" t="s">
        <v>3631</v>
      </c>
      <c r="C947" s="318" t="s">
        <v>157</v>
      </c>
      <c r="D947" s="318" t="s">
        <v>284</v>
      </c>
      <c r="E947" s="317" t="s">
        <v>926</v>
      </c>
      <c r="F947" s="318" t="s">
        <v>2004</v>
      </c>
      <c r="G947" s="318" t="s">
        <v>1272</v>
      </c>
      <c r="H947" s="317" t="s">
        <v>912</v>
      </c>
      <c r="I947" s="317">
        <v>53100</v>
      </c>
      <c r="J947" s="318" t="s">
        <v>1001</v>
      </c>
      <c r="K947" s="316">
        <v>40944</v>
      </c>
      <c r="L947" s="317" t="s">
        <v>2608</v>
      </c>
      <c r="M947" s="315" t="s">
        <v>983</v>
      </c>
      <c r="N947" s="318" t="s">
        <v>991</v>
      </c>
      <c r="O947" s="347">
        <v>50.76</v>
      </c>
      <c r="P947" s="400">
        <v>4.2300000000000004</v>
      </c>
      <c r="Q947" s="400">
        <v>4.2300000000000004</v>
      </c>
      <c r="R947" s="400">
        <v>4.2300000000000004</v>
      </c>
      <c r="S947" s="404">
        <f>SUM(P947:R947)</f>
        <v>12.690000000000001</v>
      </c>
      <c r="T947" s="400">
        <v>4.2300000000000004</v>
      </c>
      <c r="U947" s="400">
        <v>4.2300000000000004</v>
      </c>
      <c r="V947" s="400">
        <v>4.2300000000000004</v>
      </c>
      <c r="W947" s="404">
        <f>SUM(T947:V947)</f>
        <v>12.690000000000001</v>
      </c>
      <c r="X947" s="400">
        <v>4.2300000000000004</v>
      </c>
      <c r="Y947" s="400">
        <v>4.2300000000000004</v>
      </c>
      <c r="Z947" s="400">
        <v>4.2300000000000004</v>
      </c>
      <c r="AA947" s="404">
        <f>SUM(X947:Z947)</f>
        <v>12.690000000000001</v>
      </c>
      <c r="AB947" s="400">
        <v>4.2300000000000004</v>
      </c>
      <c r="AC947" s="400">
        <v>4.2300000000000004</v>
      </c>
      <c r="AD947" s="400">
        <v>4.2300000000000004</v>
      </c>
      <c r="AE947" s="404">
        <f>SUM(AB947:AD947)</f>
        <v>12.690000000000001</v>
      </c>
      <c r="AF947" s="401">
        <f>SUBTOTAL(9,S947,W947,AA947,AE947)</f>
        <v>50.760000000000005</v>
      </c>
    </row>
    <row r="948" spans="1:32" x14ac:dyDescent="0.3">
      <c r="A948" s="70"/>
      <c r="B948" s="70" t="s">
        <v>3631</v>
      </c>
      <c r="C948" s="318" t="s">
        <v>157</v>
      </c>
      <c r="D948" s="318" t="s">
        <v>285</v>
      </c>
      <c r="E948" s="317" t="s">
        <v>943</v>
      </c>
      <c r="F948" s="318" t="s">
        <v>2005</v>
      </c>
      <c r="G948" s="318" t="s">
        <v>1885</v>
      </c>
      <c r="H948" s="317" t="s">
        <v>966</v>
      </c>
      <c r="I948" s="317">
        <v>62300</v>
      </c>
      <c r="J948" s="318" t="s">
        <v>1001</v>
      </c>
      <c r="K948" s="316">
        <v>41154</v>
      </c>
      <c r="L948" s="317" t="s">
        <v>2608</v>
      </c>
      <c r="M948" s="315" t="s">
        <v>983</v>
      </c>
      <c r="N948" s="318" t="s">
        <v>991</v>
      </c>
      <c r="O948" s="347">
        <v>50.76</v>
      </c>
      <c r="P948" s="400">
        <v>4.2300000000000004</v>
      </c>
      <c r="Q948" s="400">
        <v>4.2300000000000004</v>
      </c>
      <c r="R948" s="400">
        <v>4.2300000000000004</v>
      </c>
      <c r="S948" s="404">
        <f>SUM(P948:R948)</f>
        <v>12.690000000000001</v>
      </c>
      <c r="T948" s="400">
        <v>4.2300000000000004</v>
      </c>
      <c r="U948" s="400">
        <v>4.2300000000000004</v>
      </c>
      <c r="V948" s="400">
        <v>4.2300000000000004</v>
      </c>
      <c r="W948" s="404">
        <f>SUM(T948:V948)</f>
        <v>12.690000000000001</v>
      </c>
      <c r="X948" s="400">
        <v>4.2300000000000004</v>
      </c>
      <c r="Y948" s="400">
        <v>4.2300000000000004</v>
      </c>
      <c r="Z948" s="400">
        <v>4.2300000000000004</v>
      </c>
      <c r="AA948" s="404">
        <f>SUM(X948:Z948)</f>
        <v>12.690000000000001</v>
      </c>
      <c r="AB948" s="400">
        <v>4.2300000000000004</v>
      </c>
      <c r="AC948" s="400">
        <v>4.2300000000000004</v>
      </c>
      <c r="AD948" s="400">
        <v>4.2300000000000004</v>
      </c>
      <c r="AE948" s="404">
        <f>SUM(AB948:AD948)</f>
        <v>12.690000000000001</v>
      </c>
      <c r="AF948" s="401">
        <f>SUBTOTAL(9,S948,W948,AA948,AE948)</f>
        <v>50.760000000000005</v>
      </c>
    </row>
    <row r="949" spans="1:32" x14ac:dyDescent="0.3">
      <c r="A949" s="70"/>
      <c r="B949" s="70" t="s">
        <v>3631</v>
      </c>
      <c r="C949" s="318" t="s">
        <v>157</v>
      </c>
      <c r="D949" s="318" t="s">
        <v>286</v>
      </c>
      <c r="E949" s="317" t="s">
        <v>943</v>
      </c>
      <c r="F949" s="318" t="s">
        <v>2006</v>
      </c>
      <c r="G949" s="318" t="s">
        <v>1272</v>
      </c>
      <c r="H949" s="317" t="s">
        <v>912</v>
      </c>
      <c r="I949" s="317">
        <v>53100</v>
      </c>
      <c r="J949" s="318" t="s">
        <v>1001</v>
      </c>
      <c r="K949" s="316">
        <v>41200</v>
      </c>
      <c r="L949" s="317" t="s">
        <v>2608</v>
      </c>
      <c r="M949" s="315" t="s">
        <v>983</v>
      </c>
      <c r="N949" s="318" t="s">
        <v>991</v>
      </c>
      <c r="O949" s="347">
        <v>50.76</v>
      </c>
      <c r="P949" s="400">
        <v>4.2300000000000004</v>
      </c>
      <c r="Q949" s="400">
        <v>4.2300000000000004</v>
      </c>
      <c r="R949" s="400">
        <v>4.2300000000000004</v>
      </c>
      <c r="S949" s="404">
        <f>SUM(P949:R949)</f>
        <v>12.690000000000001</v>
      </c>
      <c r="T949" s="400">
        <v>4.2300000000000004</v>
      </c>
      <c r="U949" s="400">
        <v>4.2300000000000004</v>
      </c>
      <c r="V949" s="400">
        <v>4.2300000000000004</v>
      </c>
      <c r="W949" s="404">
        <f>SUM(T949:V949)</f>
        <v>12.690000000000001</v>
      </c>
      <c r="X949" s="400">
        <v>4.2300000000000004</v>
      </c>
      <c r="Y949" s="400">
        <v>4.2300000000000004</v>
      </c>
      <c r="Z949" s="400">
        <v>4.2300000000000004</v>
      </c>
      <c r="AA949" s="404">
        <f>SUM(X949:Z949)</f>
        <v>12.690000000000001</v>
      </c>
      <c r="AB949" s="400">
        <v>4.2300000000000004</v>
      </c>
      <c r="AC949" s="400">
        <v>4.2300000000000004</v>
      </c>
      <c r="AD949" s="400">
        <v>4.2300000000000004</v>
      </c>
      <c r="AE949" s="404">
        <f>SUM(AB949:AD949)</f>
        <v>12.690000000000001</v>
      </c>
      <c r="AF949" s="401">
        <f>SUBTOTAL(9,S949,W949,AA949,AE949)</f>
        <v>50.760000000000005</v>
      </c>
    </row>
    <row r="950" spans="1:32" x14ac:dyDescent="0.3">
      <c r="A950" s="70"/>
      <c r="B950" s="70" t="s">
        <v>3631</v>
      </c>
      <c r="C950" s="318" t="s">
        <v>162</v>
      </c>
      <c r="D950" s="318" t="s">
        <v>287</v>
      </c>
      <c r="E950" s="317" t="s">
        <v>943</v>
      </c>
      <c r="F950" s="318" t="s">
        <v>2007</v>
      </c>
      <c r="G950" s="318" t="s">
        <v>1885</v>
      </c>
      <c r="H950" s="317" t="s">
        <v>966</v>
      </c>
      <c r="I950" s="317">
        <v>62300</v>
      </c>
      <c r="J950" s="318" t="s">
        <v>1001</v>
      </c>
      <c r="K950" s="316">
        <v>41154</v>
      </c>
      <c r="L950" s="317" t="s">
        <v>2608</v>
      </c>
      <c r="M950" s="315" t="s">
        <v>983</v>
      </c>
      <c r="N950" s="318" t="s">
        <v>991</v>
      </c>
      <c r="O950" s="347">
        <v>50.76</v>
      </c>
      <c r="P950" s="400">
        <v>4.2300000000000004</v>
      </c>
      <c r="Q950" s="400">
        <v>4.2300000000000004</v>
      </c>
      <c r="R950" s="400">
        <v>4.2300000000000004</v>
      </c>
      <c r="S950" s="404">
        <f>SUM(P950:R950)</f>
        <v>12.690000000000001</v>
      </c>
      <c r="T950" s="400">
        <v>4.2300000000000004</v>
      </c>
      <c r="U950" s="400">
        <v>4.2300000000000004</v>
      </c>
      <c r="V950" s="400">
        <v>4.2300000000000004</v>
      </c>
      <c r="W950" s="404">
        <f>SUM(T950:V950)</f>
        <v>12.690000000000001</v>
      </c>
      <c r="X950" s="400">
        <v>4.2300000000000004</v>
      </c>
      <c r="Y950" s="400">
        <v>4.2300000000000004</v>
      </c>
      <c r="Z950" s="400">
        <v>4.2300000000000004</v>
      </c>
      <c r="AA950" s="404">
        <f>SUM(X950:Z950)</f>
        <v>12.690000000000001</v>
      </c>
      <c r="AB950" s="400">
        <v>4.2300000000000004</v>
      </c>
      <c r="AC950" s="400">
        <v>4.2300000000000004</v>
      </c>
      <c r="AD950" s="400">
        <v>4.2300000000000004</v>
      </c>
      <c r="AE950" s="404">
        <f>SUM(AB950:AD950)</f>
        <v>12.690000000000001</v>
      </c>
      <c r="AF950" s="401">
        <f>SUBTOTAL(9,S950,W950,AA950,AE950)</f>
        <v>50.760000000000005</v>
      </c>
    </row>
    <row r="951" spans="1:32" x14ac:dyDescent="0.3">
      <c r="A951" s="70"/>
      <c r="B951" s="70" t="s">
        <v>3631</v>
      </c>
      <c r="C951" s="318" t="s">
        <v>2665</v>
      </c>
      <c r="D951" s="318" t="s">
        <v>288</v>
      </c>
      <c r="E951" s="317" t="s">
        <v>943</v>
      </c>
      <c r="F951" s="318" t="s">
        <v>2008</v>
      </c>
      <c r="G951" s="318" t="s">
        <v>1273</v>
      </c>
      <c r="H951" s="317" t="s">
        <v>913</v>
      </c>
      <c r="I951" s="317">
        <v>53000</v>
      </c>
      <c r="J951" s="318" t="s">
        <v>1001</v>
      </c>
      <c r="K951" s="316">
        <v>41200</v>
      </c>
      <c r="L951" s="317" t="s">
        <v>2608</v>
      </c>
      <c r="M951" s="315" t="s">
        <v>983</v>
      </c>
      <c r="N951" s="318" t="s">
        <v>991</v>
      </c>
      <c r="O951" s="347">
        <v>50.76</v>
      </c>
      <c r="P951" s="400">
        <v>4.2300000000000004</v>
      </c>
      <c r="Q951" s="400">
        <v>4.2300000000000004</v>
      </c>
      <c r="R951" s="400">
        <v>4.2300000000000004</v>
      </c>
      <c r="S951" s="404">
        <f>SUM(P951:R951)</f>
        <v>12.690000000000001</v>
      </c>
      <c r="T951" s="400">
        <v>4.2300000000000004</v>
      </c>
      <c r="U951" s="400">
        <v>4.2300000000000004</v>
      </c>
      <c r="V951" s="400">
        <v>4.2300000000000004</v>
      </c>
      <c r="W951" s="404">
        <f>SUM(T951:V951)</f>
        <v>12.690000000000001</v>
      </c>
      <c r="X951" s="400">
        <v>4.2300000000000004</v>
      </c>
      <c r="Y951" s="400">
        <v>4.2300000000000004</v>
      </c>
      <c r="Z951" s="400">
        <v>4.2300000000000004</v>
      </c>
      <c r="AA951" s="404">
        <f>SUM(X951:Z951)</f>
        <v>12.690000000000001</v>
      </c>
      <c r="AB951" s="400">
        <v>4.2300000000000004</v>
      </c>
      <c r="AC951" s="400">
        <v>4.2300000000000004</v>
      </c>
      <c r="AD951" s="400">
        <v>4.2300000000000004</v>
      </c>
      <c r="AE951" s="404">
        <f>SUM(AB951:AD951)</f>
        <v>12.690000000000001</v>
      </c>
      <c r="AF951" s="401">
        <f>SUBTOTAL(9,S951,W951,AA951,AE951)</f>
        <v>50.760000000000005</v>
      </c>
    </row>
    <row r="952" spans="1:32" x14ac:dyDescent="0.3">
      <c r="A952" s="70"/>
      <c r="B952" s="70" t="s">
        <v>3631</v>
      </c>
      <c r="C952" s="318" t="s">
        <v>157</v>
      </c>
      <c r="D952" s="318" t="s">
        <v>289</v>
      </c>
      <c r="E952" s="317" t="s">
        <v>748</v>
      </c>
      <c r="F952" s="318" t="s">
        <v>2009</v>
      </c>
      <c r="G952" s="318" t="s">
        <v>1885</v>
      </c>
      <c r="H952" s="317" t="s">
        <v>966</v>
      </c>
      <c r="I952" s="317">
        <v>62300</v>
      </c>
      <c r="J952" s="318" t="s">
        <v>1001</v>
      </c>
      <c r="K952" s="316">
        <v>40952</v>
      </c>
      <c r="L952" s="317" t="s">
        <v>2608</v>
      </c>
      <c r="M952" s="315" t="s">
        <v>983</v>
      </c>
      <c r="N952" s="318" t="s">
        <v>991</v>
      </c>
      <c r="O952" s="347">
        <v>50.76</v>
      </c>
      <c r="P952" s="400">
        <v>4.2300000000000004</v>
      </c>
      <c r="Q952" s="400">
        <v>4.2300000000000004</v>
      </c>
      <c r="R952" s="400">
        <v>4.2300000000000004</v>
      </c>
      <c r="S952" s="404">
        <f>SUM(P952:R952)</f>
        <v>12.690000000000001</v>
      </c>
      <c r="T952" s="400">
        <v>4.2300000000000004</v>
      </c>
      <c r="U952" s="400">
        <v>4.2300000000000004</v>
      </c>
      <c r="V952" s="400">
        <v>4.2300000000000004</v>
      </c>
      <c r="W952" s="404">
        <f>SUM(T952:V952)</f>
        <v>12.690000000000001</v>
      </c>
      <c r="X952" s="400">
        <v>4.2300000000000004</v>
      </c>
      <c r="Y952" s="400">
        <v>4.2300000000000004</v>
      </c>
      <c r="Z952" s="400">
        <v>4.2300000000000004</v>
      </c>
      <c r="AA952" s="404">
        <f>SUM(X952:Z952)</f>
        <v>12.690000000000001</v>
      </c>
      <c r="AB952" s="400">
        <v>4.2300000000000004</v>
      </c>
      <c r="AC952" s="400">
        <v>4.2300000000000004</v>
      </c>
      <c r="AD952" s="400">
        <v>4.2300000000000004</v>
      </c>
      <c r="AE952" s="404">
        <f>SUM(AB952:AD952)</f>
        <v>12.690000000000001</v>
      </c>
      <c r="AF952" s="401">
        <f>SUBTOTAL(9,S952,W952,AA952,AE952)</f>
        <v>50.760000000000005</v>
      </c>
    </row>
    <row r="953" spans="1:32" x14ac:dyDescent="0.3">
      <c r="A953" s="70"/>
      <c r="B953" s="70" t="s">
        <v>3631</v>
      </c>
      <c r="C953" s="318" t="s">
        <v>157</v>
      </c>
      <c r="D953" s="318" t="s">
        <v>290</v>
      </c>
      <c r="E953" s="317" t="s">
        <v>748</v>
      </c>
      <c r="F953" s="318" t="s">
        <v>2010</v>
      </c>
      <c r="G953" s="318" t="s">
        <v>1885</v>
      </c>
      <c r="H953" s="317" t="s">
        <v>966</v>
      </c>
      <c r="I953" s="317">
        <v>62300</v>
      </c>
      <c r="J953" s="318" t="s">
        <v>1001</v>
      </c>
      <c r="K953" s="316">
        <v>40953</v>
      </c>
      <c r="L953" s="317" t="s">
        <v>2608</v>
      </c>
      <c r="M953" s="315" t="s">
        <v>983</v>
      </c>
      <c r="N953" s="318" t="s">
        <v>991</v>
      </c>
      <c r="O953" s="347">
        <v>50.76</v>
      </c>
      <c r="P953" s="400">
        <v>4.2300000000000004</v>
      </c>
      <c r="Q953" s="400">
        <v>4.2300000000000004</v>
      </c>
      <c r="R953" s="400">
        <v>4.2300000000000004</v>
      </c>
      <c r="S953" s="404">
        <f>SUM(P953:R953)</f>
        <v>12.690000000000001</v>
      </c>
      <c r="T953" s="400">
        <v>4.2300000000000004</v>
      </c>
      <c r="U953" s="400">
        <v>4.2300000000000004</v>
      </c>
      <c r="V953" s="400">
        <v>4.2300000000000004</v>
      </c>
      <c r="W953" s="404">
        <f>SUM(T953:V953)</f>
        <v>12.690000000000001</v>
      </c>
      <c r="X953" s="400">
        <v>4.2300000000000004</v>
      </c>
      <c r="Y953" s="400">
        <v>4.2300000000000004</v>
      </c>
      <c r="Z953" s="400">
        <v>4.2300000000000004</v>
      </c>
      <c r="AA953" s="404">
        <f>SUM(X953:Z953)</f>
        <v>12.690000000000001</v>
      </c>
      <c r="AB953" s="400">
        <v>4.2300000000000004</v>
      </c>
      <c r="AC953" s="400">
        <v>4.2300000000000004</v>
      </c>
      <c r="AD953" s="400">
        <v>4.2300000000000004</v>
      </c>
      <c r="AE953" s="404">
        <f>SUM(AB953:AD953)</f>
        <v>12.690000000000001</v>
      </c>
      <c r="AF953" s="401">
        <f>SUBTOTAL(9,S953,W953,AA953,AE953)</f>
        <v>50.760000000000005</v>
      </c>
    </row>
    <row r="954" spans="1:32" x14ac:dyDescent="0.3">
      <c r="A954" s="70"/>
      <c r="B954" s="70" t="s">
        <v>3631</v>
      </c>
      <c r="C954" s="318" t="s">
        <v>157</v>
      </c>
      <c r="D954" s="318" t="s">
        <v>291</v>
      </c>
      <c r="E954" s="317" t="s">
        <v>748</v>
      </c>
      <c r="F954" s="318" t="s">
        <v>2011</v>
      </c>
      <c r="G954" s="318" t="s">
        <v>1272</v>
      </c>
      <c r="H954" s="317" t="s">
        <v>912</v>
      </c>
      <c r="I954" s="317">
        <v>53100</v>
      </c>
      <c r="J954" s="318" t="s">
        <v>1001</v>
      </c>
      <c r="K954" s="316">
        <v>40952</v>
      </c>
      <c r="L954" s="317" t="s">
        <v>2608</v>
      </c>
      <c r="M954" s="315" t="s">
        <v>983</v>
      </c>
      <c r="N954" s="318" t="s">
        <v>991</v>
      </c>
      <c r="O954" s="347">
        <v>50.76</v>
      </c>
      <c r="P954" s="400">
        <v>4.2300000000000004</v>
      </c>
      <c r="Q954" s="400">
        <v>4.2300000000000004</v>
      </c>
      <c r="R954" s="400">
        <v>4.2300000000000004</v>
      </c>
      <c r="S954" s="404">
        <f>SUM(P954:R954)</f>
        <v>12.690000000000001</v>
      </c>
      <c r="T954" s="400">
        <v>4.2300000000000004</v>
      </c>
      <c r="U954" s="400">
        <v>4.2300000000000004</v>
      </c>
      <c r="V954" s="400">
        <v>4.2300000000000004</v>
      </c>
      <c r="W954" s="404">
        <f>SUM(T954:V954)</f>
        <v>12.690000000000001</v>
      </c>
      <c r="X954" s="400">
        <v>4.2300000000000004</v>
      </c>
      <c r="Y954" s="400">
        <v>4.2300000000000004</v>
      </c>
      <c r="Z954" s="400">
        <v>4.2300000000000004</v>
      </c>
      <c r="AA954" s="404">
        <f>SUM(X954:Z954)</f>
        <v>12.690000000000001</v>
      </c>
      <c r="AB954" s="400">
        <v>4.2300000000000004</v>
      </c>
      <c r="AC954" s="400">
        <v>4.2300000000000004</v>
      </c>
      <c r="AD954" s="400">
        <v>4.2300000000000004</v>
      </c>
      <c r="AE954" s="404">
        <f>SUM(AB954:AD954)</f>
        <v>12.690000000000001</v>
      </c>
      <c r="AF954" s="401">
        <f>SUBTOTAL(9,S954,W954,AA954,AE954)</f>
        <v>50.760000000000005</v>
      </c>
    </row>
    <row r="955" spans="1:32" x14ac:dyDescent="0.3">
      <c r="A955" s="70"/>
      <c r="B955" s="70" t="s">
        <v>3631</v>
      </c>
      <c r="C955" s="318" t="s">
        <v>157</v>
      </c>
      <c r="D955" s="318" t="s">
        <v>292</v>
      </c>
      <c r="E955" s="317" t="s">
        <v>748</v>
      </c>
      <c r="F955" s="318" t="s">
        <v>2012</v>
      </c>
      <c r="G955" s="318" t="s">
        <v>1272</v>
      </c>
      <c r="H955" s="317" t="s">
        <v>912</v>
      </c>
      <c r="I955" s="317">
        <v>53100</v>
      </c>
      <c r="J955" s="318" t="s">
        <v>1001</v>
      </c>
      <c r="K955" s="316">
        <v>40953</v>
      </c>
      <c r="L955" s="317" t="s">
        <v>2608</v>
      </c>
      <c r="M955" s="315" t="s">
        <v>983</v>
      </c>
      <c r="N955" s="318" t="s">
        <v>991</v>
      </c>
      <c r="O955" s="347">
        <v>50.76</v>
      </c>
      <c r="P955" s="400">
        <v>4.2300000000000004</v>
      </c>
      <c r="Q955" s="400">
        <v>4.2300000000000004</v>
      </c>
      <c r="R955" s="400">
        <v>4.2300000000000004</v>
      </c>
      <c r="S955" s="404">
        <f>SUM(P955:R955)</f>
        <v>12.690000000000001</v>
      </c>
      <c r="T955" s="400">
        <v>4.2300000000000004</v>
      </c>
      <c r="U955" s="400">
        <v>4.2300000000000004</v>
      </c>
      <c r="V955" s="400">
        <v>4.2300000000000004</v>
      </c>
      <c r="W955" s="404">
        <f>SUM(T955:V955)</f>
        <v>12.690000000000001</v>
      </c>
      <c r="X955" s="400">
        <v>4.2300000000000004</v>
      </c>
      <c r="Y955" s="400">
        <v>4.2300000000000004</v>
      </c>
      <c r="Z955" s="400">
        <v>4.2300000000000004</v>
      </c>
      <c r="AA955" s="404">
        <f>SUM(X955:Z955)</f>
        <v>12.690000000000001</v>
      </c>
      <c r="AB955" s="400">
        <v>4.2300000000000004</v>
      </c>
      <c r="AC955" s="400">
        <v>4.2300000000000004</v>
      </c>
      <c r="AD955" s="400">
        <v>4.2300000000000004</v>
      </c>
      <c r="AE955" s="404">
        <f>SUM(AB955:AD955)</f>
        <v>12.690000000000001</v>
      </c>
      <c r="AF955" s="401">
        <f>SUBTOTAL(9,S955,W955,AA955,AE955)</f>
        <v>50.760000000000005</v>
      </c>
    </row>
    <row r="956" spans="1:32" x14ac:dyDescent="0.3">
      <c r="A956" s="70"/>
      <c r="B956" s="70" t="s">
        <v>3631</v>
      </c>
      <c r="C956" s="318" t="s">
        <v>157</v>
      </c>
      <c r="D956" s="318" t="s">
        <v>293</v>
      </c>
      <c r="E956" s="317" t="s">
        <v>926</v>
      </c>
      <c r="F956" s="318" t="s">
        <v>2013</v>
      </c>
      <c r="G956" s="318" t="s">
        <v>1885</v>
      </c>
      <c r="H956" s="317" t="s">
        <v>966</v>
      </c>
      <c r="I956" s="317">
        <v>62300</v>
      </c>
      <c r="J956" s="318" t="s">
        <v>1001</v>
      </c>
      <c r="K956" s="316">
        <v>40944</v>
      </c>
      <c r="L956" s="317" t="s">
        <v>2608</v>
      </c>
      <c r="M956" s="315" t="s">
        <v>983</v>
      </c>
      <c r="N956" s="318" t="s">
        <v>991</v>
      </c>
      <c r="O956" s="347">
        <v>50.76</v>
      </c>
      <c r="P956" s="400">
        <v>4.2300000000000004</v>
      </c>
      <c r="Q956" s="400">
        <v>4.2300000000000004</v>
      </c>
      <c r="R956" s="400">
        <v>4.2300000000000004</v>
      </c>
      <c r="S956" s="404">
        <f>SUM(P956:R956)</f>
        <v>12.690000000000001</v>
      </c>
      <c r="T956" s="400">
        <v>4.2300000000000004</v>
      </c>
      <c r="U956" s="400">
        <v>4.2300000000000004</v>
      </c>
      <c r="V956" s="400">
        <v>4.2300000000000004</v>
      </c>
      <c r="W956" s="404">
        <f>SUM(T956:V956)</f>
        <v>12.690000000000001</v>
      </c>
      <c r="X956" s="400">
        <v>4.2300000000000004</v>
      </c>
      <c r="Y956" s="400">
        <v>4.2300000000000004</v>
      </c>
      <c r="Z956" s="400">
        <v>4.2300000000000004</v>
      </c>
      <c r="AA956" s="404">
        <f>SUM(X956:Z956)</f>
        <v>12.690000000000001</v>
      </c>
      <c r="AB956" s="400">
        <v>4.2300000000000004</v>
      </c>
      <c r="AC956" s="400">
        <v>4.2300000000000004</v>
      </c>
      <c r="AD956" s="400">
        <v>4.2300000000000004</v>
      </c>
      <c r="AE956" s="404">
        <f>SUM(AB956:AD956)</f>
        <v>12.690000000000001</v>
      </c>
      <c r="AF956" s="401">
        <f>SUBTOTAL(9,S956,W956,AA956,AE956)</f>
        <v>50.760000000000005</v>
      </c>
    </row>
    <row r="957" spans="1:32" x14ac:dyDescent="0.3">
      <c r="A957" s="70"/>
      <c r="B957" s="70" t="s">
        <v>3631</v>
      </c>
      <c r="C957" s="318" t="s">
        <v>157</v>
      </c>
      <c r="D957" s="318" t="s">
        <v>294</v>
      </c>
      <c r="E957" s="317" t="s">
        <v>926</v>
      </c>
      <c r="F957" s="318" t="s">
        <v>2014</v>
      </c>
      <c r="G957" s="318" t="s">
        <v>1885</v>
      </c>
      <c r="H957" s="317" t="s">
        <v>966</v>
      </c>
      <c r="I957" s="317">
        <v>62300</v>
      </c>
      <c r="J957" s="318" t="s">
        <v>1001</v>
      </c>
      <c r="K957" s="316">
        <v>40944</v>
      </c>
      <c r="L957" s="317" t="s">
        <v>2608</v>
      </c>
      <c r="M957" s="315" t="s">
        <v>983</v>
      </c>
      <c r="N957" s="318" t="s">
        <v>991</v>
      </c>
      <c r="O957" s="347">
        <v>50.76</v>
      </c>
      <c r="P957" s="400">
        <v>4.2300000000000004</v>
      </c>
      <c r="Q957" s="400">
        <v>4.2300000000000004</v>
      </c>
      <c r="R957" s="400">
        <v>4.2300000000000004</v>
      </c>
      <c r="S957" s="404">
        <f>SUM(P957:R957)</f>
        <v>12.690000000000001</v>
      </c>
      <c r="T957" s="400">
        <v>4.2300000000000004</v>
      </c>
      <c r="U957" s="400">
        <v>4.2300000000000004</v>
      </c>
      <c r="V957" s="400">
        <v>4.2300000000000004</v>
      </c>
      <c r="W957" s="404">
        <f>SUM(T957:V957)</f>
        <v>12.690000000000001</v>
      </c>
      <c r="X957" s="400">
        <v>4.2300000000000004</v>
      </c>
      <c r="Y957" s="400">
        <v>4.2300000000000004</v>
      </c>
      <c r="Z957" s="400">
        <v>4.2300000000000004</v>
      </c>
      <c r="AA957" s="404">
        <f>SUM(X957:Z957)</f>
        <v>12.690000000000001</v>
      </c>
      <c r="AB957" s="400">
        <v>4.2300000000000004</v>
      </c>
      <c r="AC957" s="400">
        <v>4.2300000000000004</v>
      </c>
      <c r="AD957" s="400">
        <v>4.2300000000000004</v>
      </c>
      <c r="AE957" s="404">
        <f>SUM(AB957:AD957)</f>
        <v>12.690000000000001</v>
      </c>
      <c r="AF957" s="401">
        <f>SUBTOTAL(9,S957,W957,AA957,AE957)</f>
        <v>50.760000000000005</v>
      </c>
    </row>
    <row r="958" spans="1:32" x14ac:dyDescent="0.3">
      <c r="A958" s="70"/>
      <c r="B958" s="70" t="s">
        <v>3631</v>
      </c>
      <c r="C958" s="318" t="s">
        <v>157</v>
      </c>
      <c r="D958" s="318" t="s">
        <v>295</v>
      </c>
      <c r="E958" s="317" t="s">
        <v>926</v>
      </c>
      <c r="F958" s="318" t="s">
        <v>2015</v>
      </c>
      <c r="G958" s="318" t="s">
        <v>1272</v>
      </c>
      <c r="H958" s="317" t="s">
        <v>912</v>
      </c>
      <c r="I958" s="317">
        <v>53100</v>
      </c>
      <c r="J958" s="318" t="s">
        <v>1001</v>
      </c>
      <c r="K958" s="316">
        <v>40944</v>
      </c>
      <c r="L958" s="317" t="s">
        <v>2608</v>
      </c>
      <c r="M958" s="315" t="s">
        <v>983</v>
      </c>
      <c r="N958" s="318" t="s">
        <v>991</v>
      </c>
      <c r="O958" s="347">
        <v>50.76</v>
      </c>
      <c r="P958" s="400">
        <v>4.2300000000000004</v>
      </c>
      <c r="Q958" s="400">
        <v>4.2300000000000004</v>
      </c>
      <c r="R958" s="400">
        <v>4.2300000000000004</v>
      </c>
      <c r="S958" s="404">
        <f>SUM(P958:R958)</f>
        <v>12.690000000000001</v>
      </c>
      <c r="T958" s="400">
        <v>4.2300000000000004</v>
      </c>
      <c r="U958" s="400">
        <v>4.2300000000000004</v>
      </c>
      <c r="V958" s="400">
        <v>4.2300000000000004</v>
      </c>
      <c r="W958" s="404">
        <f>SUM(T958:V958)</f>
        <v>12.690000000000001</v>
      </c>
      <c r="X958" s="400">
        <v>4.2300000000000004</v>
      </c>
      <c r="Y958" s="400">
        <v>4.2300000000000004</v>
      </c>
      <c r="Z958" s="400">
        <v>4.2300000000000004</v>
      </c>
      <c r="AA958" s="404">
        <f>SUM(X958:Z958)</f>
        <v>12.690000000000001</v>
      </c>
      <c r="AB958" s="400">
        <v>4.2300000000000004</v>
      </c>
      <c r="AC958" s="400">
        <v>4.2300000000000004</v>
      </c>
      <c r="AD958" s="400">
        <v>4.2300000000000004</v>
      </c>
      <c r="AE958" s="404">
        <f>SUM(AB958:AD958)</f>
        <v>12.690000000000001</v>
      </c>
      <c r="AF958" s="401">
        <f>SUBTOTAL(9,S958,W958,AA958,AE958)</f>
        <v>50.760000000000005</v>
      </c>
    </row>
    <row r="959" spans="1:32" x14ac:dyDescent="0.3">
      <c r="A959" s="70"/>
      <c r="B959" s="70" t="s">
        <v>3631</v>
      </c>
      <c r="C959" s="318" t="s">
        <v>157</v>
      </c>
      <c r="D959" s="318" t="s">
        <v>296</v>
      </c>
      <c r="E959" s="317" t="s">
        <v>926</v>
      </c>
      <c r="F959" s="318" t="s">
        <v>2016</v>
      </c>
      <c r="G959" s="318" t="s">
        <v>1272</v>
      </c>
      <c r="H959" s="317" t="s">
        <v>912</v>
      </c>
      <c r="I959" s="317">
        <v>53100</v>
      </c>
      <c r="J959" s="318" t="s">
        <v>1001</v>
      </c>
      <c r="K959" s="316">
        <v>40944</v>
      </c>
      <c r="L959" s="317" t="s">
        <v>2608</v>
      </c>
      <c r="M959" s="315" t="s">
        <v>983</v>
      </c>
      <c r="N959" s="318" t="s">
        <v>991</v>
      </c>
      <c r="O959" s="347">
        <v>50.76</v>
      </c>
      <c r="P959" s="400">
        <v>4.2300000000000004</v>
      </c>
      <c r="Q959" s="400">
        <v>4.2300000000000004</v>
      </c>
      <c r="R959" s="400">
        <v>4.2300000000000004</v>
      </c>
      <c r="S959" s="404">
        <f>SUM(P959:R959)</f>
        <v>12.690000000000001</v>
      </c>
      <c r="T959" s="400">
        <v>4.2300000000000004</v>
      </c>
      <c r="U959" s="400">
        <v>4.2300000000000004</v>
      </c>
      <c r="V959" s="400">
        <v>4.2300000000000004</v>
      </c>
      <c r="W959" s="404">
        <f>SUM(T959:V959)</f>
        <v>12.690000000000001</v>
      </c>
      <c r="X959" s="400">
        <v>4.2300000000000004</v>
      </c>
      <c r="Y959" s="400">
        <v>4.2300000000000004</v>
      </c>
      <c r="Z959" s="400">
        <v>4.2300000000000004</v>
      </c>
      <c r="AA959" s="404">
        <f>SUM(X959:Z959)</f>
        <v>12.690000000000001</v>
      </c>
      <c r="AB959" s="400">
        <v>4.2300000000000004</v>
      </c>
      <c r="AC959" s="400">
        <v>4.2300000000000004</v>
      </c>
      <c r="AD959" s="400">
        <v>4.2300000000000004</v>
      </c>
      <c r="AE959" s="404">
        <f>SUM(AB959:AD959)</f>
        <v>12.690000000000001</v>
      </c>
      <c r="AF959" s="401">
        <f>SUBTOTAL(9,S959,W959,AA959,AE959)</f>
        <v>50.760000000000005</v>
      </c>
    </row>
    <row r="960" spans="1:32" x14ac:dyDescent="0.3">
      <c r="A960" s="70"/>
      <c r="B960" s="70" t="s">
        <v>3631</v>
      </c>
      <c r="C960" s="318" t="s">
        <v>2704</v>
      </c>
      <c r="D960" s="318" t="s">
        <v>297</v>
      </c>
      <c r="E960" s="317" t="s">
        <v>927</v>
      </c>
      <c r="F960" s="318" t="s">
        <v>2017</v>
      </c>
      <c r="G960" s="318" t="s">
        <v>1272</v>
      </c>
      <c r="H960" s="317" t="s">
        <v>912</v>
      </c>
      <c r="I960" s="317">
        <v>53100</v>
      </c>
      <c r="J960" s="318" t="s">
        <v>1002</v>
      </c>
      <c r="K960" s="316">
        <v>40258</v>
      </c>
      <c r="L960" s="317" t="s">
        <v>2608</v>
      </c>
      <c r="M960" s="315" t="s">
        <v>984</v>
      </c>
      <c r="N960" s="318" t="s">
        <v>991</v>
      </c>
      <c r="O960" s="347">
        <v>46.08</v>
      </c>
      <c r="P960" s="400">
        <v>3.84</v>
      </c>
      <c r="Q960" s="400">
        <v>3.84</v>
      </c>
      <c r="R960" s="400">
        <v>3.84</v>
      </c>
      <c r="S960" s="404">
        <f>SUM(P960:R960)</f>
        <v>11.52</v>
      </c>
      <c r="T960" s="400">
        <v>3.84</v>
      </c>
      <c r="U960" s="400">
        <v>3.84</v>
      </c>
      <c r="V960" s="400">
        <v>3.84</v>
      </c>
      <c r="W960" s="404">
        <f>SUM(T960:V960)</f>
        <v>11.52</v>
      </c>
      <c r="X960" s="400">
        <v>3.84</v>
      </c>
      <c r="Y960" s="400">
        <v>3.84</v>
      </c>
      <c r="Z960" s="400">
        <v>3.84</v>
      </c>
      <c r="AA960" s="404">
        <f>SUM(X960:Z960)</f>
        <v>11.52</v>
      </c>
      <c r="AB960" s="400">
        <v>3.84</v>
      </c>
      <c r="AC960" s="400">
        <v>3.84</v>
      </c>
      <c r="AD960" s="400">
        <v>3.84</v>
      </c>
      <c r="AE960" s="404">
        <f>SUM(AB960:AD960)</f>
        <v>11.52</v>
      </c>
      <c r="AF960" s="401">
        <f>SUBTOTAL(9,S960,W960,AA960,AE960)</f>
        <v>46.08</v>
      </c>
    </row>
    <row r="961" spans="1:32" x14ac:dyDescent="0.3">
      <c r="A961" s="70"/>
      <c r="B961" s="70" t="s">
        <v>3631</v>
      </c>
      <c r="C961" s="318" t="s">
        <v>2665</v>
      </c>
      <c r="D961" s="318" t="s">
        <v>298</v>
      </c>
      <c r="E961" s="317" t="s">
        <v>943</v>
      </c>
      <c r="F961" s="318" t="s">
        <v>2018</v>
      </c>
      <c r="G961" s="318" t="s">
        <v>1272</v>
      </c>
      <c r="H961" s="317" t="s">
        <v>912</v>
      </c>
      <c r="I961" s="317">
        <v>53100</v>
      </c>
      <c r="J961" s="318" t="s">
        <v>1002</v>
      </c>
      <c r="K961" s="316">
        <v>41077</v>
      </c>
      <c r="L961" s="317" t="s">
        <v>2608</v>
      </c>
      <c r="M961" s="315" t="s">
        <v>984</v>
      </c>
      <c r="N961" s="318" t="s">
        <v>991</v>
      </c>
      <c r="O961" s="347">
        <v>46.08</v>
      </c>
      <c r="P961" s="400">
        <v>3.84</v>
      </c>
      <c r="Q961" s="400">
        <v>3.84</v>
      </c>
      <c r="R961" s="400">
        <v>3.84</v>
      </c>
      <c r="S961" s="404">
        <f>SUM(P961:R961)</f>
        <v>11.52</v>
      </c>
      <c r="T961" s="400">
        <v>3.84</v>
      </c>
      <c r="U961" s="400">
        <v>3.84</v>
      </c>
      <c r="V961" s="400">
        <v>3.84</v>
      </c>
      <c r="W961" s="404">
        <f>SUM(T961:V961)</f>
        <v>11.52</v>
      </c>
      <c r="X961" s="400">
        <v>3.84</v>
      </c>
      <c r="Y961" s="400">
        <v>3.84</v>
      </c>
      <c r="Z961" s="400">
        <v>3.84</v>
      </c>
      <c r="AA961" s="404">
        <f>SUM(X961:Z961)</f>
        <v>11.52</v>
      </c>
      <c r="AB961" s="400">
        <v>3.84</v>
      </c>
      <c r="AC961" s="400">
        <v>3.84</v>
      </c>
      <c r="AD961" s="400">
        <v>3.84</v>
      </c>
      <c r="AE961" s="404">
        <f>SUM(AB961:AD961)</f>
        <v>11.52</v>
      </c>
      <c r="AF961" s="401">
        <f>SUBTOTAL(9,S961,W961,AA961,AE961)</f>
        <v>46.08</v>
      </c>
    </row>
    <row r="962" spans="1:32" x14ac:dyDescent="0.3">
      <c r="A962" s="70"/>
      <c r="B962" s="70" t="s">
        <v>3631</v>
      </c>
      <c r="C962" s="318" t="s">
        <v>2663</v>
      </c>
      <c r="D962" s="318" t="s">
        <v>301</v>
      </c>
      <c r="E962" s="317" t="s">
        <v>969</v>
      </c>
      <c r="F962" s="318" t="s">
        <v>2021</v>
      </c>
      <c r="G962" s="318" t="s">
        <v>1272</v>
      </c>
      <c r="H962" s="317" t="s">
        <v>912</v>
      </c>
      <c r="I962" s="317">
        <v>53100</v>
      </c>
      <c r="J962" s="318" t="s">
        <v>1002</v>
      </c>
      <c r="K962" s="316">
        <v>40179</v>
      </c>
      <c r="L962" s="317" t="s">
        <v>2608</v>
      </c>
      <c r="M962" s="315" t="s">
        <v>984</v>
      </c>
      <c r="N962" s="318" t="s">
        <v>991</v>
      </c>
      <c r="O962" s="347">
        <v>46.08</v>
      </c>
      <c r="P962" s="400">
        <v>3.84</v>
      </c>
      <c r="Q962" s="400">
        <v>3.84</v>
      </c>
      <c r="R962" s="400">
        <v>3.84</v>
      </c>
      <c r="S962" s="404">
        <f>SUM(P962:R962)</f>
        <v>11.52</v>
      </c>
      <c r="T962" s="400">
        <v>3.84</v>
      </c>
      <c r="U962" s="400">
        <v>3.84</v>
      </c>
      <c r="V962" s="400">
        <v>3.84</v>
      </c>
      <c r="W962" s="404">
        <f>SUM(T962:V962)</f>
        <v>11.52</v>
      </c>
      <c r="X962" s="400">
        <v>3.84</v>
      </c>
      <c r="Y962" s="400">
        <v>3.84</v>
      </c>
      <c r="Z962" s="400">
        <v>3.84</v>
      </c>
      <c r="AA962" s="404">
        <f>SUM(X962:Z962)</f>
        <v>11.52</v>
      </c>
      <c r="AB962" s="400">
        <v>3.84</v>
      </c>
      <c r="AC962" s="400">
        <v>3.84</v>
      </c>
      <c r="AD962" s="400">
        <v>3.84</v>
      </c>
      <c r="AE962" s="404">
        <f>SUM(AB962:AD962)</f>
        <v>11.52</v>
      </c>
      <c r="AF962" s="401">
        <f>SUBTOTAL(9,S962,W962,AA962,AE962)</f>
        <v>46.08</v>
      </c>
    </row>
    <row r="963" spans="1:32" x14ac:dyDescent="0.3">
      <c r="A963" s="70"/>
      <c r="B963" s="70" t="s">
        <v>3631</v>
      </c>
      <c r="C963" s="318" t="s">
        <v>2704</v>
      </c>
      <c r="D963" s="318" t="s">
        <v>302</v>
      </c>
      <c r="E963" s="317" t="s">
        <v>926</v>
      </c>
      <c r="F963" s="318" t="s">
        <v>2022</v>
      </c>
      <c r="G963" s="318" t="s">
        <v>1272</v>
      </c>
      <c r="H963" s="317" t="s">
        <v>912</v>
      </c>
      <c r="I963" s="317">
        <v>53100</v>
      </c>
      <c r="J963" s="318" t="s">
        <v>1002</v>
      </c>
      <c r="K963" s="316">
        <v>40216</v>
      </c>
      <c r="L963" s="317" t="s">
        <v>2608</v>
      </c>
      <c r="M963" s="315" t="s">
        <v>984</v>
      </c>
      <c r="N963" s="318" t="s">
        <v>991</v>
      </c>
      <c r="O963" s="347">
        <v>46.08</v>
      </c>
      <c r="P963" s="400">
        <v>3.84</v>
      </c>
      <c r="Q963" s="400">
        <v>3.84</v>
      </c>
      <c r="R963" s="400">
        <v>3.84</v>
      </c>
      <c r="S963" s="404">
        <f>SUM(P963:R963)</f>
        <v>11.52</v>
      </c>
      <c r="T963" s="400">
        <v>3.84</v>
      </c>
      <c r="U963" s="400">
        <v>3.84</v>
      </c>
      <c r="V963" s="400">
        <v>3.84</v>
      </c>
      <c r="W963" s="404">
        <f>SUM(T963:V963)</f>
        <v>11.52</v>
      </c>
      <c r="X963" s="400">
        <v>3.84</v>
      </c>
      <c r="Y963" s="400">
        <v>3.84</v>
      </c>
      <c r="Z963" s="400">
        <v>3.84</v>
      </c>
      <c r="AA963" s="404">
        <f>SUM(X963:Z963)</f>
        <v>11.52</v>
      </c>
      <c r="AB963" s="400">
        <v>3.84</v>
      </c>
      <c r="AC963" s="400">
        <v>3.84</v>
      </c>
      <c r="AD963" s="400">
        <v>3.84</v>
      </c>
      <c r="AE963" s="404">
        <f>SUM(AB963:AD963)</f>
        <v>11.52</v>
      </c>
      <c r="AF963" s="401">
        <f>SUBTOTAL(9,S963,W963,AA963,AE963)</f>
        <v>46.08</v>
      </c>
    </row>
    <row r="964" spans="1:32" x14ac:dyDescent="0.3">
      <c r="A964" s="70"/>
      <c r="B964" s="70" t="s">
        <v>3631</v>
      </c>
      <c r="C964" s="318" t="s">
        <v>2682</v>
      </c>
      <c r="D964" s="318" t="s">
        <v>303</v>
      </c>
      <c r="E964" s="317" t="s">
        <v>927</v>
      </c>
      <c r="F964" s="318" t="s">
        <v>2023</v>
      </c>
      <c r="G964" s="318" t="s">
        <v>1272</v>
      </c>
      <c r="H964" s="317" t="s">
        <v>912</v>
      </c>
      <c r="I964" s="317">
        <v>53100</v>
      </c>
      <c r="J964" s="318" t="s">
        <v>1002</v>
      </c>
      <c r="K964" s="316">
        <v>40222</v>
      </c>
      <c r="L964" s="317" t="s">
        <v>2608</v>
      </c>
      <c r="M964" s="315" t="s">
        <v>984</v>
      </c>
      <c r="N964" s="318" t="s">
        <v>991</v>
      </c>
      <c r="O964" s="347">
        <v>46.08</v>
      </c>
      <c r="P964" s="400">
        <v>3.84</v>
      </c>
      <c r="Q964" s="400">
        <v>3.84</v>
      </c>
      <c r="R964" s="400">
        <v>3.84</v>
      </c>
      <c r="S964" s="404">
        <f>SUM(P964:R964)</f>
        <v>11.52</v>
      </c>
      <c r="T964" s="400">
        <v>3.84</v>
      </c>
      <c r="U964" s="400">
        <v>3.84</v>
      </c>
      <c r="V964" s="400">
        <v>3.84</v>
      </c>
      <c r="W964" s="404">
        <f>SUM(T964:V964)</f>
        <v>11.52</v>
      </c>
      <c r="X964" s="400">
        <v>3.84</v>
      </c>
      <c r="Y964" s="400">
        <v>3.84</v>
      </c>
      <c r="Z964" s="400">
        <v>3.84</v>
      </c>
      <c r="AA964" s="404">
        <f>SUM(X964:Z964)</f>
        <v>11.52</v>
      </c>
      <c r="AB964" s="400">
        <v>3.84</v>
      </c>
      <c r="AC964" s="400">
        <v>3.84</v>
      </c>
      <c r="AD964" s="400">
        <v>3.84</v>
      </c>
      <c r="AE964" s="404">
        <f>SUM(AB964:AD964)</f>
        <v>11.52</v>
      </c>
      <c r="AF964" s="401">
        <f>SUBTOTAL(9,S964,W964,AA964,AE964)</f>
        <v>46.08</v>
      </c>
    </row>
    <row r="965" spans="1:32" x14ac:dyDescent="0.3">
      <c r="A965" s="581"/>
      <c r="B965" s="581" t="s">
        <v>3632</v>
      </c>
      <c r="C965" s="580" t="s">
        <v>2682</v>
      </c>
      <c r="D965" s="580" t="s">
        <v>304</v>
      </c>
      <c r="E965" s="579" t="s">
        <v>927</v>
      </c>
      <c r="F965" s="580" t="s">
        <v>2024</v>
      </c>
      <c r="G965" s="580" t="s">
        <v>1272</v>
      </c>
      <c r="H965" s="579" t="s">
        <v>912</v>
      </c>
      <c r="I965" s="579">
        <v>53100</v>
      </c>
      <c r="J965" s="580" t="s">
        <v>1002</v>
      </c>
      <c r="K965" s="316">
        <v>40222</v>
      </c>
      <c r="L965" s="579" t="s">
        <v>2608</v>
      </c>
      <c r="M965" s="578" t="s">
        <v>984</v>
      </c>
      <c r="N965" s="580" t="s">
        <v>991</v>
      </c>
      <c r="O965" s="347">
        <v>46.08</v>
      </c>
      <c r="P965" s="400">
        <v>3.84</v>
      </c>
      <c r="Q965" s="400">
        <v>3.84</v>
      </c>
      <c r="R965" s="400">
        <v>3.84</v>
      </c>
      <c r="S965" s="404">
        <f>SUM(P965:R965)</f>
        <v>11.52</v>
      </c>
      <c r="T965" s="400">
        <v>3.84</v>
      </c>
      <c r="U965" s="400">
        <v>3.84</v>
      </c>
      <c r="V965" s="400">
        <v>3.84</v>
      </c>
      <c r="W965" s="404">
        <f>SUM(T965:V965)</f>
        <v>11.52</v>
      </c>
      <c r="X965" s="400">
        <v>3.84</v>
      </c>
      <c r="Y965" s="400">
        <v>3.84</v>
      </c>
      <c r="Z965" s="400">
        <v>3.84</v>
      </c>
      <c r="AA965" s="404">
        <f>SUM(X965:Z965)</f>
        <v>11.52</v>
      </c>
      <c r="AB965" s="400"/>
      <c r="AC965" s="400"/>
      <c r="AD965" s="400"/>
      <c r="AE965" s="404">
        <f>SUM(AB965:AD965)</f>
        <v>0</v>
      </c>
      <c r="AF965" s="592">
        <f>SUBTOTAL(9,S965,W965,AA965,AE965)</f>
        <v>34.56</v>
      </c>
    </row>
    <row r="966" spans="1:32" x14ac:dyDescent="0.3">
      <c r="A966" s="70"/>
      <c r="B966" s="70" t="s">
        <v>3631</v>
      </c>
      <c r="C966" s="318" t="s">
        <v>2704</v>
      </c>
      <c r="D966" s="318" t="s">
        <v>305</v>
      </c>
      <c r="E966" s="317" t="s">
        <v>927</v>
      </c>
      <c r="F966" s="318" t="s">
        <v>2025</v>
      </c>
      <c r="G966" s="318" t="s">
        <v>1272</v>
      </c>
      <c r="H966" s="317" t="s">
        <v>912</v>
      </c>
      <c r="I966" s="317">
        <v>53100</v>
      </c>
      <c r="J966" s="318" t="s">
        <v>1002</v>
      </c>
      <c r="K966" s="316">
        <v>40258</v>
      </c>
      <c r="L966" s="317" t="s">
        <v>2608</v>
      </c>
      <c r="M966" s="315" t="s">
        <v>984</v>
      </c>
      <c r="N966" s="318" t="s">
        <v>991</v>
      </c>
      <c r="O966" s="347">
        <v>46.08</v>
      </c>
      <c r="P966" s="400">
        <v>3.84</v>
      </c>
      <c r="Q966" s="400">
        <v>3.84</v>
      </c>
      <c r="R966" s="400">
        <v>3.84</v>
      </c>
      <c r="S966" s="404">
        <f>SUM(P966:R966)</f>
        <v>11.52</v>
      </c>
      <c r="T966" s="400">
        <v>3.84</v>
      </c>
      <c r="U966" s="400">
        <v>3.84</v>
      </c>
      <c r="V966" s="400">
        <v>3.84</v>
      </c>
      <c r="W966" s="404">
        <f>SUM(T966:V966)</f>
        <v>11.52</v>
      </c>
      <c r="X966" s="400">
        <v>3.84</v>
      </c>
      <c r="Y966" s="400">
        <v>3.84</v>
      </c>
      <c r="Z966" s="400">
        <v>3.84</v>
      </c>
      <c r="AA966" s="404">
        <f>SUM(X966:Z966)</f>
        <v>11.52</v>
      </c>
      <c r="AB966" s="400">
        <v>3.84</v>
      </c>
      <c r="AC966" s="400">
        <v>3.84</v>
      </c>
      <c r="AD966" s="400">
        <v>3.84</v>
      </c>
      <c r="AE966" s="404">
        <f>SUM(AB966:AD966)</f>
        <v>11.52</v>
      </c>
      <c r="AF966" s="401">
        <f>SUBTOTAL(9,S966,W966,AA966,AE966)</f>
        <v>46.08</v>
      </c>
    </row>
    <row r="967" spans="1:32" x14ac:dyDescent="0.3">
      <c r="A967" s="70"/>
      <c r="B967" s="70" t="s">
        <v>3631</v>
      </c>
      <c r="C967" s="318" t="s">
        <v>2704</v>
      </c>
      <c r="D967" s="318" t="s">
        <v>306</v>
      </c>
      <c r="E967" s="317" t="s">
        <v>927</v>
      </c>
      <c r="F967" s="318" t="s">
        <v>2026</v>
      </c>
      <c r="G967" s="318" t="s">
        <v>1272</v>
      </c>
      <c r="H967" s="317" t="s">
        <v>912</v>
      </c>
      <c r="I967" s="317">
        <v>53100</v>
      </c>
      <c r="J967" s="318" t="s">
        <v>1002</v>
      </c>
      <c r="K967" s="316">
        <v>40222</v>
      </c>
      <c r="L967" s="317" t="s">
        <v>2608</v>
      </c>
      <c r="M967" s="315" t="s">
        <v>984</v>
      </c>
      <c r="N967" s="318" t="s">
        <v>991</v>
      </c>
      <c r="O967" s="347">
        <v>46.08</v>
      </c>
      <c r="P967" s="400">
        <v>3.84</v>
      </c>
      <c r="Q967" s="400">
        <v>3.84</v>
      </c>
      <c r="R967" s="400">
        <v>3.84</v>
      </c>
      <c r="S967" s="404">
        <f>SUM(P967:R967)</f>
        <v>11.52</v>
      </c>
      <c r="T967" s="400">
        <v>3.84</v>
      </c>
      <c r="U967" s="400">
        <v>3.84</v>
      </c>
      <c r="V967" s="400">
        <v>3.84</v>
      </c>
      <c r="W967" s="404">
        <f>SUM(T967:V967)</f>
        <v>11.52</v>
      </c>
      <c r="X967" s="400">
        <v>3.84</v>
      </c>
      <c r="Y967" s="400">
        <v>3.84</v>
      </c>
      <c r="Z967" s="400">
        <v>3.84</v>
      </c>
      <c r="AA967" s="404">
        <f>SUM(X967:Z967)</f>
        <v>11.52</v>
      </c>
      <c r="AB967" s="400">
        <v>3.84</v>
      </c>
      <c r="AC967" s="400">
        <v>3.84</v>
      </c>
      <c r="AD967" s="400">
        <v>3.84</v>
      </c>
      <c r="AE967" s="404">
        <f>SUM(AB967:AD967)</f>
        <v>11.52</v>
      </c>
      <c r="AF967" s="401">
        <f>SUBTOTAL(9,S967,W967,AA967,AE967)</f>
        <v>46.08</v>
      </c>
    </row>
    <row r="968" spans="1:32" x14ac:dyDescent="0.3">
      <c r="A968" s="70"/>
      <c r="B968" s="70" t="s">
        <v>3631</v>
      </c>
      <c r="C968" s="318" t="s">
        <v>2704</v>
      </c>
      <c r="D968" s="318" t="s">
        <v>307</v>
      </c>
      <c r="E968" s="317" t="s">
        <v>927</v>
      </c>
      <c r="F968" s="318" t="s">
        <v>2027</v>
      </c>
      <c r="G968" s="318" t="s">
        <v>1272</v>
      </c>
      <c r="H968" s="317" t="s">
        <v>912</v>
      </c>
      <c r="I968" s="317">
        <v>53100</v>
      </c>
      <c r="J968" s="318" t="s">
        <v>1002</v>
      </c>
      <c r="K968" s="316">
        <v>40179</v>
      </c>
      <c r="L968" s="317" t="s">
        <v>2608</v>
      </c>
      <c r="M968" s="315" t="s">
        <v>984</v>
      </c>
      <c r="N968" s="318" t="s">
        <v>991</v>
      </c>
      <c r="O968" s="347">
        <v>46.08</v>
      </c>
      <c r="P968" s="400">
        <v>3.84</v>
      </c>
      <c r="Q968" s="400">
        <v>3.84</v>
      </c>
      <c r="R968" s="400">
        <v>3.84</v>
      </c>
      <c r="S968" s="404">
        <f>SUM(P968:R968)</f>
        <v>11.52</v>
      </c>
      <c r="T968" s="400">
        <v>3.84</v>
      </c>
      <c r="U968" s="400">
        <v>3.84</v>
      </c>
      <c r="V968" s="400">
        <v>3.84</v>
      </c>
      <c r="W968" s="404">
        <f>SUM(T968:V968)</f>
        <v>11.52</v>
      </c>
      <c r="X968" s="400">
        <v>3.84</v>
      </c>
      <c r="Y968" s="400">
        <v>3.84</v>
      </c>
      <c r="Z968" s="400">
        <v>3.84</v>
      </c>
      <c r="AA968" s="404">
        <f>SUM(X968:Z968)</f>
        <v>11.52</v>
      </c>
      <c r="AB968" s="400">
        <v>3.84</v>
      </c>
      <c r="AC968" s="400">
        <v>3.84</v>
      </c>
      <c r="AD968" s="400">
        <v>3.84</v>
      </c>
      <c r="AE968" s="404">
        <f>SUM(AB968:AD968)</f>
        <v>11.52</v>
      </c>
      <c r="AF968" s="401">
        <f>SUBTOTAL(9,S968,W968,AA968,AE968)</f>
        <v>46.08</v>
      </c>
    </row>
    <row r="969" spans="1:32" x14ac:dyDescent="0.3">
      <c r="A969" s="70"/>
      <c r="B969" s="70" t="s">
        <v>3631</v>
      </c>
      <c r="C969" s="318" t="s">
        <v>2704</v>
      </c>
      <c r="D969" s="318" t="s">
        <v>308</v>
      </c>
      <c r="E969" s="317" t="s">
        <v>927</v>
      </c>
      <c r="F969" s="318" t="s">
        <v>2028</v>
      </c>
      <c r="G969" s="318" t="s">
        <v>1272</v>
      </c>
      <c r="H969" s="317" t="s">
        <v>912</v>
      </c>
      <c r="I969" s="317">
        <v>53100</v>
      </c>
      <c r="J969" s="318" t="s">
        <v>1002</v>
      </c>
      <c r="K969" s="316">
        <v>40222</v>
      </c>
      <c r="L969" s="317" t="s">
        <v>2608</v>
      </c>
      <c r="M969" s="315" t="s">
        <v>984</v>
      </c>
      <c r="N969" s="318" t="s">
        <v>991</v>
      </c>
      <c r="O969" s="347">
        <v>46.08</v>
      </c>
      <c r="P969" s="400">
        <v>3.84</v>
      </c>
      <c r="Q969" s="400">
        <v>3.84</v>
      </c>
      <c r="R969" s="400">
        <v>3.84</v>
      </c>
      <c r="S969" s="404">
        <f>SUM(P969:R969)</f>
        <v>11.52</v>
      </c>
      <c r="T969" s="400">
        <v>3.84</v>
      </c>
      <c r="U969" s="400">
        <v>3.84</v>
      </c>
      <c r="V969" s="400">
        <v>3.84</v>
      </c>
      <c r="W969" s="404">
        <f>SUM(T969:V969)</f>
        <v>11.52</v>
      </c>
      <c r="X969" s="400">
        <v>3.84</v>
      </c>
      <c r="Y969" s="400">
        <v>3.84</v>
      </c>
      <c r="Z969" s="400">
        <v>3.84</v>
      </c>
      <c r="AA969" s="404">
        <f>SUM(X969:Z969)</f>
        <v>11.52</v>
      </c>
      <c r="AB969" s="400">
        <v>3.84</v>
      </c>
      <c r="AC969" s="400">
        <v>3.84</v>
      </c>
      <c r="AD969" s="400">
        <v>3.84</v>
      </c>
      <c r="AE969" s="404">
        <f>SUM(AB969:AD969)</f>
        <v>11.52</v>
      </c>
      <c r="AF969" s="401">
        <f>SUBTOTAL(9,S969,W969,AA969,AE969)</f>
        <v>46.08</v>
      </c>
    </row>
    <row r="970" spans="1:32" x14ac:dyDescent="0.3">
      <c r="A970" s="70"/>
      <c r="B970" s="508" t="s">
        <v>3632</v>
      </c>
      <c r="C970" s="504" t="s">
        <v>2704</v>
      </c>
      <c r="D970" s="504" t="s">
        <v>309</v>
      </c>
      <c r="E970" s="503" t="s">
        <v>927</v>
      </c>
      <c r="F970" s="504" t="s">
        <v>2029</v>
      </c>
      <c r="G970" s="504" t="s">
        <v>1272</v>
      </c>
      <c r="H970" s="503" t="s">
        <v>912</v>
      </c>
      <c r="I970" s="503">
        <v>53100</v>
      </c>
      <c r="J970" s="504" t="s">
        <v>1002</v>
      </c>
      <c r="K970" s="316">
        <v>40362</v>
      </c>
      <c r="L970" s="503" t="s">
        <v>2608</v>
      </c>
      <c r="M970" s="315" t="s">
        <v>984</v>
      </c>
      <c r="N970" s="504" t="s">
        <v>991</v>
      </c>
      <c r="O970" s="525">
        <v>46.08</v>
      </c>
      <c r="P970" s="400">
        <v>3.84</v>
      </c>
      <c r="Q970" s="400">
        <v>3.84</v>
      </c>
      <c r="R970" s="400"/>
      <c r="S970" s="404">
        <f>SUM(P970:R970)</f>
        <v>7.68</v>
      </c>
      <c r="T970" s="400"/>
      <c r="U970" s="400"/>
      <c r="V970" s="400"/>
      <c r="W970" s="404">
        <f>SUM(T970:V970)</f>
        <v>0</v>
      </c>
      <c r="X970" s="400"/>
      <c r="Y970" s="400"/>
      <c r="Z970" s="400"/>
      <c r="AA970" s="404">
        <f>SUM(X970:Z970)</f>
        <v>0</v>
      </c>
      <c r="AB970" s="400"/>
      <c r="AC970" s="400"/>
      <c r="AD970" s="400"/>
      <c r="AE970" s="404">
        <f>SUM(AB970:AD970)</f>
        <v>0</v>
      </c>
      <c r="AF970" s="401">
        <f>SUBTOTAL(9,S970,W970,AA970,AE970)</f>
        <v>7.68</v>
      </c>
    </row>
    <row r="971" spans="1:32" x14ac:dyDescent="0.3">
      <c r="A971" s="70"/>
      <c r="B971" s="70" t="s">
        <v>3631</v>
      </c>
      <c r="C971" s="318" t="s">
        <v>2682</v>
      </c>
      <c r="D971" s="318" t="s">
        <v>310</v>
      </c>
      <c r="E971" s="317" t="s">
        <v>951</v>
      </c>
      <c r="F971" s="318" t="s">
        <v>2030</v>
      </c>
      <c r="G971" s="318" t="s">
        <v>1272</v>
      </c>
      <c r="H971" s="317" t="s">
        <v>912</v>
      </c>
      <c r="I971" s="317">
        <v>53100</v>
      </c>
      <c r="J971" s="318" t="s">
        <v>1002</v>
      </c>
      <c r="K971" s="316">
        <v>41766</v>
      </c>
      <c r="L971" s="317" t="s">
        <v>2608</v>
      </c>
      <c r="M971" s="315" t="s">
        <v>984</v>
      </c>
      <c r="N971" s="318" t="s">
        <v>991</v>
      </c>
      <c r="O971" s="347">
        <v>46.08</v>
      </c>
      <c r="P971" s="400">
        <v>3.84</v>
      </c>
      <c r="Q971" s="400">
        <v>3.84</v>
      </c>
      <c r="R971" s="400">
        <v>3.84</v>
      </c>
      <c r="S971" s="404">
        <f>SUM(P971:R971)</f>
        <v>11.52</v>
      </c>
      <c r="T971" s="400">
        <v>3.84</v>
      </c>
      <c r="U971" s="400">
        <v>3.84</v>
      </c>
      <c r="V971" s="400">
        <v>3.84</v>
      </c>
      <c r="W971" s="404">
        <f>SUM(T971:V971)</f>
        <v>11.52</v>
      </c>
      <c r="X971" s="400">
        <v>3.84</v>
      </c>
      <c r="Y971" s="400">
        <v>3.84</v>
      </c>
      <c r="Z971" s="400">
        <v>3.84</v>
      </c>
      <c r="AA971" s="404">
        <f>SUM(X971:Z971)</f>
        <v>11.52</v>
      </c>
      <c r="AB971" s="400">
        <v>3.84</v>
      </c>
      <c r="AC971" s="400">
        <v>3.84</v>
      </c>
      <c r="AD971" s="400">
        <v>3.84</v>
      </c>
      <c r="AE971" s="404">
        <f>SUM(AB971:AD971)</f>
        <v>11.52</v>
      </c>
      <c r="AF971" s="401">
        <f>SUBTOTAL(9,S971,W971,AA971,AE971)</f>
        <v>46.08</v>
      </c>
    </row>
    <row r="972" spans="1:32" x14ac:dyDescent="0.3">
      <c r="A972" s="70"/>
      <c r="B972" s="70" t="s">
        <v>3631</v>
      </c>
      <c r="C972" s="318" t="s">
        <v>2665</v>
      </c>
      <c r="D972" s="318" t="s">
        <v>311</v>
      </c>
      <c r="E972" s="317" t="s">
        <v>926</v>
      </c>
      <c r="F972" s="318" t="s">
        <v>2031</v>
      </c>
      <c r="G972" s="318" t="s">
        <v>1272</v>
      </c>
      <c r="H972" s="317" t="s">
        <v>912</v>
      </c>
      <c r="I972" s="317">
        <v>53100</v>
      </c>
      <c r="J972" s="318" t="s">
        <v>1002</v>
      </c>
      <c r="K972" s="316">
        <v>40268</v>
      </c>
      <c r="L972" s="317" t="s">
        <v>2608</v>
      </c>
      <c r="M972" s="315" t="s">
        <v>984</v>
      </c>
      <c r="N972" s="318" t="s">
        <v>991</v>
      </c>
      <c r="O972" s="347">
        <v>46.08</v>
      </c>
      <c r="P972" s="400">
        <v>3.84</v>
      </c>
      <c r="Q972" s="400">
        <v>3.84</v>
      </c>
      <c r="R972" s="400">
        <v>3.84</v>
      </c>
      <c r="S972" s="404">
        <f>SUM(P972:R972)</f>
        <v>11.52</v>
      </c>
      <c r="T972" s="400">
        <v>3.84</v>
      </c>
      <c r="U972" s="400">
        <v>3.84</v>
      </c>
      <c r="V972" s="400">
        <v>3.84</v>
      </c>
      <c r="W972" s="404">
        <f>SUM(T972:V972)</f>
        <v>11.52</v>
      </c>
      <c r="X972" s="400">
        <v>3.84</v>
      </c>
      <c r="Y972" s="400">
        <v>3.84</v>
      </c>
      <c r="Z972" s="400">
        <v>3.84</v>
      </c>
      <c r="AA972" s="404">
        <f>SUM(X972:Z972)</f>
        <v>11.52</v>
      </c>
      <c r="AB972" s="400">
        <v>3.84</v>
      </c>
      <c r="AC972" s="400">
        <v>3.84</v>
      </c>
      <c r="AD972" s="400">
        <v>3.84</v>
      </c>
      <c r="AE972" s="404">
        <f>SUM(AB972:AD972)</f>
        <v>11.52</v>
      </c>
      <c r="AF972" s="401">
        <f>SUBTOTAL(9,S972,W972,AA972,AE972)</f>
        <v>46.08</v>
      </c>
    </row>
    <row r="973" spans="1:32" x14ac:dyDescent="0.3">
      <c r="A973" s="70"/>
      <c r="B973" s="70" t="s">
        <v>3631</v>
      </c>
      <c r="C973" s="317" t="s">
        <v>2663</v>
      </c>
      <c r="D973" s="317" t="s">
        <v>2662</v>
      </c>
      <c r="E973" s="317" t="s">
        <v>3729</v>
      </c>
      <c r="F973" s="318" t="s">
        <v>2032</v>
      </c>
      <c r="G973" s="318" t="s">
        <v>1272</v>
      </c>
      <c r="H973" s="317" t="s">
        <v>912</v>
      </c>
      <c r="I973" s="317">
        <v>53100</v>
      </c>
      <c r="J973" s="318" t="s">
        <v>1004</v>
      </c>
      <c r="K973" s="316">
        <v>41107</v>
      </c>
      <c r="L973" s="317" t="s">
        <v>2608</v>
      </c>
      <c r="M973" s="315" t="s">
        <v>984</v>
      </c>
      <c r="N973" s="318" t="s">
        <v>992</v>
      </c>
      <c r="O973" s="347">
        <v>71.52</v>
      </c>
      <c r="P973" s="400">
        <v>5.96</v>
      </c>
      <c r="Q973" s="400">
        <v>5.96</v>
      </c>
      <c r="R973" s="400">
        <v>5.96</v>
      </c>
      <c r="S973" s="404">
        <f>SUM(P973:R973)</f>
        <v>17.88</v>
      </c>
      <c r="T973" s="400">
        <v>5.96</v>
      </c>
      <c r="U973" s="400">
        <v>5.96</v>
      </c>
      <c r="V973" s="400">
        <v>5.96</v>
      </c>
      <c r="W973" s="404">
        <f>SUM(T973:V973)</f>
        <v>17.88</v>
      </c>
      <c r="X973" s="400">
        <v>5.96</v>
      </c>
      <c r="Y973" s="400">
        <v>5.96</v>
      </c>
      <c r="Z973" s="400">
        <v>5.96</v>
      </c>
      <c r="AA973" s="404">
        <f>SUM(X973:Z973)</f>
        <v>17.88</v>
      </c>
      <c r="AB973" s="400">
        <v>5.96</v>
      </c>
      <c r="AC973" s="400">
        <v>5.96</v>
      </c>
      <c r="AD973" s="400">
        <v>5.96</v>
      </c>
      <c r="AE973" s="404">
        <f>SUM(AB973:AD973)</f>
        <v>17.88</v>
      </c>
      <c r="AF973" s="401">
        <f>SUBTOTAL(9,S973,W973,AA973,AE973)</f>
        <v>71.52</v>
      </c>
    </row>
    <row r="974" spans="1:32" x14ac:dyDescent="0.3">
      <c r="A974" s="70"/>
      <c r="B974" s="70" t="s">
        <v>3631</v>
      </c>
      <c r="C974" s="318" t="s">
        <v>2682</v>
      </c>
      <c r="D974" s="318" t="s">
        <v>312</v>
      </c>
      <c r="E974" s="317" t="s">
        <v>927</v>
      </c>
      <c r="F974" s="318" t="s">
        <v>2033</v>
      </c>
      <c r="G974" s="318" t="s">
        <v>1272</v>
      </c>
      <c r="H974" s="317" t="s">
        <v>912</v>
      </c>
      <c r="I974" s="317">
        <v>53100</v>
      </c>
      <c r="J974" s="318" t="s">
        <v>1001</v>
      </c>
      <c r="K974" s="316">
        <v>40258</v>
      </c>
      <c r="L974" s="317" t="s">
        <v>2608</v>
      </c>
      <c r="M974" s="315" t="s">
        <v>983</v>
      </c>
      <c r="N974" s="318" t="s">
        <v>991</v>
      </c>
      <c r="O974" s="347">
        <v>50.76</v>
      </c>
      <c r="P974" s="400">
        <v>4.2300000000000004</v>
      </c>
      <c r="Q974" s="400">
        <v>4.2300000000000004</v>
      </c>
      <c r="R974" s="400">
        <v>4.2300000000000004</v>
      </c>
      <c r="S974" s="404">
        <f>SUM(P974:R974)</f>
        <v>12.690000000000001</v>
      </c>
      <c r="T974" s="400">
        <v>4.2300000000000004</v>
      </c>
      <c r="U974" s="400">
        <v>4.2300000000000004</v>
      </c>
      <c r="V974" s="400">
        <v>4.2300000000000004</v>
      </c>
      <c r="W974" s="404">
        <f>SUM(T974:V974)</f>
        <v>12.690000000000001</v>
      </c>
      <c r="X974" s="400">
        <v>4.2300000000000004</v>
      </c>
      <c r="Y974" s="400">
        <v>4.2300000000000004</v>
      </c>
      <c r="Z974" s="400">
        <v>4.2300000000000004</v>
      </c>
      <c r="AA974" s="404">
        <f>SUM(X974:Z974)</f>
        <v>12.690000000000001</v>
      </c>
      <c r="AB974" s="400">
        <v>4.2300000000000004</v>
      </c>
      <c r="AC974" s="400">
        <v>4.2300000000000004</v>
      </c>
      <c r="AD974" s="400">
        <v>4.2300000000000004</v>
      </c>
      <c r="AE974" s="404">
        <f>SUM(AB974:AD974)</f>
        <v>12.690000000000001</v>
      </c>
      <c r="AF974" s="401">
        <f>SUBTOTAL(9,S974,W974,AA974,AE974)</f>
        <v>50.760000000000005</v>
      </c>
    </row>
    <row r="975" spans="1:32" x14ac:dyDescent="0.3">
      <c r="A975" s="70"/>
      <c r="B975" s="70" t="s">
        <v>3631</v>
      </c>
      <c r="C975" s="318" t="s">
        <v>2663</v>
      </c>
      <c r="D975" s="318" t="s">
        <v>313</v>
      </c>
      <c r="E975" s="317" t="s">
        <v>926</v>
      </c>
      <c r="F975" s="318" t="s">
        <v>2034</v>
      </c>
      <c r="G975" s="318" t="s">
        <v>1272</v>
      </c>
      <c r="H975" s="317" t="s">
        <v>912</v>
      </c>
      <c r="I975" s="317">
        <v>53100</v>
      </c>
      <c r="J975" s="318" t="s">
        <v>1001</v>
      </c>
      <c r="K975" s="316">
        <v>40463</v>
      </c>
      <c r="L975" s="317" t="s">
        <v>2608</v>
      </c>
      <c r="M975" s="315" t="s">
        <v>983</v>
      </c>
      <c r="N975" s="318" t="s">
        <v>991</v>
      </c>
      <c r="O975" s="347">
        <v>50.76</v>
      </c>
      <c r="P975" s="400">
        <v>4.2300000000000004</v>
      </c>
      <c r="Q975" s="400">
        <v>4.2300000000000004</v>
      </c>
      <c r="R975" s="400">
        <v>4.2300000000000004</v>
      </c>
      <c r="S975" s="404">
        <f>SUM(P975:R975)</f>
        <v>12.690000000000001</v>
      </c>
      <c r="T975" s="400">
        <v>4.2300000000000004</v>
      </c>
      <c r="U975" s="400">
        <v>4.2300000000000004</v>
      </c>
      <c r="V975" s="400">
        <v>4.2300000000000004</v>
      </c>
      <c r="W975" s="404">
        <f>SUM(T975:V975)</f>
        <v>12.690000000000001</v>
      </c>
      <c r="X975" s="400">
        <v>4.2300000000000004</v>
      </c>
      <c r="Y975" s="400">
        <v>4.2300000000000004</v>
      </c>
      <c r="Z975" s="400">
        <v>4.2300000000000004</v>
      </c>
      <c r="AA975" s="404">
        <f>SUM(X975:Z975)</f>
        <v>12.690000000000001</v>
      </c>
      <c r="AB975" s="400">
        <v>4.2300000000000004</v>
      </c>
      <c r="AC975" s="400">
        <v>4.2300000000000004</v>
      </c>
      <c r="AD975" s="400">
        <v>4.2300000000000004</v>
      </c>
      <c r="AE975" s="404">
        <f>SUM(AB975:AD975)</f>
        <v>12.690000000000001</v>
      </c>
      <c r="AF975" s="401">
        <f>SUBTOTAL(9,S975,W975,AA975,AE975)</f>
        <v>50.760000000000005</v>
      </c>
    </row>
    <row r="976" spans="1:32" x14ac:dyDescent="0.3">
      <c r="A976" s="70"/>
      <c r="B976" s="70" t="s">
        <v>3631</v>
      </c>
      <c r="C976" s="318" t="s">
        <v>2682</v>
      </c>
      <c r="D976" s="318" t="s">
        <v>314</v>
      </c>
      <c r="E976" s="317" t="s">
        <v>926</v>
      </c>
      <c r="F976" s="318" t="s">
        <v>2035</v>
      </c>
      <c r="G976" s="318" t="s">
        <v>1272</v>
      </c>
      <c r="H976" s="317" t="s">
        <v>912</v>
      </c>
      <c r="I976" s="317">
        <v>53100</v>
      </c>
      <c r="J976" s="318" t="s">
        <v>1001</v>
      </c>
      <c r="K976" s="316">
        <v>40216</v>
      </c>
      <c r="L976" s="317" t="s">
        <v>2608</v>
      </c>
      <c r="M976" s="315" t="s">
        <v>983</v>
      </c>
      <c r="N976" s="318" t="s">
        <v>991</v>
      </c>
      <c r="O976" s="347">
        <v>50.76</v>
      </c>
      <c r="P976" s="400">
        <v>4.2300000000000004</v>
      </c>
      <c r="Q976" s="400">
        <v>4.2300000000000004</v>
      </c>
      <c r="R976" s="400">
        <v>4.2300000000000004</v>
      </c>
      <c r="S976" s="404">
        <f>SUM(P976:R976)</f>
        <v>12.690000000000001</v>
      </c>
      <c r="T976" s="400">
        <v>4.2300000000000004</v>
      </c>
      <c r="U976" s="400">
        <v>4.2300000000000004</v>
      </c>
      <c r="V976" s="400">
        <v>4.2300000000000004</v>
      </c>
      <c r="W976" s="404">
        <f>SUM(T976:V976)</f>
        <v>12.690000000000001</v>
      </c>
      <c r="X976" s="400">
        <v>4.2300000000000004</v>
      </c>
      <c r="Y976" s="400">
        <v>4.2300000000000004</v>
      </c>
      <c r="Z976" s="400">
        <v>4.2300000000000004</v>
      </c>
      <c r="AA976" s="404">
        <f>SUM(X976:Z976)</f>
        <v>12.690000000000001</v>
      </c>
      <c r="AB976" s="400">
        <v>4.2300000000000004</v>
      </c>
      <c r="AC976" s="400">
        <v>4.2300000000000004</v>
      </c>
      <c r="AD976" s="400">
        <v>4.2300000000000004</v>
      </c>
      <c r="AE976" s="404">
        <f>SUM(AB976:AD976)</f>
        <v>12.690000000000001</v>
      </c>
      <c r="AF976" s="401">
        <f>SUBTOTAL(9,S976,W976,AA976,AE976)</f>
        <v>50.760000000000005</v>
      </c>
    </row>
    <row r="977" spans="1:32" x14ac:dyDescent="0.3">
      <c r="A977" s="70"/>
      <c r="B977" s="70" t="s">
        <v>3631</v>
      </c>
      <c r="C977" s="318" t="s">
        <v>2682</v>
      </c>
      <c r="D977" s="318" t="s">
        <v>315</v>
      </c>
      <c r="E977" s="317" t="s">
        <v>967</v>
      </c>
      <c r="F977" s="318" t="s">
        <v>2036</v>
      </c>
      <c r="G977" s="318" t="s">
        <v>1272</v>
      </c>
      <c r="H977" s="317" t="s">
        <v>912</v>
      </c>
      <c r="I977" s="317">
        <v>53100</v>
      </c>
      <c r="J977" s="318" t="s">
        <v>1001</v>
      </c>
      <c r="K977" s="316">
        <v>39818</v>
      </c>
      <c r="L977" s="317" t="s">
        <v>2608</v>
      </c>
      <c r="M977" s="315" t="s">
        <v>983</v>
      </c>
      <c r="N977" s="318" t="s">
        <v>991</v>
      </c>
      <c r="O977" s="347">
        <v>50.76</v>
      </c>
      <c r="P977" s="400">
        <v>4.2300000000000004</v>
      </c>
      <c r="Q977" s="400">
        <v>4.2300000000000004</v>
      </c>
      <c r="R977" s="400">
        <v>4.2300000000000004</v>
      </c>
      <c r="S977" s="404">
        <f>SUM(P977:R977)</f>
        <v>12.690000000000001</v>
      </c>
      <c r="T977" s="400">
        <v>4.2300000000000004</v>
      </c>
      <c r="U977" s="400">
        <v>4.2300000000000004</v>
      </c>
      <c r="V977" s="400">
        <v>4.2300000000000004</v>
      </c>
      <c r="W977" s="404">
        <f>SUM(T977:V977)</f>
        <v>12.690000000000001</v>
      </c>
      <c r="X977" s="400">
        <v>4.2300000000000004</v>
      </c>
      <c r="Y977" s="400">
        <v>4.2300000000000004</v>
      </c>
      <c r="Z977" s="400">
        <v>4.2300000000000004</v>
      </c>
      <c r="AA977" s="404">
        <f>SUM(X977:Z977)</f>
        <v>12.690000000000001</v>
      </c>
      <c r="AB977" s="400">
        <v>4.2300000000000004</v>
      </c>
      <c r="AC977" s="400">
        <v>4.2300000000000004</v>
      </c>
      <c r="AD977" s="400">
        <v>4.2300000000000004</v>
      </c>
      <c r="AE977" s="404">
        <f>SUM(AB977:AD977)</f>
        <v>12.690000000000001</v>
      </c>
      <c r="AF977" s="401">
        <f>SUBTOTAL(9,S977,W977,AA977,AE977)</f>
        <v>50.760000000000005</v>
      </c>
    </row>
    <row r="978" spans="1:32" x14ac:dyDescent="0.3">
      <c r="A978" s="70"/>
      <c r="B978" s="70" t="s">
        <v>3631</v>
      </c>
      <c r="C978" s="318" t="s">
        <v>157</v>
      </c>
      <c r="D978" s="318" t="s">
        <v>316</v>
      </c>
      <c r="E978" s="317" t="s">
        <v>926</v>
      </c>
      <c r="F978" s="318" t="s">
        <v>2037</v>
      </c>
      <c r="G978" s="318" t="s">
        <v>1885</v>
      </c>
      <c r="H978" s="317" t="s">
        <v>966</v>
      </c>
      <c r="I978" s="317">
        <v>62300</v>
      </c>
      <c r="J978" s="318" t="s">
        <v>1001</v>
      </c>
      <c r="K978" s="316">
        <v>40953</v>
      </c>
      <c r="L978" s="317" t="s">
        <v>2608</v>
      </c>
      <c r="M978" s="315" t="s">
        <v>983</v>
      </c>
      <c r="N978" s="318" t="s">
        <v>991</v>
      </c>
      <c r="O978" s="347">
        <v>50.76</v>
      </c>
      <c r="P978" s="400">
        <v>4.2300000000000004</v>
      </c>
      <c r="Q978" s="400">
        <v>4.2300000000000004</v>
      </c>
      <c r="R978" s="400">
        <v>4.2300000000000004</v>
      </c>
      <c r="S978" s="404">
        <f>SUM(P978:R978)</f>
        <v>12.690000000000001</v>
      </c>
      <c r="T978" s="400">
        <v>4.2300000000000004</v>
      </c>
      <c r="U978" s="400">
        <v>4.2300000000000004</v>
      </c>
      <c r="V978" s="400">
        <v>4.2300000000000004</v>
      </c>
      <c r="W978" s="404">
        <f>SUM(T978:V978)</f>
        <v>12.690000000000001</v>
      </c>
      <c r="X978" s="400">
        <v>4.2300000000000004</v>
      </c>
      <c r="Y978" s="400">
        <v>4.2300000000000004</v>
      </c>
      <c r="Z978" s="400">
        <v>4.2300000000000004</v>
      </c>
      <c r="AA978" s="404">
        <f>SUM(X978:Z978)</f>
        <v>12.690000000000001</v>
      </c>
      <c r="AB978" s="400">
        <v>4.2300000000000004</v>
      </c>
      <c r="AC978" s="400">
        <v>4.2300000000000004</v>
      </c>
      <c r="AD978" s="400">
        <v>4.2300000000000004</v>
      </c>
      <c r="AE978" s="404">
        <f>SUM(AB978:AD978)</f>
        <v>12.690000000000001</v>
      </c>
      <c r="AF978" s="401">
        <f>SUBTOTAL(9,S978,W978,AA978,AE978)</f>
        <v>50.760000000000005</v>
      </c>
    </row>
    <row r="979" spans="1:32" x14ac:dyDescent="0.3">
      <c r="A979" s="581"/>
      <c r="B979" s="581" t="s">
        <v>3632</v>
      </c>
      <c r="C979" s="580" t="s">
        <v>2663</v>
      </c>
      <c r="D979" s="580" t="s">
        <v>317</v>
      </c>
      <c r="E979" s="579" t="s">
        <v>926</v>
      </c>
      <c r="F979" s="580" t="s">
        <v>2038</v>
      </c>
      <c r="G979" s="580" t="s">
        <v>1272</v>
      </c>
      <c r="H979" s="579" t="s">
        <v>912</v>
      </c>
      <c r="I979" s="579">
        <v>53100</v>
      </c>
      <c r="J979" s="580" t="s">
        <v>1001</v>
      </c>
      <c r="K979" s="316">
        <v>40756</v>
      </c>
      <c r="L979" s="579" t="s">
        <v>2608</v>
      </c>
      <c r="M979" s="578" t="s">
        <v>983</v>
      </c>
      <c r="N979" s="580" t="s">
        <v>991</v>
      </c>
      <c r="O979" s="347">
        <v>50.76</v>
      </c>
      <c r="P979" s="400">
        <v>4.2300000000000004</v>
      </c>
      <c r="Q979" s="400">
        <v>4.2300000000000004</v>
      </c>
      <c r="R979" s="400">
        <v>4.2300000000000004</v>
      </c>
      <c r="S979" s="404">
        <f>SUM(P979:R979)</f>
        <v>12.690000000000001</v>
      </c>
      <c r="T979" s="400">
        <v>4.2300000000000004</v>
      </c>
      <c r="U979" s="400">
        <v>4.2300000000000004</v>
      </c>
      <c r="V979" s="400">
        <v>4.2300000000000004</v>
      </c>
      <c r="W979" s="404">
        <f>SUM(T979:V979)</f>
        <v>12.690000000000001</v>
      </c>
      <c r="X979" s="400">
        <v>4.2300000000000004</v>
      </c>
      <c r="Y979" s="400">
        <v>4.2300000000000004</v>
      </c>
      <c r="Z979" s="400">
        <v>4.2300000000000004</v>
      </c>
      <c r="AA979" s="404">
        <f>SUM(X979:Z979)</f>
        <v>12.690000000000001</v>
      </c>
      <c r="AB979" s="400"/>
      <c r="AC979" s="400"/>
      <c r="AD979" s="400"/>
      <c r="AE979" s="404">
        <f>SUM(AB979:AD979)</f>
        <v>0</v>
      </c>
      <c r="AF979" s="592">
        <f>SUBTOTAL(9,S979,W979,AA979,AE979)</f>
        <v>38.070000000000007</v>
      </c>
    </row>
    <row r="980" spans="1:32" x14ac:dyDescent="0.3">
      <c r="A980" s="70"/>
      <c r="B980" s="70" t="s">
        <v>3631</v>
      </c>
      <c r="C980" s="318" t="s">
        <v>2665</v>
      </c>
      <c r="D980" s="318" t="s">
        <v>318</v>
      </c>
      <c r="E980" s="317" t="s">
        <v>749</v>
      </c>
      <c r="F980" s="318" t="s">
        <v>2039</v>
      </c>
      <c r="G980" s="318" t="s">
        <v>1272</v>
      </c>
      <c r="H980" s="317" t="s">
        <v>912</v>
      </c>
      <c r="I980" s="317">
        <v>53100</v>
      </c>
      <c r="J980" s="318" t="s">
        <v>1005</v>
      </c>
      <c r="K980" s="316">
        <v>41147</v>
      </c>
      <c r="L980" s="317" t="s">
        <v>2608</v>
      </c>
      <c r="M980" s="315" t="s">
        <v>983</v>
      </c>
      <c r="N980" s="318" t="s">
        <v>993</v>
      </c>
      <c r="O980" s="347">
        <v>109.56</v>
      </c>
      <c r="P980" s="400">
        <v>9.1300000000000008</v>
      </c>
      <c r="Q980" s="400">
        <v>9.1300000000000008</v>
      </c>
      <c r="R980" s="400">
        <v>9.1300000000000008</v>
      </c>
      <c r="S980" s="404">
        <f>SUM(P980:R980)</f>
        <v>27.39</v>
      </c>
      <c r="T980" s="400">
        <v>9.1300000000000008</v>
      </c>
      <c r="U980" s="400">
        <v>9.1300000000000008</v>
      </c>
      <c r="V980" s="400">
        <v>9.1300000000000008</v>
      </c>
      <c r="W980" s="404">
        <f>SUM(T980:V980)</f>
        <v>27.39</v>
      </c>
      <c r="X980" s="400">
        <v>9.1300000000000008</v>
      </c>
      <c r="Y980" s="400">
        <v>9.1300000000000008</v>
      </c>
      <c r="Z980" s="400">
        <v>9.1300000000000008</v>
      </c>
      <c r="AA980" s="404">
        <f>SUM(X980:Z980)</f>
        <v>27.39</v>
      </c>
      <c r="AB980" s="400">
        <v>9.1300000000000008</v>
      </c>
      <c r="AC980" s="400">
        <v>9.1300000000000008</v>
      </c>
      <c r="AD980" s="400">
        <v>9.1300000000000008</v>
      </c>
      <c r="AE980" s="404">
        <f>SUM(AB980:AD980)</f>
        <v>27.39</v>
      </c>
      <c r="AF980" s="401">
        <f>SUBTOTAL(9,S980,W980,AA980,AE980)</f>
        <v>109.56</v>
      </c>
    </row>
    <row r="981" spans="1:32" x14ac:dyDescent="0.3">
      <c r="A981" s="70"/>
      <c r="B981" s="508" t="s">
        <v>3632</v>
      </c>
      <c r="C981" s="504" t="s">
        <v>2665</v>
      </c>
      <c r="D981" s="504" t="s">
        <v>319</v>
      </c>
      <c r="E981" s="503" t="s">
        <v>943</v>
      </c>
      <c r="F981" s="504" t="s">
        <v>2040</v>
      </c>
      <c r="G981" s="504" t="s">
        <v>1272</v>
      </c>
      <c r="H981" s="503" t="s">
        <v>912</v>
      </c>
      <c r="I981" s="503">
        <v>53100</v>
      </c>
      <c r="J981" s="504" t="s">
        <v>1001</v>
      </c>
      <c r="K981" s="316">
        <v>41121</v>
      </c>
      <c r="L981" s="503" t="s">
        <v>2608</v>
      </c>
      <c r="M981" s="315" t="s">
        <v>983</v>
      </c>
      <c r="N981" s="504" t="s">
        <v>991</v>
      </c>
      <c r="O981" s="525">
        <v>50.76</v>
      </c>
      <c r="P981" s="400">
        <v>4.2300000000000004</v>
      </c>
      <c r="Q981" s="400">
        <v>4.2300000000000004</v>
      </c>
      <c r="R981" s="400"/>
      <c r="S981" s="404">
        <f>SUM(P981:R981)</f>
        <v>8.4600000000000009</v>
      </c>
      <c r="T981" s="400"/>
      <c r="U981" s="400"/>
      <c r="V981" s="400"/>
      <c r="W981" s="404">
        <f>SUM(T981:V981)</f>
        <v>0</v>
      </c>
      <c r="X981" s="400"/>
      <c r="Y981" s="400"/>
      <c r="Z981" s="400"/>
      <c r="AA981" s="404">
        <f>SUM(X981:Z981)</f>
        <v>0</v>
      </c>
      <c r="AB981" s="400"/>
      <c r="AC981" s="400"/>
      <c r="AD981" s="400"/>
      <c r="AE981" s="404">
        <f>SUM(AB981:AD981)</f>
        <v>0</v>
      </c>
      <c r="AF981" s="401">
        <f>SUBTOTAL(9,S981,W981,AA981,AE981)</f>
        <v>8.4600000000000009</v>
      </c>
    </row>
    <row r="982" spans="1:32" x14ac:dyDescent="0.3">
      <c r="A982" s="70"/>
      <c r="B982" s="70" t="s">
        <v>3631</v>
      </c>
      <c r="C982" s="318" t="s">
        <v>2944</v>
      </c>
      <c r="D982" s="318" t="s">
        <v>320</v>
      </c>
      <c r="E982" s="317" t="s">
        <v>943</v>
      </c>
      <c r="F982" s="318" t="s">
        <v>2041</v>
      </c>
      <c r="G982" s="318" t="s">
        <v>1272</v>
      </c>
      <c r="H982" s="317" t="s">
        <v>912</v>
      </c>
      <c r="I982" s="317">
        <v>53100</v>
      </c>
      <c r="J982" s="318" t="s">
        <v>1001</v>
      </c>
      <c r="K982" s="316">
        <v>41128</v>
      </c>
      <c r="L982" s="317" t="s">
        <v>2608</v>
      </c>
      <c r="M982" s="315" t="s">
        <v>983</v>
      </c>
      <c r="N982" s="318" t="s">
        <v>991</v>
      </c>
      <c r="O982" s="347">
        <v>50.76</v>
      </c>
      <c r="P982" s="400">
        <v>4.2300000000000004</v>
      </c>
      <c r="Q982" s="400">
        <v>4.2300000000000004</v>
      </c>
      <c r="R982" s="400">
        <v>4.2300000000000004</v>
      </c>
      <c r="S982" s="404">
        <f>SUM(P982:R982)</f>
        <v>12.690000000000001</v>
      </c>
      <c r="T982" s="400">
        <v>4.2300000000000004</v>
      </c>
      <c r="U982" s="400">
        <v>4.2300000000000004</v>
      </c>
      <c r="V982" s="400">
        <v>4.2300000000000004</v>
      </c>
      <c r="W982" s="404">
        <f>SUM(T982:V982)</f>
        <v>12.690000000000001</v>
      </c>
      <c r="X982" s="400">
        <v>4.2300000000000004</v>
      </c>
      <c r="Y982" s="400">
        <v>4.2300000000000004</v>
      </c>
      <c r="Z982" s="400">
        <v>4.2300000000000004</v>
      </c>
      <c r="AA982" s="404">
        <f>SUM(X982:Z982)</f>
        <v>12.690000000000001</v>
      </c>
      <c r="AB982" s="400">
        <v>4.2300000000000004</v>
      </c>
      <c r="AC982" s="400">
        <v>4.2300000000000004</v>
      </c>
      <c r="AD982" s="400">
        <v>4.2300000000000004</v>
      </c>
      <c r="AE982" s="404">
        <f>SUM(AB982:AD982)</f>
        <v>12.690000000000001</v>
      </c>
      <c r="AF982" s="401">
        <f>SUBTOTAL(9,S982,W982,AA982,AE982)</f>
        <v>50.760000000000005</v>
      </c>
    </row>
    <row r="983" spans="1:32" x14ac:dyDescent="0.3">
      <c r="A983" s="70"/>
      <c r="B983" s="70" t="s">
        <v>3631</v>
      </c>
      <c r="C983" s="318" t="s">
        <v>2665</v>
      </c>
      <c r="D983" s="318" t="s">
        <v>321</v>
      </c>
      <c r="E983" s="317" t="s">
        <v>943</v>
      </c>
      <c r="F983" s="318" t="s">
        <v>2042</v>
      </c>
      <c r="G983" s="318" t="s">
        <v>1272</v>
      </c>
      <c r="H983" s="317" t="s">
        <v>912</v>
      </c>
      <c r="I983" s="317">
        <v>53100</v>
      </c>
      <c r="J983" s="318" t="s">
        <v>1001</v>
      </c>
      <c r="K983" s="316">
        <v>41147</v>
      </c>
      <c r="L983" s="317" t="s">
        <v>2608</v>
      </c>
      <c r="M983" s="315" t="s">
        <v>983</v>
      </c>
      <c r="N983" s="318" t="s">
        <v>991</v>
      </c>
      <c r="O983" s="347">
        <v>50.76</v>
      </c>
      <c r="P983" s="400">
        <v>4.2300000000000004</v>
      </c>
      <c r="Q983" s="400">
        <v>4.2300000000000004</v>
      </c>
      <c r="R983" s="400">
        <v>4.2300000000000004</v>
      </c>
      <c r="S983" s="404">
        <f>SUM(P983:R983)</f>
        <v>12.690000000000001</v>
      </c>
      <c r="T983" s="400">
        <v>4.2300000000000004</v>
      </c>
      <c r="U983" s="400">
        <v>4.2300000000000004</v>
      </c>
      <c r="V983" s="400">
        <v>4.2300000000000004</v>
      </c>
      <c r="W983" s="404">
        <f>SUM(T983:V983)</f>
        <v>12.690000000000001</v>
      </c>
      <c r="X983" s="400">
        <v>4.2300000000000004</v>
      </c>
      <c r="Y983" s="400">
        <v>4.2300000000000004</v>
      </c>
      <c r="Z983" s="400">
        <v>4.2300000000000004</v>
      </c>
      <c r="AA983" s="404">
        <f>SUM(X983:Z983)</f>
        <v>12.690000000000001</v>
      </c>
      <c r="AB983" s="400">
        <v>4.2300000000000004</v>
      </c>
      <c r="AC983" s="400">
        <v>4.2300000000000004</v>
      </c>
      <c r="AD983" s="400">
        <v>4.2300000000000004</v>
      </c>
      <c r="AE983" s="404">
        <f>SUM(AB983:AD983)</f>
        <v>12.690000000000001</v>
      </c>
      <c r="AF983" s="401">
        <f>SUBTOTAL(9,S983,W983,AA983,AE983)</f>
        <v>50.760000000000005</v>
      </c>
    </row>
    <row r="984" spans="1:32" x14ac:dyDescent="0.3">
      <c r="A984" s="70"/>
      <c r="B984" s="70" t="s">
        <v>3631</v>
      </c>
      <c r="C984" s="318" t="s">
        <v>2913</v>
      </c>
      <c r="D984" s="318" t="s">
        <v>322</v>
      </c>
      <c r="E984" s="317" t="s">
        <v>943</v>
      </c>
      <c r="F984" s="318" t="s">
        <v>2043</v>
      </c>
      <c r="G984" s="318" t="s">
        <v>1272</v>
      </c>
      <c r="H984" s="317" t="s">
        <v>912</v>
      </c>
      <c r="I984" s="317">
        <v>53100</v>
      </c>
      <c r="J984" s="318" t="s">
        <v>1001</v>
      </c>
      <c r="K984" s="316">
        <v>41134</v>
      </c>
      <c r="L984" s="317" t="s">
        <v>2608</v>
      </c>
      <c r="M984" s="315" t="s">
        <v>983</v>
      </c>
      <c r="N984" s="318" t="s">
        <v>991</v>
      </c>
      <c r="O984" s="347">
        <v>50.76</v>
      </c>
      <c r="P984" s="400">
        <v>4.2300000000000004</v>
      </c>
      <c r="Q984" s="400">
        <v>4.2300000000000004</v>
      </c>
      <c r="R984" s="400">
        <v>4.2300000000000004</v>
      </c>
      <c r="S984" s="404">
        <f>SUM(P984:R984)</f>
        <v>12.690000000000001</v>
      </c>
      <c r="T984" s="400">
        <v>4.2300000000000004</v>
      </c>
      <c r="U984" s="400">
        <v>4.2300000000000004</v>
      </c>
      <c r="V984" s="400">
        <v>4.2300000000000004</v>
      </c>
      <c r="W984" s="404">
        <f>SUM(T984:V984)</f>
        <v>12.690000000000001</v>
      </c>
      <c r="X984" s="400">
        <v>4.2300000000000004</v>
      </c>
      <c r="Y984" s="400">
        <v>4.2300000000000004</v>
      </c>
      <c r="Z984" s="400">
        <v>4.2300000000000004</v>
      </c>
      <c r="AA984" s="404">
        <f>SUM(X984:Z984)</f>
        <v>12.690000000000001</v>
      </c>
      <c r="AB984" s="400">
        <v>4.2300000000000004</v>
      </c>
      <c r="AC984" s="400">
        <v>4.2300000000000004</v>
      </c>
      <c r="AD984" s="400">
        <v>4.2300000000000004</v>
      </c>
      <c r="AE984" s="404">
        <f>SUM(AB984:AD984)</f>
        <v>12.690000000000001</v>
      </c>
      <c r="AF984" s="401">
        <f>SUBTOTAL(9,S984,W984,AA984,AE984)</f>
        <v>50.760000000000005</v>
      </c>
    </row>
    <row r="985" spans="1:32" x14ac:dyDescent="0.3">
      <c r="A985" s="70"/>
      <c r="B985" s="70" t="s">
        <v>3631</v>
      </c>
      <c r="C985" s="318" t="s">
        <v>2913</v>
      </c>
      <c r="D985" s="318" t="s">
        <v>323</v>
      </c>
      <c r="E985" s="317" t="s">
        <v>943</v>
      </c>
      <c r="F985" s="318" t="s">
        <v>2044</v>
      </c>
      <c r="G985" s="318" t="s">
        <v>1272</v>
      </c>
      <c r="H985" s="317" t="s">
        <v>912</v>
      </c>
      <c r="I985" s="317">
        <v>53100</v>
      </c>
      <c r="J985" s="318" t="s">
        <v>1001</v>
      </c>
      <c r="K985" s="316">
        <v>41121</v>
      </c>
      <c r="L985" s="317" t="s">
        <v>2608</v>
      </c>
      <c r="M985" s="315" t="s">
        <v>983</v>
      </c>
      <c r="N985" s="318" t="s">
        <v>991</v>
      </c>
      <c r="O985" s="347">
        <v>50.76</v>
      </c>
      <c r="P985" s="400">
        <v>4.2300000000000004</v>
      </c>
      <c r="Q985" s="400">
        <v>4.2300000000000004</v>
      </c>
      <c r="R985" s="400">
        <v>4.2300000000000004</v>
      </c>
      <c r="S985" s="404">
        <f>SUM(P985:R985)</f>
        <v>12.690000000000001</v>
      </c>
      <c r="T985" s="400">
        <v>4.2300000000000004</v>
      </c>
      <c r="U985" s="400">
        <v>4.2300000000000004</v>
      </c>
      <c r="V985" s="400">
        <v>4.2300000000000004</v>
      </c>
      <c r="W985" s="404">
        <f>SUM(T985:V985)</f>
        <v>12.690000000000001</v>
      </c>
      <c r="X985" s="400">
        <v>4.2300000000000004</v>
      </c>
      <c r="Y985" s="400">
        <v>4.2300000000000004</v>
      </c>
      <c r="Z985" s="400">
        <v>4.2300000000000004</v>
      </c>
      <c r="AA985" s="404">
        <f>SUM(X985:Z985)</f>
        <v>12.690000000000001</v>
      </c>
      <c r="AB985" s="400">
        <v>4.2300000000000004</v>
      </c>
      <c r="AC985" s="400">
        <v>4.2300000000000004</v>
      </c>
      <c r="AD985" s="400">
        <v>4.2300000000000004</v>
      </c>
      <c r="AE985" s="404">
        <f>SUM(AB985:AD985)</f>
        <v>12.690000000000001</v>
      </c>
      <c r="AF985" s="401">
        <f>SUBTOTAL(9,S985,W985,AA985,AE985)</f>
        <v>50.760000000000005</v>
      </c>
    </row>
    <row r="986" spans="1:32" x14ac:dyDescent="0.3">
      <c r="A986" s="70"/>
      <c r="B986" s="508" t="s">
        <v>3632</v>
      </c>
      <c r="C986" s="504" t="s">
        <v>2913</v>
      </c>
      <c r="D986" s="504" t="s">
        <v>324</v>
      </c>
      <c r="E986" s="503" t="s">
        <v>943</v>
      </c>
      <c r="F986" s="504" t="s">
        <v>2045</v>
      </c>
      <c r="G986" s="504" t="s">
        <v>1272</v>
      </c>
      <c r="H986" s="503" t="s">
        <v>912</v>
      </c>
      <c r="I986" s="503">
        <v>53100</v>
      </c>
      <c r="J986" s="504" t="s">
        <v>1001</v>
      </c>
      <c r="K986" s="316">
        <v>41121</v>
      </c>
      <c r="L986" s="503" t="s">
        <v>2608</v>
      </c>
      <c r="M986" s="315" t="s">
        <v>983</v>
      </c>
      <c r="N986" s="504" t="s">
        <v>991</v>
      </c>
      <c r="O986" s="525">
        <v>50.76</v>
      </c>
      <c r="P986" s="400">
        <v>4.2300000000000004</v>
      </c>
      <c r="Q986" s="400">
        <v>4.2300000000000004</v>
      </c>
      <c r="R986" s="400"/>
      <c r="S986" s="404">
        <f>SUM(P986:R986)</f>
        <v>8.4600000000000009</v>
      </c>
      <c r="T986" s="400"/>
      <c r="U986" s="400"/>
      <c r="V986" s="400"/>
      <c r="W986" s="404">
        <f>SUM(T986:V986)</f>
        <v>0</v>
      </c>
      <c r="X986" s="400"/>
      <c r="Y986" s="400"/>
      <c r="Z986" s="400"/>
      <c r="AA986" s="404">
        <f>SUM(X986:Z986)</f>
        <v>0</v>
      </c>
      <c r="AB986" s="400"/>
      <c r="AC986" s="400"/>
      <c r="AD986" s="400"/>
      <c r="AE986" s="404">
        <f>SUM(AB986:AD986)</f>
        <v>0</v>
      </c>
      <c r="AF986" s="401">
        <f>SUBTOTAL(9,S986,W986,AA986,AE986)</f>
        <v>8.4600000000000009</v>
      </c>
    </row>
    <row r="987" spans="1:32" x14ac:dyDescent="0.3">
      <c r="A987" s="70"/>
      <c r="B987" s="70" t="s">
        <v>3631</v>
      </c>
      <c r="C987" s="318" t="s">
        <v>2700</v>
      </c>
      <c r="D987" s="318" t="s">
        <v>325</v>
      </c>
      <c r="E987" s="317" t="s">
        <v>943</v>
      </c>
      <c r="F987" s="318" t="s">
        <v>2046</v>
      </c>
      <c r="G987" s="318" t="s">
        <v>1273</v>
      </c>
      <c r="H987" s="317" t="s">
        <v>913</v>
      </c>
      <c r="I987" s="317">
        <v>53000</v>
      </c>
      <c r="J987" s="318" t="s">
        <v>1001</v>
      </c>
      <c r="K987" s="316">
        <v>40179</v>
      </c>
      <c r="L987" s="317" t="s">
        <v>2608</v>
      </c>
      <c r="M987" s="315" t="s">
        <v>983</v>
      </c>
      <c r="N987" s="318" t="s">
        <v>991</v>
      </c>
      <c r="O987" s="347">
        <v>50.76</v>
      </c>
      <c r="P987" s="400">
        <v>4.2300000000000004</v>
      </c>
      <c r="Q987" s="400">
        <v>4.2300000000000004</v>
      </c>
      <c r="R987" s="400">
        <v>4.2300000000000004</v>
      </c>
      <c r="S987" s="404">
        <f>SUM(P987:R987)</f>
        <v>12.690000000000001</v>
      </c>
      <c r="T987" s="400">
        <v>4.2300000000000004</v>
      </c>
      <c r="U987" s="400">
        <v>4.2300000000000004</v>
      </c>
      <c r="V987" s="400">
        <v>4.2300000000000004</v>
      </c>
      <c r="W987" s="404">
        <f>SUM(T987:V987)</f>
        <v>12.690000000000001</v>
      </c>
      <c r="X987" s="400">
        <v>4.2300000000000004</v>
      </c>
      <c r="Y987" s="400">
        <v>4.2300000000000004</v>
      </c>
      <c r="Z987" s="400">
        <v>4.2300000000000004</v>
      </c>
      <c r="AA987" s="404">
        <f>SUM(X987:Z987)</f>
        <v>12.690000000000001</v>
      </c>
      <c r="AB987" s="400">
        <v>4.2300000000000004</v>
      </c>
      <c r="AC987" s="400">
        <v>4.2300000000000004</v>
      </c>
      <c r="AD987" s="400">
        <v>4.2300000000000004</v>
      </c>
      <c r="AE987" s="404">
        <f>SUM(AB987:AD987)</f>
        <v>12.690000000000001</v>
      </c>
      <c r="AF987" s="401">
        <f>SUBTOTAL(9,S987,W987,AA987,AE987)</f>
        <v>50.760000000000005</v>
      </c>
    </row>
    <row r="988" spans="1:32" x14ac:dyDescent="0.3">
      <c r="A988" s="70"/>
      <c r="B988" s="70" t="s">
        <v>3631</v>
      </c>
      <c r="C988" s="318" t="s">
        <v>3236</v>
      </c>
      <c r="D988" s="318" t="s">
        <v>326</v>
      </c>
      <c r="E988" s="317" t="s">
        <v>963</v>
      </c>
      <c r="F988" s="318" t="s">
        <v>2047</v>
      </c>
      <c r="G988" s="318" t="s">
        <v>1885</v>
      </c>
      <c r="H988" s="317" t="s">
        <v>966</v>
      </c>
      <c r="I988" s="317">
        <v>62300</v>
      </c>
      <c r="J988" s="318" t="s">
        <v>1001</v>
      </c>
      <c r="K988" s="316">
        <v>41084</v>
      </c>
      <c r="L988" s="317" t="s">
        <v>2608</v>
      </c>
      <c r="M988" s="315" t="s">
        <v>983</v>
      </c>
      <c r="N988" s="318" t="s">
        <v>991</v>
      </c>
      <c r="O988" s="347">
        <v>50.76</v>
      </c>
      <c r="P988" s="400">
        <v>4.2300000000000004</v>
      </c>
      <c r="Q988" s="400">
        <v>4.2300000000000004</v>
      </c>
      <c r="R988" s="400">
        <v>4.2300000000000004</v>
      </c>
      <c r="S988" s="404">
        <f>SUM(P988:R988)</f>
        <v>12.690000000000001</v>
      </c>
      <c r="T988" s="400">
        <v>4.2300000000000004</v>
      </c>
      <c r="U988" s="400">
        <v>4.2300000000000004</v>
      </c>
      <c r="V988" s="400">
        <v>4.2300000000000004</v>
      </c>
      <c r="W988" s="404">
        <f>SUM(T988:V988)</f>
        <v>12.690000000000001</v>
      </c>
      <c r="X988" s="400">
        <v>4.2300000000000004</v>
      </c>
      <c r="Y988" s="400">
        <v>4.2300000000000004</v>
      </c>
      <c r="Z988" s="400">
        <v>4.2300000000000004</v>
      </c>
      <c r="AA988" s="404">
        <f>SUM(X988:Z988)</f>
        <v>12.690000000000001</v>
      </c>
      <c r="AB988" s="400">
        <v>4.2300000000000004</v>
      </c>
      <c r="AC988" s="400">
        <v>4.2300000000000004</v>
      </c>
      <c r="AD988" s="400">
        <v>4.2300000000000004</v>
      </c>
      <c r="AE988" s="404">
        <f>SUM(AB988:AD988)</f>
        <v>12.690000000000001</v>
      </c>
      <c r="AF988" s="401">
        <f>SUBTOTAL(9,S988,W988,AA988,AE988)</f>
        <v>50.760000000000005</v>
      </c>
    </row>
    <row r="989" spans="1:32" x14ac:dyDescent="0.3">
      <c r="A989" s="70"/>
      <c r="B989" s="70" t="s">
        <v>3631</v>
      </c>
      <c r="C989" s="318" t="s">
        <v>160</v>
      </c>
      <c r="D989" s="318" t="s">
        <v>327</v>
      </c>
      <c r="E989" s="317" t="s">
        <v>951</v>
      </c>
      <c r="F989" s="318" t="s">
        <v>2048</v>
      </c>
      <c r="G989" s="318" t="s">
        <v>1885</v>
      </c>
      <c r="H989" s="317" t="s">
        <v>966</v>
      </c>
      <c r="I989" s="317">
        <v>62300</v>
      </c>
      <c r="J989" s="318" t="s">
        <v>1001</v>
      </c>
      <c r="K989" s="316">
        <v>41612</v>
      </c>
      <c r="L989" s="317" t="s">
        <v>2608</v>
      </c>
      <c r="M989" s="315" t="s">
        <v>983</v>
      </c>
      <c r="N989" s="318" t="s">
        <v>991</v>
      </c>
      <c r="O989" s="347">
        <v>50.76</v>
      </c>
      <c r="P989" s="400">
        <v>4.2300000000000004</v>
      </c>
      <c r="Q989" s="400">
        <v>4.2300000000000004</v>
      </c>
      <c r="R989" s="400">
        <v>4.2300000000000004</v>
      </c>
      <c r="S989" s="404">
        <f>SUM(P989:R989)</f>
        <v>12.690000000000001</v>
      </c>
      <c r="T989" s="400">
        <v>4.2300000000000004</v>
      </c>
      <c r="U989" s="400">
        <v>4.2300000000000004</v>
      </c>
      <c r="V989" s="400">
        <v>4.2300000000000004</v>
      </c>
      <c r="W989" s="404">
        <f>SUM(T989:V989)</f>
        <v>12.690000000000001</v>
      </c>
      <c r="X989" s="400">
        <v>4.2300000000000004</v>
      </c>
      <c r="Y989" s="400">
        <v>4.2300000000000004</v>
      </c>
      <c r="Z989" s="400">
        <v>4.2300000000000004</v>
      </c>
      <c r="AA989" s="404">
        <f>SUM(X989:Z989)</f>
        <v>12.690000000000001</v>
      </c>
      <c r="AB989" s="400">
        <v>4.2300000000000004</v>
      </c>
      <c r="AC989" s="400">
        <v>4.2300000000000004</v>
      </c>
      <c r="AD989" s="400">
        <v>4.2300000000000004</v>
      </c>
      <c r="AE989" s="404">
        <f>SUM(AB989:AD989)</f>
        <v>12.690000000000001</v>
      </c>
      <c r="AF989" s="401">
        <f>SUBTOTAL(9,S989,W989,AA989,AE989)</f>
        <v>50.760000000000005</v>
      </c>
    </row>
    <row r="990" spans="1:32" x14ac:dyDescent="0.3">
      <c r="A990" s="70"/>
      <c r="B990" s="70" t="s">
        <v>3631</v>
      </c>
      <c r="C990" s="318" t="s">
        <v>174</v>
      </c>
      <c r="D990" s="318" t="s">
        <v>328</v>
      </c>
      <c r="E990" s="317" t="s">
        <v>963</v>
      </c>
      <c r="F990" s="318" t="s">
        <v>2049</v>
      </c>
      <c r="G990" s="318" t="s">
        <v>1885</v>
      </c>
      <c r="H990" s="317" t="s">
        <v>966</v>
      </c>
      <c r="I990" s="317">
        <v>62300</v>
      </c>
      <c r="J990" s="318" t="s">
        <v>1001</v>
      </c>
      <c r="K990" s="316">
        <v>41084</v>
      </c>
      <c r="L990" s="317" t="s">
        <v>2608</v>
      </c>
      <c r="M990" s="315" t="s">
        <v>983</v>
      </c>
      <c r="N990" s="318" t="s">
        <v>991</v>
      </c>
      <c r="O990" s="347">
        <v>50.76</v>
      </c>
      <c r="P990" s="400">
        <v>4.2300000000000004</v>
      </c>
      <c r="Q990" s="400">
        <v>4.2300000000000004</v>
      </c>
      <c r="R990" s="400">
        <v>4.2300000000000004</v>
      </c>
      <c r="S990" s="404">
        <f>SUM(P990:R990)</f>
        <v>12.690000000000001</v>
      </c>
      <c r="T990" s="400">
        <v>4.2300000000000004</v>
      </c>
      <c r="U990" s="400">
        <v>4.2300000000000004</v>
      </c>
      <c r="V990" s="400">
        <v>4.2300000000000004</v>
      </c>
      <c r="W990" s="404">
        <f>SUM(T990:V990)</f>
        <v>12.690000000000001</v>
      </c>
      <c r="X990" s="400">
        <v>4.2300000000000004</v>
      </c>
      <c r="Y990" s="400">
        <v>4.2300000000000004</v>
      </c>
      <c r="Z990" s="400">
        <v>4.2300000000000004</v>
      </c>
      <c r="AA990" s="404">
        <f>SUM(X990:Z990)</f>
        <v>12.690000000000001</v>
      </c>
      <c r="AB990" s="400">
        <v>4.2300000000000004</v>
      </c>
      <c r="AC990" s="400">
        <v>4.2300000000000004</v>
      </c>
      <c r="AD990" s="400">
        <v>4.2300000000000004</v>
      </c>
      <c r="AE990" s="404">
        <f>SUM(AB990:AD990)</f>
        <v>12.690000000000001</v>
      </c>
      <c r="AF990" s="401">
        <f>SUBTOTAL(9,S990,W990,AA990,AE990)</f>
        <v>50.760000000000005</v>
      </c>
    </row>
    <row r="991" spans="1:32" x14ac:dyDescent="0.3">
      <c r="A991" s="581"/>
      <c r="B991" s="581" t="s">
        <v>3632</v>
      </c>
      <c r="C991" s="580" t="s">
        <v>174</v>
      </c>
      <c r="D991" s="580" t="s">
        <v>329</v>
      </c>
      <c r="E991" s="579" t="s">
        <v>943</v>
      </c>
      <c r="F991" s="580" t="s">
        <v>2050</v>
      </c>
      <c r="G991" s="580" t="s">
        <v>1885</v>
      </c>
      <c r="H991" s="579" t="s">
        <v>966</v>
      </c>
      <c r="I991" s="579">
        <v>62300</v>
      </c>
      <c r="J991" s="580" t="s">
        <v>1001</v>
      </c>
      <c r="K991" s="316">
        <v>41085</v>
      </c>
      <c r="L991" s="579" t="s">
        <v>2608</v>
      </c>
      <c r="M991" s="578" t="s">
        <v>983</v>
      </c>
      <c r="N991" s="580" t="s">
        <v>991</v>
      </c>
      <c r="O991" s="347">
        <v>50.76</v>
      </c>
      <c r="P991" s="400">
        <v>4.2300000000000004</v>
      </c>
      <c r="Q991" s="400">
        <v>4.2300000000000004</v>
      </c>
      <c r="R991" s="400">
        <v>4.2300000000000004</v>
      </c>
      <c r="S991" s="404">
        <f>SUM(P991:R991)</f>
        <v>12.690000000000001</v>
      </c>
      <c r="T991" s="400">
        <v>4.2300000000000004</v>
      </c>
      <c r="U991" s="400">
        <v>4.2300000000000004</v>
      </c>
      <c r="V991" s="400">
        <v>4.2300000000000004</v>
      </c>
      <c r="W991" s="404">
        <f>SUM(T991:V991)</f>
        <v>12.690000000000001</v>
      </c>
      <c r="X991" s="400">
        <v>4.2300000000000004</v>
      </c>
      <c r="Y991" s="400">
        <v>4.2300000000000004</v>
      </c>
      <c r="Z991" s="400">
        <v>4.2300000000000004</v>
      </c>
      <c r="AA991" s="404">
        <f>SUM(X991:Z991)</f>
        <v>12.690000000000001</v>
      </c>
      <c r="AB991" s="400"/>
      <c r="AC991" s="400"/>
      <c r="AD991" s="400"/>
      <c r="AE991" s="404">
        <f>SUM(AB991:AD991)</f>
        <v>0</v>
      </c>
      <c r="AF991" s="592">
        <f>SUBTOTAL(9,S991,W991,AA991,AE991)</f>
        <v>38.070000000000007</v>
      </c>
    </row>
    <row r="992" spans="1:32" x14ac:dyDescent="0.3">
      <c r="A992" s="70"/>
      <c r="B992" s="70" t="s">
        <v>3631</v>
      </c>
      <c r="C992" s="318" t="s">
        <v>3236</v>
      </c>
      <c r="D992" s="318" t="s">
        <v>330</v>
      </c>
      <c r="E992" s="317" t="s">
        <v>969</v>
      </c>
      <c r="F992" s="318" t="s">
        <v>2051</v>
      </c>
      <c r="G992" s="318" t="s">
        <v>1885</v>
      </c>
      <c r="H992" s="317" t="s">
        <v>966</v>
      </c>
      <c r="I992" s="317">
        <v>62300</v>
      </c>
      <c r="J992" s="318" t="s">
        <v>1001</v>
      </c>
      <c r="K992" s="316">
        <v>40179</v>
      </c>
      <c r="L992" s="317" t="s">
        <v>2608</v>
      </c>
      <c r="M992" s="315" t="s">
        <v>983</v>
      </c>
      <c r="N992" s="318" t="s">
        <v>991</v>
      </c>
      <c r="O992" s="347">
        <v>50.76</v>
      </c>
      <c r="P992" s="400">
        <v>4.2300000000000004</v>
      </c>
      <c r="Q992" s="400">
        <v>4.2300000000000004</v>
      </c>
      <c r="R992" s="400">
        <v>4.2300000000000004</v>
      </c>
      <c r="S992" s="404">
        <f>SUM(P992:R992)</f>
        <v>12.690000000000001</v>
      </c>
      <c r="T992" s="400">
        <v>4.2300000000000004</v>
      </c>
      <c r="U992" s="400">
        <v>4.2300000000000004</v>
      </c>
      <c r="V992" s="400">
        <v>4.2300000000000004</v>
      </c>
      <c r="W992" s="404">
        <f>SUM(T992:V992)</f>
        <v>12.690000000000001</v>
      </c>
      <c r="X992" s="400">
        <v>4.2300000000000004</v>
      </c>
      <c r="Y992" s="400">
        <v>4.2300000000000004</v>
      </c>
      <c r="Z992" s="400">
        <v>4.2300000000000004</v>
      </c>
      <c r="AA992" s="404">
        <f>SUM(X992:Z992)</f>
        <v>12.690000000000001</v>
      </c>
      <c r="AB992" s="400">
        <v>4.2300000000000004</v>
      </c>
      <c r="AC992" s="400">
        <v>4.2300000000000004</v>
      </c>
      <c r="AD992" s="400">
        <v>4.2300000000000004</v>
      </c>
      <c r="AE992" s="404">
        <f>SUM(AB992:AD992)</f>
        <v>12.690000000000001</v>
      </c>
      <c r="AF992" s="401">
        <f>SUBTOTAL(9,S992,W992,AA992,AE992)</f>
        <v>50.760000000000005</v>
      </c>
    </row>
    <row r="993" spans="1:32" x14ac:dyDescent="0.3">
      <c r="A993" s="70"/>
      <c r="B993" s="70" t="s">
        <v>3631</v>
      </c>
      <c r="C993" s="318" t="s">
        <v>162</v>
      </c>
      <c r="D993" s="318" t="s">
        <v>332</v>
      </c>
      <c r="E993" s="317" t="s">
        <v>951</v>
      </c>
      <c r="F993" s="318" t="s">
        <v>2053</v>
      </c>
      <c r="G993" s="318" t="s">
        <v>1885</v>
      </c>
      <c r="H993" s="317" t="s">
        <v>966</v>
      </c>
      <c r="I993" s="317">
        <v>62300</v>
      </c>
      <c r="J993" s="318" t="s">
        <v>1001</v>
      </c>
      <c r="K993" s="316">
        <v>41612</v>
      </c>
      <c r="L993" s="317" t="s">
        <v>2608</v>
      </c>
      <c r="M993" s="315" t="s">
        <v>983</v>
      </c>
      <c r="N993" s="318" t="s">
        <v>991</v>
      </c>
      <c r="O993" s="347">
        <v>50.76</v>
      </c>
      <c r="P993" s="400">
        <v>4.2300000000000004</v>
      </c>
      <c r="Q993" s="400">
        <v>4.2300000000000004</v>
      </c>
      <c r="R993" s="400">
        <v>4.2300000000000004</v>
      </c>
      <c r="S993" s="404">
        <f>SUM(P993:R993)</f>
        <v>12.690000000000001</v>
      </c>
      <c r="T993" s="400">
        <v>4.2300000000000004</v>
      </c>
      <c r="U993" s="400">
        <v>4.2300000000000004</v>
      </c>
      <c r="V993" s="400">
        <v>4.2300000000000004</v>
      </c>
      <c r="W993" s="404">
        <f>SUM(T993:V993)</f>
        <v>12.690000000000001</v>
      </c>
      <c r="X993" s="400">
        <v>4.2300000000000004</v>
      </c>
      <c r="Y993" s="400">
        <v>4.2300000000000004</v>
      </c>
      <c r="Z993" s="400">
        <v>4.2300000000000004</v>
      </c>
      <c r="AA993" s="404">
        <f>SUM(X993:Z993)</f>
        <v>12.690000000000001</v>
      </c>
      <c r="AB993" s="400">
        <v>4.2300000000000004</v>
      </c>
      <c r="AC993" s="400">
        <v>4.2300000000000004</v>
      </c>
      <c r="AD993" s="400">
        <v>4.2300000000000004</v>
      </c>
      <c r="AE993" s="404">
        <f>SUM(AB993:AD993)</f>
        <v>12.690000000000001</v>
      </c>
      <c r="AF993" s="401">
        <f>SUBTOTAL(9,S993,W993,AA993,AE993)</f>
        <v>50.760000000000005</v>
      </c>
    </row>
    <row r="994" spans="1:32" x14ac:dyDescent="0.3">
      <c r="A994" s="70"/>
      <c r="B994" s="70" t="s">
        <v>3631</v>
      </c>
      <c r="C994" s="318" t="s">
        <v>3236</v>
      </c>
      <c r="D994" s="318" t="s">
        <v>333</v>
      </c>
      <c r="E994" s="317" t="s">
        <v>915</v>
      </c>
      <c r="F994" s="318" t="s">
        <v>2054</v>
      </c>
      <c r="G994" s="318" t="s">
        <v>1885</v>
      </c>
      <c r="H994" s="317" t="s">
        <v>966</v>
      </c>
      <c r="I994" s="317">
        <v>62300</v>
      </c>
      <c r="J994" s="318" t="s">
        <v>1005</v>
      </c>
      <c r="K994" s="316">
        <v>40179</v>
      </c>
      <c r="L994" s="317" t="s">
        <v>2608</v>
      </c>
      <c r="M994" s="315" t="s">
        <v>983</v>
      </c>
      <c r="N994" s="318" t="s">
        <v>993</v>
      </c>
      <c r="O994" s="347">
        <v>109.56</v>
      </c>
      <c r="P994" s="400">
        <v>9.1300000000000008</v>
      </c>
      <c r="Q994" s="400">
        <v>9.1300000000000008</v>
      </c>
      <c r="R994" s="400">
        <v>9.1300000000000008</v>
      </c>
      <c r="S994" s="404">
        <f>SUM(P994:R994)</f>
        <v>27.39</v>
      </c>
      <c r="T994" s="400">
        <v>9.1300000000000008</v>
      </c>
      <c r="U994" s="400">
        <v>9.1300000000000008</v>
      </c>
      <c r="V994" s="400">
        <v>9.1300000000000008</v>
      </c>
      <c r="W994" s="404">
        <f>SUM(T994:V994)</f>
        <v>27.39</v>
      </c>
      <c r="X994" s="400">
        <v>9.1300000000000008</v>
      </c>
      <c r="Y994" s="400">
        <v>9.1300000000000008</v>
      </c>
      <c r="Z994" s="400">
        <v>9.1300000000000008</v>
      </c>
      <c r="AA994" s="404">
        <f>SUM(X994:Z994)</f>
        <v>27.39</v>
      </c>
      <c r="AB994" s="400">
        <v>9.1300000000000008</v>
      </c>
      <c r="AC994" s="400">
        <v>9.1300000000000008</v>
      </c>
      <c r="AD994" s="400">
        <v>9.1300000000000008</v>
      </c>
      <c r="AE994" s="404">
        <f>SUM(AB994:AD994)</f>
        <v>27.39</v>
      </c>
      <c r="AF994" s="401">
        <f>SUBTOTAL(9,S994,W994,AA994,AE994)</f>
        <v>109.56</v>
      </c>
    </row>
    <row r="995" spans="1:32" x14ac:dyDescent="0.3">
      <c r="A995" s="70"/>
      <c r="B995" s="70" t="s">
        <v>3631</v>
      </c>
      <c r="C995" s="318" t="s">
        <v>162</v>
      </c>
      <c r="D995" s="318" t="s">
        <v>334</v>
      </c>
      <c r="E995" s="317" t="s">
        <v>967</v>
      </c>
      <c r="F995" s="318" t="s">
        <v>2055</v>
      </c>
      <c r="G995" s="318" t="s">
        <v>1885</v>
      </c>
      <c r="H995" s="317" t="s">
        <v>966</v>
      </c>
      <c r="I995" s="317">
        <v>62300</v>
      </c>
      <c r="J995" s="318" t="s">
        <v>1001</v>
      </c>
      <c r="K995" s="316">
        <v>40039</v>
      </c>
      <c r="L995" s="317" t="s">
        <v>2608</v>
      </c>
      <c r="M995" s="315" t="s">
        <v>983</v>
      </c>
      <c r="N995" s="318" t="s">
        <v>991</v>
      </c>
      <c r="O995" s="347">
        <v>50.76</v>
      </c>
      <c r="P995" s="400">
        <v>4.2300000000000004</v>
      </c>
      <c r="Q995" s="400">
        <v>4.2300000000000004</v>
      </c>
      <c r="R995" s="400">
        <v>4.2300000000000004</v>
      </c>
      <c r="S995" s="404">
        <f>SUM(P995:R995)</f>
        <v>12.690000000000001</v>
      </c>
      <c r="T995" s="400">
        <v>4.2300000000000004</v>
      </c>
      <c r="U995" s="400">
        <v>4.2300000000000004</v>
      </c>
      <c r="V995" s="400">
        <v>4.2300000000000004</v>
      </c>
      <c r="W995" s="404">
        <f>SUM(T995:V995)</f>
        <v>12.690000000000001</v>
      </c>
      <c r="X995" s="400">
        <v>4.2300000000000004</v>
      </c>
      <c r="Y995" s="400">
        <v>4.2300000000000004</v>
      </c>
      <c r="Z995" s="400">
        <v>4.2300000000000004</v>
      </c>
      <c r="AA995" s="404">
        <f>SUM(X995:Z995)</f>
        <v>12.690000000000001</v>
      </c>
      <c r="AB995" s="400">
        <v>4.2300000000000004</v>
      </c>
      <c r="AC995" s="400">
        <v>4.2300000000000004</v>
      </c>
      <c r="AD995" s="400">
        <v>4.2300000000000004</v>
      </c>
      <c r="AE995" s="404">
        <f>SUM(AB995:AD995)</f>
        <v>12.690000000000001</v>
      </c>
      <c r="AF995" s="401">
        <f>SUBTOTAL(9,S995,W995,AA995,AE995)</f>
        <v>50.760000000000005</v>
      </c>
    </row>
    <row r="996" spans="1:32" x14ac:dyDescent="0.3">
      <c r="A996" s="70"/>
      <c r="B996" s="70" t="s">
        <v>3631</v>
      </c>
      <c r="C996" s="318" t="s">
        <v>162</v>
      </c>
      <c r="D996" s="318" t="s">
        <v>335</v>
      </c>
      <c r="E996" s="317" t="s">
        <v>967</v>
      </c>
      <c r="F996" s="318" t="s">
        <v>2056</v>
      </c>
      <c r="G996" s="318" t="s">
        <v>1885</v>
      </c>
      <c r="H996" s="317" t="s">
        <v>966</v>
      </c>
      <c r="I996" s="317">
        <v>62300</v>
      </c>
      <c r="J996" s="318" t="s">
        <v>1001</v>
      </c>
      <c r="K996" s="316">
        <v>40039</v>
      </c>
      <c r="L996" s="317" t="s">
        <v>2608</v>
      </c>
      <c r="M996" s="315" t="s">
        <v>983</v>
      </c>
      <c r="N996" s="318" t="s">
        <v>991</v>
      </c>
      <c r="O996" s="347">
        <v>50.76</v>
      </c>
      <c r="P996" s="400">
        <v>4.2300000000000004</v>
      </c>
      <c r="Q996" s="400">
        <v>4.2300000000000004</v>
      </c>
      <c r="R996" s="400">
        <v>4.2300000000000004</v>
      </c>
      <c r="S996" s="404">
        <f>SUM(P996:R996)</f>
        <v>12.690000000000001</v>
      </c>
      <c r="T996" s="400">
        <v>4.2300000000000004</v>
      </c>
      <c r="U996" s="400">
        <v>4.2300000000000004</v>
      </c>
      <c r="V996" s="400">
        <v>4.2300000000000004</v>
      </c>
      <c r="W996" s="404">
        <f>SUM(T996:V996)</f>
        <v>12.690000000000001</v>
      </c>
      <c r="X996" s="400">
        <v>4.2300000000000004</v>
      </c>
      <c r="Y996" s="400">
        <v>4.2300000000000004</v>
      </c>
      <c r="Z996" s="400">
        <v>4.2300000000000004</v>
      </c>
      <c r="AA996" s="404">
        <f>SUM(X996:Z996)</f>
        <v>12.690000000000001</v>
      </c>
      <c r="AB996" s="400">
        <v>4.2300000000000004</v>
      </c>
      <c r="AC996" s="400">
        <v>4.2300000000000004</v>
      </c>
      <c r="AD996" s="400">
        <v>4.2300000000000004</v>
      </c>
      <c r="AE996" s="404">
        <f>SUM(AB996:AD996)</f>
        <v>12.690000000000001</v>
      </c>
      <c r="AF996" s="401">
        <f>SUBTOTAL(9,S996,W996,AA996,AE996)</f>
        <v>50.760000000000005</v>
      </c>
    </row>
    <row r="997" spans="1:32" x14ac:dyDescent="0.3">
      <c r="A997" s="70"/>
      <c r="B997" s="70" t="s">
        <v>3631</v>
      </c>
      <c r="C997" s="318" t="s">
        <v>174</v>
      </c>
      <c r="D997" s="318" t="s">
        <v>337</v>
      </c>
      <c r="E997" s="317" t="s">
        <v>943</v>
      </c>
      <c r="F997" s="318" t="s">
        <v>2057</v>
      </c>
      <c r="G997" s="318" t="s">
        <v>1885</v>
      </c>
      <c r="H997" s="317" t="s">
        <v>966</v>
      </c>
      <c r="I997" s="317">
        <v>62300</v>
      </c>
      <c r="J997" s="318" t="s">
        <v>1001</v>
      </c>
      <c r="K997" s="316">
        <v>41085</v>
      </c>
      <c r="L997" s="317" t="s">
        <v>2608</v>
      </c>
      <c r="M997" s="315" t="s">
        <v>983</v>
      </c>
      <c r="N997" s="318" t="s">
        <v>991</v>
      </c>
      <c r="O997" s="347">
        <v>50.76</v>
      </c>
      <c r="P997" s="400">
        <v>4.2300000000000004</v>
      </c>
      <c r="Q997" s="400">
        <v>4.2300000000000004</v>
      </c>
      <c r="R997" s="400">
        <v>4.2300000000000004</v>
      </c>
      <c r="S997" s="404">
        <f>SUM(P997:R997)</f>
        <v>12.690000000000001</v>
      </c>
      <c r="T997" s="400">
        <v>4.2300000000000004</v>
      </c>
      <c r="U997" s="400">
        <v>4.2300000000000004</v>
      </c>
      <c r="V997" s="400">
        <v>4.2300000000000004</v>
      </c>
      <c r="W997" s="404">
        <f>SUM(T997:V997)</f>
        <v>12.690000000000001</v>
      </c>
      <c r="X997" s="400">
        <v>4.2300000000000004</v>
      </c>
      <c r="Y997" s="400">
        <v>4.2300000000000004</v>
      </c>
      <c r="Z997" s="400">
        <v>4.2300000000000004</v>
      </c>
      <c r="AA997" s="404">
        <f>SUM(X997:Z997)</f>
        <v>12.690000000000001</v>
      </c>
      <c r="AB997" s="400">
        <v>4.2300000000000004</v>
      </c>
      <c r="AC997" s="400">
        <v>4.2300000000000004</v>
      </c>
      <c r="AD997" s="400">
        <v>4.2300000000000004</v>
      </c>
      <c r="AE997" s="404">
        <f>SUM(AB997:AD997)</f>
        <v>12.690000000000001</v>
      </c>
      <c r="AF997" s="401">
        <f>SUBTOTAL(9,S997,W997,AA997,AE997)</f>
        <v>50.760000000000005</v>
      </c>
    </row>
    <row r="998" spans="1:32" x14ac:dyDescent="0.3">
      <c r="A998" s="70"/>
      <c r="B998" s="70" t="s">
        <v>3631</v>
      </c>
      <c r="C998" s="318" t="s">
        <v>174</v>
      </c>
      <c r="D998" s="318" t="s">
        <v>338</v>
      </c>
      <c r="E998" s="317" t="s">
        <v>943</v>
      </c>
      <c r="F998" s="318" t="s">
        <v>2058</v>
      </c>
      <c r="G998" s="318" t="s">
        <v>1885</v>
      </c>
      <c r="H998" s="317" t="s">
        <v>966</v>
      </c>
      <c r="I998" s="317">
        <v>62300</v>
      </c>
      <c r="J998" s="318" t="s">
        <v>1001</v>
      </c>
      <c r="K998" s="316">
        <v>41085</v>
      </c>
      <c r="L998" s="317" t="s">
        <v>2608</v>
      </c>
      <c r="M998" s="315" t="s">
        <v>983</v>
      </c>
      <c r="N998" s="318" t="s">
        <v>991</v>
      </c>
      <c r="O998" s="347">
        <v>50.76</v>
      </c>
      <c r="P998" s="400">
        <v>4.2300000000000004</v>
      </c>
      <c r="Q998" s="400">
        <v>4.2300000000000004</v>
      </c>
      <c r="R998" s="400">
        <v>4.2300000000000004</v>
      </c>
      <c r="S998" s="404">
        <f>SUM(P998:R998)</f>
        <v>12.690000000000001</v>
      </c>
      <c r="T998" s="400">
        <v>4.2300000000000004</v>
      </c>
      <c r="U998" s="400">
        <v>4.2300000000000004</v>
      </c>
      <c r="V998" s="400">
        <v>4.2300000000000004</v>
      </c>
      <c r="W998" s="404">
        <f>SUM(T998:V998)</f>
        <v>12.690000000000001</v>
      </c>
      <c r="X998" s="400">
        <v>4.2300000000000004</v>
      </c>
      <c r="Y998" s="400">
        <v>4.2300000000000004</v>
      </c>
      <c r="Z998" s="400">
        <v>4.2300000000000004</v>
      </c>
      <c r="AA998" s="404">
        <f>SUM(X998:Z998)</f>
        <v>12.690000000000001</v>
      </c>
      <c r="AB998" s="400">
        <v>4.2300000000000004</v>
      </c>
      <c r="AC998" s="400">
        <v>4.2300000000000004</v>
      </c>
      <c r="AD998" s="400">
        <v>4.2300000000000004</v>
      </c>
      <c r="AE998" s="404">
        <f>SUM(AB998:AD998)</f>
        <v>12.690000000000001</v>
      </c>
      <c r="AF998" s="401">
        <f>SUBTOTAL(9,S998,W998,AA998,AE998)</f>
        <v>50.760000000000005</v>
      </c>
    </row>
    <row r="999" spans="1:32" x14ac:dyDescent="0.3">
      <c r="A999" s="581"/>
      <c r="B999" s="581" t="s">
        <v>3632</v>
      </c>
      <c r="C999" s="580" t="s">
        <v>174</v>
      </c>
      <c r="D999" s="580" t="s">
        <v>339</v>
      </c>
      <c r="E999" s="579" t="s">
        <v>943</v>
      </c>
      <c r="F999" s="580" t="s">
        <v>2059</v>
      </c>
      <c r="G999" s="580" t="s">
        <v>1885</v>
      </c>
      <c r="H999" s="579" t="s">
        <v>966</v>
      </c>
      <c r="I999" s="579">
        <v>62300</v>
      </c>
      <c r="J999" s="580" t="s">
        <v>1001</v>
      </c>
      <c r="K999" s="316">
        <v>41085</v>
      </c>
      <c r="L999" s="579" t="s">
        <v>2608</v>
      </c>
      <c r="M999" s="578" t="s">
        <v>983</v>
      </c>
      <c r="N999" s="580" t="s">
        <v>991</v>
      </c>
      <c r="O999" s="347">
        <v>50.76</v>
      </c>
      <c r="P999" s="400">
        <v>4.2300000000000004</v>
      </c>
      <c r="Q999" s="400">
        <v>4.2300000000000004</v>
      </c>
      <c r="R999" s="400">
        <v>4.2300000000000004</v>
      </c>
      <c r="S999" s="404">
        <f>SUM(P999:R999)</f>
        <v>12.690000000000001</v>
      </c>
      <c r="T999" s="400">
        <v>4.2300000000000004</v>
      </c>
      <c r="U999" s="400">
        <v>4.2300000000000004</v>
      </c>
      <c r="V999" s="400">
        <v>4.2300000000000004</v>
      </c>
      <c r="W999" s="404">
        <f>SUM(T999:V999)</f>
        <v>12.690000000000001</v>
      </c>
      <c r="X999" s="400">
        <v>4.2300000000000004</v>
      </c>
      <c r="Y999" s="400">
        <v>4.2300000000000004</v>
      </c>
      <c r="Z999" s="400">
        <v>4.2300000000000004</v>
      </c>
      <c r="AA999" s="404">
        <f>SUM(X999:Z999)</f>
        <v>12.690000000000001</v>
      </c>
      <c r="AB999" s="400"/>
      <c r="AC999" s="400"/>
      <c r="AD999" s="400"/>
      <c r="AE999" s="404">
        <f>SUM(AB999:AD999)</f>
        <v>0</v>
      </c>
      <c r="AF999" s="592">
        <f>SUBTOTAL(9,S999,W999,AA999,AE999)</f>
        <v>38.070000000000007</v>
      </c>
    </row>
    <row r="1000" spans="1:32" x14ac:dyDescent="0.3">
      <c r="A1000" s="70"/>
      <c r="B1000" s="70" t="s">
        <v>3631</v>
      </c>
      <c r="C1000" s="318" t="s">
        <v>162</v>
      </c>
      <c r="D1000" s="318" t="s">
        <v>340</v>
      </c>
      <c r="E1000" s="317" t="s">
        <v>969</v>
      </c>
      <c r="F1000" s="318" t="s">
        <v>2060</v>
      </c>
      <c r="G1000" s="318" t="s">
        <v>1885</v>
      </c>
      <c r="H1000" s="317" t="s">
        <v>966</v>
      </c>
      <c r="I1000" s="317">
        <v>62300</v>
      </c>
      <c r="J1000" s="318" t="s">
        <v>1001</v>
      </c>
      <c r="K1000" s="316">
        <v>40179</v>
      </c>
      <c r="L1000" s="317" t="s">
        <v>2608</v>
      </c>
      <c r="M1000" s="315" t="s">
        <v>983</v>
      </c>
      <c r="N1000" s="318" t="s">
        <v>991</v>
      </c>
      <c r="O1000" s="347">
        <v>50.76</v>
      </c>
      <c r="P1000" s="400">
        <v>4.2300000000000004</v>
      </c>
      <c r="Q1000" s="400">
        <v>4.2300000000000004</v>
      </c>
      <c r="R1000" s="400">
        <v>4.2300000000000004</v>
      </c>
      <c r="S1000" s="404">
        <f>SUM(P1000:R1000)</f>
        <v>12.690000000000001</v>
      </c>
      <c r="T1000" s="400">
        <v>4.2300000000000004</v>
      </c>
      <c r="U1000" s="400">
        <v>4.2300000000000004</v>
      </c>
      <c r="V1000" s="400">
        <v>4.2300000000000004</v>
      </c>
      <c r="W1000" s="404">
        <f>SUM(T1000:V1000)</f>
        <v>12.690000000000001</v>
      </c>
      <c r="X1000" s="400">
        <v>4.2300000000000004</v>
      </c>
      <c r="Y1000" s="400">
        <v>4.2300000000000004</v>
      </c>
      <c r="Z1000" s="400">
        <v>4.2300000000000004</v>
      </c>
      <c r="AA1000" s="404">
        <f>SUM(X1000:Z1000)</f>
        <v>12.690000000000001</v>
      </c>
      <c r="AB1000" s="400">
        <v>4.2300000000000004</v>
      </c>
      <c r="AC1000" s="400">
        <v>4.2300000000000004</v>
      </c>
      <c r="AD1000" s="400">
        <v>4.2300000000000004</v>
      </c>
      <c r="AE1000" s="404">
        <f>SUM(AB1000:AD1000)</f>
        <v>12.690000000000001</v>
      </c>
      <c r="AF1000" s="401">
        <f>SUBTOTAL(9,S1000,W1000,AA1000,AE1000)</f>
        <v>50.760000000000005</v>
      </c>
    </row>
    <row r="1001" spans="1:32" x14ac:dyDescent="0.3">
      <c r="A1001" s="70"/>
      <c r="B1001" s="70" t="s">
        <v>3631</v>
      </c>
      <c r="C1001" s="318" t="s">
        <v>2665</v>
      </c>
      <c r="D1001" s="318" t="s">
        <v>341</v>
      </c>
      <c r="E1001" s="317" t="s">
        <v>926</v>
      </c>
      <c r="F1001" s="318" t="s">
        <v>2061</v>
      </c>
      <c r="G1001" s="318" t="s">
        <v>1591</v>
      </c>
      <c r="H1001" s="317" t="s">
        <v>947</v>
      </c>
      <c r="I1001" s="317">
        <v>45774</v>
      </c>
      <c r="J1001" s="318" t="s">
        <v>1001</v>
      </c>
      <c r="K1001" s="316">
        <v>40813</v>
      </c>
      <c r="L1001" s="317" t="s">
        <v>2608</v>
      </c>
      <c r="M1001" s="315" t="s">
        <v>983</v>
      </c>
      <c r="N1001" s="318" t="s">
        <v>991</v>
      </c>
      <c r="O1001" s="347">
        <v>50.76</v>
      </c>
      <c r="P1001" s="400">
        <v>4.2300000000000004</v>
      </c>
      <c r="Q1001" s="400">
        <v>4.2300000000000004</v>
      </c>
      <c r="R1001" s="400">
        <v>4.2300000000000004</v>
      </c>
      <c r="S1001" s="404">
        <f>SUM(P1001:R1001)</f>
        <v>12.690000000000001</v>
      </c>
      <c r="T1001" s="400">
        <v>4.2300000000000004</v>
      </c>
      <c r="U1001" s="400">
        <v>4.2300000000000004</v>
      </c>
      <c r="V1001" s="400">
        <v>4.2300000000000004</v>
      </c>
      <c r="W1001" s="404">
        <f>SUM(T1001:V1001)</f>
        <v>12.690000000000001</v>
      </c>
      <c r="X1001" s="400">
        <v>4.2300000000000004</v>
      </c>
      <c r="Y1001" s="400">
        <v>4.2300000000000004</v>
      </c>
      <c r="Z1001" s="400">
        <v>4.2300000000000004</v>
      </c>
      <c r="AA1001" s="404">
        <f>SUM(X1001:Z1001)</f>
        <v>12.690000000000001</v>
      </c>
      <c r="AB1001" s="400">
        <v>4.2300000000000004</v>
      </c>
      <c r="AC1001" s="400">
        <v>4.2300000000000004</v>
      </c>
      <c r="AD1001" s="400">
        <v>4.2300000000000004</v>
      </c>
      <c r="AE1001" s="404">
        <f>SUM(AB1001:AD1001)</f>
        <v>12.690000000000001</v>
      </c>
      <c r="AF1001" s="401">
        <f>SUBTOTAL(9,S1001,W1001,AA1001,AE1001)</f>
        <v>50.760000000000005</v>
      </c>
    </row>
    <row r="1002" spans="1:32" x14ac:dyDescent="0.3">
      <c r="A1002" s="70"/>
      <c r="B1002" s="70" t="s">
        <v>3631</v>
      </c>
      <c r="C1002" s="318" t="s">
        <v>160</v>
      </c>
      <c r="D1002" s="318" t="s">
        <v>342</v>
      </c>
      <c r="E1002" s="317" t="s">
        <v>943</v>
      </c>
      <c r="F1002" s="318" t="s">
        <v>2062</v>
      </c>
      <c r="G1002" s="318" t="s">
        <v>1885</v>
      </c>
      <c r="H1002" s="317" t="s">
        <v>966</v>
      </c>
      <c r="I1002" s="317">
        <v>62300</v>
      </c>
      <c r="J1002" s="318" t="s">
        <v>1002</v>
      </c>
      <c r="K1002" s="316">
        <v>41077</v>
      </c>
      <c r="L1002" s="317" t="s">
        <v>2608</v>
      </c>
      <c r="M1002" s="315" t="s">
        <v>984</v>
      </c>
      <c r="N1002" s="318" t="s">
        <v>991</v>
      </c>
      <c r="O1002" s="347">
        <v>46.08</v>
      </c>
      <c r="P1002" s="400">
        <v>3.84</v>
      </c>
      <c r="Q1002" s="400">
        <v>3.84</v>
      </c>
      <c r="R1002" s="400">
        <v>3.84</v>
      </c>
      <c r="S1002" s="404">
        <f>SUM(P1002:R1002)</f>
        <v>11.52</v>
      </c>
      <c r="T1002" s="400">
        <v>3.84</v>
      </c>
      <c r="U1002" s="400">
        <v>3.84</v>
      </c>
      <c r="V1002" s="400">
        <v>3.84</v>
      </c>
      <c r="W1002" s="404">
        <f>SUM(T1002:V1002)</f>
        <v>11.52</v>
      </c>
      <c r="X1002" s="400">
        <v>3.84</v>
      </c>
      <c r="Y1002" s="400">
        <v>3.84</v>
      </c>
      <c r="Z1002" s="400">
        <v>3.84</v>
      </c>
      <c r="AA1002" s="404">
        <f>SUM(X1002:Z1002)</f>
        <v>11.52</v>
      </c>
      <c r="AB1002" s="400">
        <v>3.84</v>
      </c>
      <c r="AC1002" s="400">
        <v>3.84</v>
      </c>
      <c r="AD1002" s="400">
        <v>3.84</v>
      </c>
      <c r="AE1002" s="404">
        <f>SUM(AB1002:AD1002)</f>
        <v>11.52</v>
      </c>
      <c r="AF1002" s="401">
        <f>SUBTOTAL(9,S1002,W1002,AA1002,AE1002)</f>
        <v>46.08</v>
      </c>
    </row>
    <row r="1003" spans="1:32" x14ac:dyDescent="0.3">
      <c r="A1003" s="70"/>
      <c r="B1003" s="70" t="s">
        <v>3631</v>
      </c>
      <c r="C1003" s="318" t="s">
        <v>160</v>
      </c>
      <c r="D1003" s="318" t="s">
        <v>343</v>
      </c>
      <c r="E1003" s="317" t="s">
        <v>943</v>
      </c>
      <c r="F1003" s="318" t="s">
        <v>2063</v>
      </c>
      <c r="G1003" s="318" t="s">
        <v>1885</v>
      </c>
      <c r="H1003" s="317" t="s">
        <v>966</v>
      </c>
      <c r="I1003" s="317">
        <v>62300</v>
      </c>
      <c r="J1003" s="318" t="s">
        <v>1002</v>
      </c>
      <c r="K1003" s="316">
        <v>41077</v>
      </c>
      <c r="L1003" s="317" t="s">
        <v>2608</v>
      </c>
      <c r="M1003" s="315" t="s">
        <v>984</v>
      </c>
      <c r="N1003" s="318" t="s">
        <v>991</v>
      </c>
      <c r="O1003" s="347">
        <v>46.08</v>
      </c>
      <c r="P1003" s="400">
        <v>3.84</v>
      </c>
      <c r="Q1003" s="400">
        <v>3.84</v>
      </c>
      <c r="R1003" s="400">
        <v>3.84</v>
      </c>
      <c r="S1003" s="404">
        <f>SUM(P1003:R1003)</f>
        <v>11.52</v>
      </c>
      <c r="T1003" s="400">
        <v>3.84</v>
      </c>
      <c r="U1003" s="400">
        <v>3.84</v>
      </c>
      <c r="V1003" s="400">
        <v>3.84</v>
      </c>
      <c r="W1003" s="404">
        <f>SUM(T1003:V1003)</f>
        <v>11.52</v>
      </c>
      <c r="X1003" s="400">
        <v>3.84</v>
      </c>
      <c r="Y1003" s="400">
        <v>3.84</v>
      </c>
      <c r="Z1003" s="400">
        <v>3.84</v>
      </c>
      <c r="AA1003" s="404">
        <f>SUM(X1003:Z1003)</f>
        <v>11.52</v>
      </c>
      <c r="AB1003" s="400">
        <v>3.84</v>
      </c>
      <c r="AC1003" s="400">
        <v>3.84</v>
      </c>
      <c r="AD1003" s="400">
        <v>3.84</v>
      </c>
      <c r="AE1003" s="404">
        <f>SUM(AB1003:AD1003)</f>
        <v>11.52</v>
      </c>
      <c r="AF1003" s="401">
        <f>SUBTOTAL(9,S1003,W1003,AA1003,AE1003)</f>
        <v>46.08</v>
      </c>
    </row>
    <row r="1004" spans="1:32" x14ac:dyDescent="0.3">
      <c r="A1004" s="70"/>
      <c r="B1004" s="70" t="s">
        <v>3631</v>
      </c>
      <c r="C1004" s="318" t="s">
        <v>174</v>
      </c>
      <c r="D1004" s="318" t="s">
        <v>344</v>
      </c>
      <c r="E1004" s="317" t="s">
        <v>943</v>
      </c>
      <c r="F1004" s="318" t="s">
        <v>2064</v>
      </c>
      <c r="G1004" s="318" t="s">
        <v>1885</v>
      </c>
      <c r="H1004" s="317" t="s">
        <v>966</v>
      </c>
      <c r="I1004" s="317">
        <v>62300</v>
      </c>
      <c r="J1004" s="318" t="s">
        <v>1002</v>
      </c>
      <c r="K1004" s="316">
        <v>41085</v>
      </c>
      <c r="L1004" s="317" t="s">
        <v>2608</v>
      </c>
      <c r="M1004" s="315" t="s">
        <v>984</v>
      </c>
      <c r="N1004" s="318" t="s">
        <v>991</v>
      </c>
      <c r="O1004" s="347">
        <v>46.08</v>
      </c>
      <c r="P1004" s="400">
        <v>3.84</v>
      </c>
      <c r="Q1004" s="400">
        <v>3.84</v>
      </c>
      <c r="R1004" s="400">
        <v>3.84</v>
      </c>
      <c r="S1004" s="404">
        <f>SUM(P1004:R1004)</f>
        <v>11.52</v>
      </c>
      <c r="T1004" s="400">
        <v>3.84</v>
      </c>
      <c r="U1004" s="400">
        <v>3.84</v>
      </c>
      <c r="V1004" s="400">
        <v>3.84</v>
      </c>
      <c r="W1004" s="404">
        <f>SUM(T1004:V1004)</f>
        <v>11.52</v>
      </c>
      <c r="X1004" s="400">
        <v>3.84</v>
      </c>
      <c r="Y1004" s="400">
        <v>3.84</v>
      </c>
      <c r="Z1004" s="400">
        <v>3.84</v>
      </c>
      <c r="AA1004" s="404">
        <f>SUM(X1004:Z1004)</f>
        <v>11.52</v>
      </c>
      <c r="AB1004" s="400">
        <v>3.84</v>
      </c>
      <c r="AC1004" s="400">
        <v>3.84</v>
      </c>
      <c r="AD1004" s="400">
        <v>3.84</v>
      </c>
      <c r="AE1004" s="404">
        <f>SUM(AB1004:AD1004)</f>
        <v>11.52</v>
      </c>
      <c r="AF1004" s="401">
        <f>SUBTOTAL(9,S1004,W1004,AA1004,AE1004)</f>
        <v>46.08</v>
      </c>
    </row>
    <row r="1005" spans="1:32" x14ac:dyDescent="0.3">
      <c r="A1005" s="70"/>
      <c r="B1005" s="70" t="s">
        <v>3631</v>
      </c>
      <c r="C1005" s="318" t="s">
        <v>174</v>
      </c>
      <c r="D1005" s="318" t="s">
        <v>345</v>
      </c>
      <c r="E1005" s="317" t="s">
        <v>943</v>
      </c>
      <c r="F1005" s="318" t="s">
        <v>2065</v>
      </c>
      <c r="G1005" s="318" t="s">
        <v>1885</v>
      </c>
      <c r="H1005" s="317" t="s">
        <v>966</v>
      </c>
      <c r="I1005" s="317">
        <v>62300</v>
      </c>
      <c r="J1005" s="318" t="s">
        <v>1002</v>
      </c>
      <c r="K1005" s="316">
        <v>41085</v>
      </c>
      <c r="L1005" s="317" t="s">
        <v>2608</v>
      </c>
      <c r="M1005" s="315" t="s">
        <v>984</v>
      </c>
      <c r="N1005" s="318" t="s">
        <v>991</v>
      </c>
      <c r="O1005" s="347">
        <v>46.08</v>
      </c>
      <c r="P1005" s="400">
        <v>3.84</v>
      </c>
      <c r="Q1005" s="400">
        <v>3.84</v>
      </c>
      <c r="R1005" s="400">
        <v>3.84</v>
      </c>
      <c r="S1005" s="404">
        <f>SUM(P1005:R1005)</f>
        <v>11.52</v>
      </c>
      <c r="T1005" s="400">
        <v>3.84</v>
      </c>
      <c r="U1005" s="400">
        <v>3.84</v>
      </c>
      <c r="V1005" s="400">
        <v>3.84</v>
      </c>
      <c r="W1005" s="404">
        <f>SUM(T1005:V1005)</f>
        <v>11.52</v>
      </c>
      <c r="X1005" s="400">
        <v>3.84</v>
      </c>
      <c r="Y1005" s="400">
        <v>3.84</v>
      </c>
      <c r="Z1005" s="400">
        <v>3.84</v>
      </c>
      <c r="AA1005" s="404">
        <f>SUM(X1005:Z1005)</f>
        <v>11.52</v>
      </c>
      <c r="AB1005" s="400">
        <v>3.84</v>
      </c>
      <c r="AC1005" s="400">
        <v>3.84</v>
      </c>
      <c r="AD1005" s="400">
        <v>3.84</v>
      </c>
      <c r="AE1005" s="404">
        <f>SUM(AB1005:AD1005)</f>
        <v>11.52</v>
      </c>
      <c r="AF1005" s="401">
        <f>SUBTOTAL(9,S1005,W1005,AA1005,AE1005)</f>
        <v>46.08</v>
      </c>
    </row>
    <row r="1006" spans="1:32" x14ac:dyDescent="0.3">
      <c r="A1006" s="70"/>
      <c r="B1006" s="70" t="s">
        <v>3631</v>
      </c>
      <c r="C1006" s="318" t="s">
        <v>174</v>
      </c>
      <c r="D1006" s="318" t="s">
        <v>346</v>
      </c>
      <c r="E1006" s="317" t="s">
        <v>943</v>
      </c>
      <c r="F1006" s="318" t="s">
        <v>2066</v>
      </c>
      <c r="G1006" s="318" t="s">
        <v>1885</v>
      </c>
      <c r="H1006" s="317" t="s">
        <v>966</v>
      </c>
      <c r="I1006" s="317">
        <v>62300</v>
      </c>
      <c r="J1006" s="318" t="s">
        <v>1002</v>
      </c>
      <c r="K1006" s="316">
        <v>41085</v>
      </c>
      <c r="L1006" s="317" t="s">
        <v>2608</v>
      </c>
      <c r="M1006" s="315" t="s">
        <v>984</v>
      </c>
      <c r="N1006" s="318" t="s">
        <v>991</v>
      </c>
      <c r="O1006" s="347">
        <v>46.08</v>
      </c>
      <c r="P1006" s="400">
        <v>3.84</v>
      </c>
      <c r="Q1006" s="400">
        <v>3.84</v>
      </c>
      <c r="R1006" s="400">
        <v>3.84</v>
      </c>
      <c r="S1006" s="404">
        <f>SUM(P1006:R1006)</f>
        <v>11.52</v>
      </c>
      <c r="T1006" s="400">
        <v>3.84</v>
      </c>
      <c r="U1006" s="400">
        <v>3.84</v>
      </c>
      <c r="V1006" s="400">
        <v>3.84</v>
      </c>
      <c r="W1006" s="404">
        <f>SUM(T1006:V1006)</f>
        <v>11.52</v>
      </c>
      <c r="X1006" s="400">
        <v>3.84</v>
      </c>
      <c r="Y1006" s="400">
        <v>3.84</v>
      </c>
      <c r="Z1006" s="400">
        <v>3.84</v>
      </c>
      <c r="AA1006" s="404">
        <f>SUM(X1006:Z1006)</f>
        <v>11.52</v>
      </c>
      <c r="AB1006" s="400">
        <v>3.84</v>
      </c>
      <c r="AC1006" s="400">
        <v>3.84</v>
      </c>
      <c r="AD1006" s="400">
        <v>3.84</v>
      </c>
      <c r="AE1006" s="404">
        <f>SUM(AB1006:AD1006)</f>
        <v>11.52</v>
      </c>
      <c r="AF1006" s="401">
        <f>SUBTOTAL(9,S1006,W1006,AA1006,AE1006)</f>
        <v>46.08</v>
      </c>
    </row>
    <row r="1007" spans="1:32" x14ac:dyDescent="0.3">
      <c r="A1007" s="70"/>
      <c r="B1007" s="70" t="s">
        <v>3631</v>
      </c>
      <c r="C1007" s="318" t="s">
        <v>174</v>
      </c>
      <c r="D1007" s="318" t="s">
        <v>347</v>
      </c>
      <c r="E1007" s="317" t="s">
        <v>943</v>
      </c>
      <c r="F1007" s="318" t="s">
        <v>2067</v>
      </c>
      <c r="G1007" s="318" t="s">
        <v>1885</v>
      </c>
      <c r="H1007" s="317" t="s">
        <v>966</v>
      </c>
      <c r="I1007" s="317">
        <v>62300</v>
      </c>
      <c r="J1007" s="318" t="s">
        <v>1002</v>
      </c>
      <c r="K1007" s="316">
        <v>41085</v>
      </c>
      <c r="L1007" s="317" t="s">
        <v>2608</v>
      </c>
      <c r="M1007" s="315" t="s">
        <v>984</v>
      </c>
      <c r="N1007" s="318" t="s">
        <v>991</v>
      </c>
      <c r="O1007" s="347">
        <v>46.08</v>
      </c>
      <c r="P1007" s="400">
        <v>3.84</v>
      </c>
      <c r="Q1007" s="400">
        <v>3.84</v>
      </c>
      <c r="R1007" s="400">
        <v>3.84</v>
      </c>
      <c r="S1007" s="404">
        <f>SUM(P1007:R1007)</f>
        <v>11.52</v>
      </c>
      <c r="T1007" s="400">
        <v>3.84</v>
      </c>
      <c r="U1007" s="400">
        <v>3.84</v>
      </c>
      <c r="V1007" s="400">
        <v>3.84</v>
      </c>
      <c r="W1007" s="404">
        <f>SUM(T1007:V1007)</f>
        <v>11.52</v>
      </c>
      <c r="X1007" s="400">
        <v>3.84</v>
      </c>
      <c r="Y1007" s="400">
        <v>3.84</v>
      </c>
      <c r="Z1007" s="400">
        <v>3.84</v>
      </c>
      <c r="AA1007" s="404">
        <f>SUM(X1007:Z1007)</f>
        <v>11.52</v>
      </c>
      <c r="AB1007" s="400">
        <v>3.84</v>
      </c>
      <c r="AC1007" s="400">
        <v>3.84</v>
      </c>
      <c r="AD1007" s="400">
        <v>3.84</v>
      </c>
      <c r="AE1007" s="404">
        <f>SUM(AB1007:AD1007)</f>
        <v>11.52</v>
      </c>
      <c r="AF1007" s="401">
        <f>SUBTOTAL(9,S1007,W1007,AA1007,AE1007)</f>
        <v>46.08</v>
      </c>
    </row>
    <row r="1008" spans="1:32" x14ac:dyDescent="0.3">
      <c r="A1008" s="70"/>
      <c r="B1008" s="70" t="s">
        <v>3631</v>
      </c>
      <c r="C1008" s="318" t="s">
        <v>348</v>
      </c>
      <c r="D1008" s="318" t="s">
        <v>349</v>
      </c>
      <c r="E1008" s="317" t="s">
        <v>943</v>
      </c>
      <c r="F1008" s="318" t="s">
        <v>2068</v>
      </c>
      <c r="G1008" s="318" t="s">
        <v>1885</v>
      </c>
      <c r="H1008" s="317" t="s">
        <v>966</v>
      </c>
      <c r="I1008" s="317">
        <v>62300</v>
      </c>
      <c r="J1008" s="318" t="s">
        <v>1002</v>
      </c>
      <c r="K1008" s="316">
        <v>41055</v>
      </c>
      <c r="L1008" s="317" t="s">
        <v>2608</v>
      </c>
      <c r="M1008" s="315" t="s">
        <v>984</v>
      </c>
      <c r="N1008" s="318" t="s">
        <v>991</v>
      </c>
      <c r="O1008" s="347">
        <v>46.08</v>
      </c>
      <c r="P1008" s="400">
        <v>3.84</v>
      </c>
      <c r="Q1008" s="400">
        <v>3.84</v>
      </c>
      <c r="R1008" s="400">
        <v>3.84</v>
      </c>
      <c r="S1008" s="404">
        <f>SUM(P1008:R1008)</f>
        <v>11.52</v>
      </c>
      <c r="T1008" s="400">
        <v>3.84</v>
      </c>
      <c r="U1008" s="400">
        <v>3.84</v>
      </c>
      <c r="V1008" s="400">
        <v>3.84</v>
      </c>
      <c r="W1008" s="404">
        <f>SUM(T1008:V1008)</f>
        <v>11.52</v>
      </c>
      <c r="X1008" s="400">
        <v>3.84</v>
      </c>
      <c r="Y1008" s="400">
        <v>3.84</v>
      </c>
      <c r="Z1008" s="400">
        <v>3.84</v>
      </c>
      <c r="AA1008" s="404">
        <f>SUM(X1008:Z1008)</f>
        <v>11.52</v>
      </c>
      <c r="AB1008" s="400">
        <v>3.84</v>
      </c>
      <c r="AC1008" s="400">
        <v>3.84</v>
      </c>
      <c r="AD1008" s="400">
        <v>3.84</v>
      </c>
      <c r="AE1008" s="404">
        <f>SUM(AB1008:AD1008)</f>
        <v>11.52</v>
      </c>
      <c r="AF1008" s="401">
        <f>SUBTOTAL(9,S1008,W1008,AA1008,AE1008)</f>
        <v>46.08</v>
      </c>
    </row>
    <row r="1009" spans="1:32" x14ac:dyDescent="0.3">
      <c r="A1009" s="70"/>
      <c r="B1009" s="70" t="s">
        <v>3631</v>
      </c>
      <c r="C1009" s="318" t="s">
        <v>348</v>
      </c>
      <c r="D1009" s="318" t="s">
        <v>350</v>
      </c>
      <c r="E1009" s="317" t="s">
        <v>967</v>
      </c>
      <c r="F1009" s="318" t="s">
        <v>2069</v>
      </c>
      <c r="G1009" s="318" t="s">
        <v>1885</v>
      </c>
      <c r="H1009" s="317" t="s">
        <v>966</v>
      </c>
      <c r="I1009" s="317">
        <v>62300</v>
      </c>
      <c r="J1009" s="318" t="s">
        <v>1002</v>
      </c>
      <c r="K1009" s="316">
        <v>39858</v>
      </c>
      <c r="L1009" s="317" t="s">
        <v>2608</v>
      </c>
      <c r="M1009" s="315" t="s">
        <v>984</v>
      </c>
      <c r="N1009" s="318" t="s">
        <v>991</v>
      </c>
      <c r="O1009" s="347">
        <v>46.08</v>
      </c>
      <c r="P1009" s="400">
        <v>3.84</v>
      </c>
      <c r="Q1009" s="400">
        <v>3.84</v>
      </c>
      <c r="R1009" s="400">
        <v>3.84</v>
      </c>
      <c r="S1009" s="404">
        <f>SUM(P1009:R1009)</f>
        <v>11.52</v>
      </c>
      <c r="T1009" s="400">
        <v>3.84</v>
      </c>
      <c r="U1009" s="400">
        <v>3.84</v>
      </c>
      <c r="V1009" s="400">
        <v>3.84</v>
      </c>
      <c r="W1009" s="404">
        <f>SUM(T1009:V1009)</f>
        <v>11.52</v>
      </c>
      <c r="X1009" s="400">
        <v>3.84</v>
      </c>
      <c r="Y1009" s="400">
        <v>3.84</v>
      </c>
      <c r="Z1009" s="400">
        <v>3.84</v>
      </c>
      <c r="AA1009" s="404">
        <f>SUM(X1009:Z1009)</f>
        <v>11.52</v>
      </c>
      <c r="AB1009" s="400">
        <v>3.84</v>
      </c>
      <c r="AC1009" s="400">
        <v>3.84</v>
      </c>
      <c r="AD1009" s="400">
        <v>3.84</v>
      </c>
      <c r="AE1009" s="404">
        <f>SUM(AB1009:AD1009)</f>
        <v>11.52</v>
      </c>
      <c r="AF1009" s="401">
        <f>SUBTOTAL(9,S1009,W1009,AA1009,AE1009)</f>
        <v>46.08</v>
      </c>
    </row>
    <row r="1010" spans="1:32" x14ac:dyDescent="0.3">
      <c r="A1010" s="70"/>
      <c r="B1010" s="70" t="s">
        <v>3631</v>
      </c>
      <c r="C1010" s="318" t="s">
        <v>174</v>
      </c>
      <c r="D1010" s="318" t="s">
        <v>351</v>
      </c>
      <c r="E1010" s="317" t="s">
        <v>943</v>
      </c>
      <c r="F1010" s="318" t="s">
        <v>2070</v>
      </c>
      <c r="G1010" s="318" t="s">
        <v>1885</v>
      </c>
      <c r="H1010" s="317" t="s">
        <v>966</v>
      </c>
      <c r="I1010" s="317">
        <v>62300</v>
      </c>
      <c r="J1010" s="318" t="s">
        <v>1002</v>
      </c>
      <c r="K1010" s="316">
        <v>41085</v>
      </c>
      <c r="L1010" s="317" t="s">
        <v>2608</v>
      </c>
      <c r="M1010" s="315" t="s">
        <v>984</v>
      </c>
      <c r="N1010" s="318" t="s">
        <v>991</v>
      </c>
      <c r="O1010" s="347">
        <v>46.08</v>
      </c>
      <c r="P1010" s="400">
        <v>3.84</v>
      </c>
      <c r="Q1010" s="400">
        <v>3.84</v>
      </c>
      <c r="R1010" s="400">
        <v>3.84</v>
      </c>
      <c r="S1010" s="404">
        <f>SUM(P1010:R1010)</f>
        <v>11.52</v>
      </c>
      <c r="T1010" s="400">
        <v>3.84</v>
      </c>
      <c r="U1010" s="400">
        <v>3.84</v>
      </c>
      <c r="V1010" s="400">
        <v>3.84</v>
      </c>
      <c r="W1010" s="404">
        <f>SUM(T1010:V1010)</f>
        <v>11.52</v>
      </c>
      <c r="X1010" s="400">
        <v>3.84</v>
      </c>
      <c r="Y1010" s="400">
        <v>3.84</v>
      </c>
      <c r="Z1010" s="400">
        <v>3.84</v>
      </c>
      <c r="AA1010" s="404">
        <f>SUM(X1010:Z1010)</f>
        <v>11.52</v>
      </c>
      <c r="AB1010" s="400">
        <v>3.84</v>
      </c>
      <c r="AC1010" s="400">
        <v>3.84</v>
      </c>
      <c r="AD1010" s="400">
        <v>3.84</v>
      </c>
      <c r="AE1010" s="404">
        <f>SUM(AB1010:AD1010)</f>
        <v>11.52</v>
      </c>
      <c r="AF1010" s="401">
        <f>SUBTOTAL(9,S1010,W1010,AA1010,AE1010)</f>
        <v>46.08</v>
      </c>
    </row>
    <row r="1011" spans="1:32" x14ac:dyDescent="0.3">
      <c r="A1011" s="70"/>
      <c r="B1011" s="70" t="s">
        <v>3631</v>
      </c>
      <c r="C1011" s="318" t="s">
        <v>174</v>
      </c>
      <c r="D1011" s="318" t="s">
        <v>352</v>
      </c>
      <c r="E1011" s="317" t="s">
        <v>943</v>
      </c>
      <c r="F1011" s="318" t="s">
        <v>2071</v>
      </c>
      <c r="G1011" s="318" t="s">
        <v>1885</v>
      </c>
      <c r="H1011" s="317" t="s">
        <v>966</v>
      </c>
      <c r="I1011" s="317">
        <v>62300</v>
      </c>
      <c r="J1011" s="318" t="s">
        <v>1002</v>
      </c>
      <c r="K1011" s="316">
        <v>41085</v>
      </c>
      <c r="L1011" s="317" t="s">
        <v>2608</v>
      </c>
      <c r="M1011" s="315" t="s">
        <v>984</v>
      </c>
      <c r="N1011" s="318" t="s">
        <v>991</v>
      </c>
      <c r="O1011" s="347">
        <v>46.08</v>
      </c>
      <c r="P1011" s="400">
        <v>3.84</v>
      </c>
      <c r="Q1011" s="400">
        <v>3.84</v>
      </c>
      <c r="R1011" s="400">
        <v>3.84</v>
      </c>
      <c r="S1011" s="404">
        <f>SUM(P1011:R1011)</f>
        <v>11.52</v>
      </c>
      <c r="T1011" s="400">
        <v>3.84</v>
      </c>
      <c r="U1011" s="400">
        <v>3.84</v>
      </c>
      <c r="V1011" s="400">
        <v>3.84</v>
      </c>
      <c r="W1011" s="404">
        <f>SUM(T1011:V1011)</f>
        <v>11.52</v>
      </c>
      <c r="X1011" s="400">
        <v>3.84</v>
      </c>
      <c r="Y1011" s="400">
        <v>3.84</v>
      </c>
      <c r="Z1011" s="400">
        <v>3.84</v>
      </c>
      <c r="AA1011" s="404">
        <f>SUM(X1011:Z1011)</f>
        <v>11.52</v>
      </c>
      <c r="AB1011" s="400">
        <v>3.84</v>
      </c>
      <c r="AC1011" s="400">
        <v>3.84</v>
      </c>
      <c r="AD1011" s="400">
        <v>3.84</v>
      </c>
      <c r="AE1011" s="404">
        <f>SUM(AB1011:AD1011)</f>
        <v>11.52</v>
      </c>
      <c r="AF1011" s="401">
        <f>SUBTOTAL(9,S1011,W1011,AA1011,AE1011)</f>
        <v>46.08</v>
      </c>
    </row>
    <row r="1012" spans="1:32" x14ac:dyDescent="0.3">
      <c r="A1012" s="70"/>
      <c r="B1012" s="70" t="s">
        <v>3631</v>
      </c>
      <c r="C1012" s="318" t="s">
        <v>3236</v>
      </c>
      <c r="D1012" s="318" t="s">
        <v>353</v>
      </c>
      <c r="E1012" s="317" t="s">
        <v>748</v>
      </c>
      <c r="F1012" s="318" t="s">
        <v>2072</v>
      </c>
      <c r="G1012" s="318" t="s">
        <v>1885</v>
      </c>
      <c r="H1012" s="317" t="s">
        <v>966</v>
      </c>
      <c r="I1012" s="317">
        <v>62300</v>
      </c>
      <c r="J1012" s="318" t="s">
        <v>1002</v>
      </c>
      <c r="K1012" s="316">
        <v>41083</v>
      </c>
      <c r="L1012" s="317" t="s">
        <v>2608</v>
      </c>
      <c r="M1012" s="315" t="s">
        <v>984</v>
      </c>
      <c r="N1012" s="318" t="s">
        <v>991</v>
      </c>
      <c r="O1012" s="347">
        <v>46.08</v>
      </c>
      <c r="P1012" s="400">
        <v>3.84</v>
      </c>
      <c r="Q1012" s="400">
        <v>3.84</v>
      </c>
      <c r="R1012" s="400">
        <v>3.84</v>
      </c>
      <c r="S1012" s="404">
        <f>SUM(P1012:R1012)</f>
        <v>11.52</v>
      </c>
      <c r="T1012" s="400">
        <v>3.84</v>
      </c>
      <c r="U1012" s="400">
        <v>3.84</v>
      </c>
      <c r="V1012" s="400">
        <v>3.84</v>
      </c>
      <c r="W1012" s="404">
        <f>SUM(T1012:V1012)</f>
        <v>11.52</v>
      </c>
      <c r="X1012" s="400">
        <v>3.84</v>
      </c>
      <c r="Y1012" s="400">
        <v>3.84</v>
      </c>
      <c r="Z1012" s="400">
        <v>3.84</v>
      </c>
      <c r="AA1012" s="404">
        <f>SUM(X1012:Z1012)</f>
        <v>11.52</v>
      </c>
      <c r="AB1012" s="400">
        <v>3.84</v>
      </c>
      <c r="AC1012" s="400">
        <v>3.84</v>
      </c>
      <c r="AD1012" s="400">
        <v>3.84</v>
      </c>
      <c r="AE1012" s="404">
        <f>SUM(AB1012:AD1012)</f>
        <v>11.52</v>
      </c>
      <c r="AF1012" s="401">
        <f>SUBTOTAL(9,S1012,W1012,AA1012,AE1012)</f>
        <v>46.08</v>
      </c>
    </row>
    <row r="1013" spans="1:32" x14ac:dyDescent="0.3">
      <c r="A1013" s="70"/>
      <c r="B1013" s="70" t="s">
        <v>3631</v>
      </c>
      <c r="C1013" s="318" t="s">
        <v>3236</v>
      </c>
      <c r="D1013" s="318" t="s">
        <v>354</v>
      </c>
      <c r="E1013" s="317" t="s">
        <v>967</v>
      </c>
      <c r="F1013" s="318" t="s">
        <v>2073</v>
      </c>
      <c r="G1013" s="318" t="s">
        <v>1885</v>
      </c>
      <c r="H1013" s="317" t="s">
        <v>966</v>
      </c>
      <c r="I1013" s="317">
        <v>62300</v>
      </c>
      <c r="J1013" s="318" t="s">
        <v>1002</v>
      </c>
      <c r="K1013" s="316">
        <v>39858</v>
      </c>
      <c r="L1013" s="317" t="s">
        <v>2608</v>
      </c>
      <c r="M1013" s="315" t="s">
        <v>984</v>
      </c>
      <c r="N1013" s="318" t="s">
        <v>991</v>
      </c>
      <c r="O1013" s="347">
        <v>46.08</v>
      </c>
      <c r="P1013" s="400">
        <v>3.84</v>
      </c>
      <c r="Q1013" s="400">
        <v>3.84</v>
      </c>
      <c r="R1013" s="400">
        <v>3.84</v>
      </c>
      <c r="S1013" s="404">
        <f>SUM(P1013:R1013)</f>
        <v>11.52</v>
      </c>
      <c r="T1013" s="400">
        <v>3.84</v>
      </c>
      <c r="U1013" s="400">
        <v>3.84</v>
      </c>
      <c r="V1013" s="400">
        <v>3.84</v>
      </c>
      <c r="W1013" s="404">
        <f>SUM(T1013:V1013)</f>
        <v>11.52</v>
      </c>
      <c r="X1013" s="400">
        <v>3.84</v>
      </c>
      <c r="Y1013" s="400">
        <v>3.84</v>
      </c>
      <c r="Z1013" s="400">
        <v>3.84</v>
      </c>
      <c r="AA1013" s="404">
        <f>SUM(X1013:Z1013)</f>
        <v>11.52</v>
      </c>
      <c r="AB1013" s="400">
        <v>3.84</v>
      </c>
      <c r="AC1013" s="400">
        <v>3.84</v>
      </c>
      <c r="AD1013" s="400">
        <v>3.84</v>
      </c>
      <c r="AE1013" s="404">
        <f>SUM(AB1013:AD1013)</f>
        <v>11.52</v>
      </c>
      <c r="AF1013" s="401">
        <f>SUBTOTAL(9,S1013,W1013,AA1013,AE1013)</f>
        <v>46.08</v>
      </c>
    </row>
    <row r="1014" spans="1:32" x14ac:dyDescent="0.3">
      <c r="A1014" s="70"/>
      <c r="B1014" s="70" t="s">
        <v>3631</v>
      </c>
      <c r="C1014" s="318" t="s">
        <v>3236</v>
      </c>
      <c r="D1014" s="318" t="s">
        <v>355</v>
      </c>
      <c r="E1014" s="317" t="s">
        <v>969</v>
      </c>
      <c r="F1014" s="318" t="s">
        <v>2074</v>
      </c>
      <c r="G1014" s="318" t="s">
        <v>1885</v>
      </c>
      <c r="H1014" s="317" t="s">
        <v>966</v>
      </c>
      <c r="I1014" s="317">
        <v>62300</v>
      </c>
      <c r="J1014" s="318" t="s">
        <v>1002</v>
      </c>
      <c r="K1014" s="316">
        <v>40179</v>
      </c>
      <c r="L1014" s="317" t="s">
        <v>2608</v>
      </c>
      <c r="M1014" s="315" t="s">
        <v>984</v>
      </c>
      <c r="N1014" s="318" t="s">
        <v>991</v>
      </c>
      <c r="O1014" s="347">
        <v>46.08</v>
      </c>
      <c r="P1014" s="400">
        <v>3.84</v>
      </c>
      <c r="Q1014" s="400">
        <v>3.84</v>
      </c>
      <c r="R1014" s="400">
        <v>3.84</v>
      </c>
      <c r="S1014" s="404">
        <f>SUM(P1014:R1014)</f>
        <v>11.52</v>
      </c>
      <c r="T1014" s="400">
        <v>3.84</v>
      </c>
      <c r="U1014" s="400">
        <v>3.84</v>
      </c>
      <c r="V1014" s="400">
        <v>3.84</v>
      </c>
      <c r="W1014" s="404">
        <f>SUM(T1014:V1014)</f>
        <v>11.52</v>
      </c>
      <c r="X1014" s="400">
        <v>3.84</v>
      </c>
      <c r="Y1014" s="400">
        <v>3.84</v>
      </c>
      <c r="Z1014" s="400">
        <v>3.84</v>
      </c>
      <c r="AA1014" s="404">
        <f>SUM(X1014:Z1014)</f>
        <v>11.52</v>
      </c>
      <c r="AB1014" s="400">
        <v>3.84</v>
      </c>
      <c r="AC1014" s="400">
        <v>3.84</v>
      </c>
      <c r="AD1014" s="400">
        <v>3.84</v>
      </c>
      <c r="AE1014" s="404">
        <f>SUM(AB1014:AD1014)</f>
        <v>11.52</v>
      </c>
      <c r="AF1014" s="401">
        <f>SUBTOTAL(9,S1014,W1014,AA1014,AE1014)</f>
        <v>46.08</v>
      </c>
    </row>
    <row r="1015" spans="1:32" x14ac:dyDescent="0.3">
      <c r="A1015" s="70"/>
      <c r="B1015" s="70" t="s">
        <v>3631</v>
      </c>
      <c r="C1015" s="318" t="s">
        <v>174</v>
      </c>
      <c r="D1015" s="318" t="s">
        <v>356</v>
      </c>
      <c r="E1015" s="317" t="s">
        <v>943</v>
      </c>
      <c r="F1015" s="318" t="s">
        <v>2075</v>
      </c>
      <c r="G1015" s="318" t="s">
        <v>1885</v>
      </c>
      <c r="H1015" s="317" t="s">
        <v>966</v>
      </c>
      <c r="I1015" s="317">
        <v>62300</v>
      </c>
      <c r="J1015" s="318" t="s">
        <v>1002</v>
      </c>
      <c r="K1015" s="316">
        <v>41085</v>
      </c>
      <c r="L1015" s="317" t="s">
        <v>2608</v>
      </c>
      <c r="M1015" s="315" t="s">
        <v>984</v>
      </c>
      <c r="N1015" s="318" t="s">
        <v>991</v>
      </c>
      <c r="O1015" s="347">
        <v>46.08</v>
      </c>
      <c r="P1015" s="400">
        <v>3.84</v>
      </c>
      <c r="Q1015" s="400">
        <v>3.84</v>
      </c>
      <c r="R1015" s="400">
        <v>3.84</v>
      </c>
      <c r="S1015" s="404">
        <f>SUM(P1015:R1015)</f>
        <v>11.52</v>
      </c>
      <c r="T1015" s="400">
        <v>3.84</v>
      </c>
      <c r="U1015" s="400">
        <v>3.84</v>
      </c>
      <c r="V1015" s="400">
        <v>3.84</v>
      </c>
      <c r="W1015" s="404">
        <f>SUM(T1015:V1015)</f>
        <v>11.52</v>
      </c>
      <c r="X1015" s="400">
        <v>3.84</v>
      </c>
      <c r="Y1015" s="400">
        <v>3.84</v>
      </c>
      <c r="Z1015" s="400">
        <v>3.84</v>
      </c>
      <c r="AA1015" s="404">
        <f>SUM(X1015:Z1015)</f>
        <v>11.52</v>
      </c>
      <c r="AB1015" s="400">
        <v>3.84</v>
      </c>
      <c r="AC1015" s="400">
        <v>3.84</v>
      </c>
      <c r="AD1015" s="400">
        <v>3.84</v>
      </c>
      <c r="AE1015" s="404">
        <f>SUM(AB1015:AD1015)</f>
        <v>11.52</v>
      </c>
      <c r="AF1015" s="401">
        <f>SUBTOTAL(9,S1015,W1015,AA1015,AE1015)</f>
        <v>46.08</v>
      </c>
    </row>
    <row r="1016" spans="1:32" x14ac:dyDescent="0.3">
      <c r="A1016" s="581"/>
      <c r="B1016" s="581" t="s">
        <v>3632</v>
      </c>
      <c r="C1016" s="580" t="s">
        <v>226</v>
      </c>
      <c r="D1016" s="580" t="s">
        <v>357</v>
      </c>
      <c r="E1016" s="579" t="s">
        <v>972</v>
      </c>
      <c r="F1016" s="580" t="s">
        <v>2076</v>
      </c>
      <c r="G1016" s="580" t="s">
        <v>1885</v>
      </c>
      <c r="H1016" s="579" t="s">
        <v>966</v>
      </c>
      <c r="I1016" s="579">
        <v>62300</v>
      </c>
      <c r="J1016" s="580" t="s">
        <v>1002</v>
      </c>
      <c r="K1016" s="316">
        <v>40179</v>
      </c>
      <c r="L1016" s="579" t="s">
        <v>2608</v>
      </c>
      <c r="M1016" s="578" t="s">
        <v>984</v>
      </c>
      <c r="N1016" s="580" t="s">
        <v>991</v>
      </c>
      <c r="O1016" s="347">
        <v>46.08</v>
      </c>
      <c r="P1016" s="400">
        <v>3.84</v>
      </c>
      <c r="Q1016" s="400">
        <v>3.84</v>
      </c>
      <c r="R1016" s="400">
        <v>3.84</v>
      </c>
      <c r="S1016" s="404">
        <f>SUM(P1016:R1016)</f>
        <v>11.52</v>
      </c>
      <c r="T1016" s="400">
        <v>3.84</v>
      </c>
      <c r="U1016" s="400">
        <v>3.84</v>
      </c>
      <c r="V1016" s="400">
        <v>3.84</v>
      </c>
      <c r="W1016" s="404">
        <f>SUM(T1016:V1016)</f>
        <v>11.52</v>
      </c>
      <c r="X1016" s="400">
        <v>3.84</v>
      </c>
      <c r="Y1016" s="400">
        <v>3.84</v>
      </c>
      <c r="Z1016" s="400">
        <v>3.84</v>
      </c>
      <c r="AA1016" s="404">
        <f>SUM(X1016:Z1016)</f>
        <v>11.52</v>
      </c>
      <c r="AB1016" s="400"/>
      <c r="AC1016" s="400"/>
      <c r="AD1016" s="400"/>
      <c r="AE1016" s="404">
        <f>SUM(AB1016:AD1016)</f>
        <v>0</v>
      </c>
      <c r="AF1016" s="592">
        <f>SUBTOTAL(9,S1016,W1016,AA1016,AE1016)</f>
        <v>34.56</v>
      </c>
    </row>
    <row r="1017" spans="1:32" x14ac:dyDescent="0.3">
      <c r="A1017" s="70"/>
      <c r="B1017" s="70" t="s">
        <v>3631</v>
      </c>
      <c r="C1017" s="318" t="s">
        <v>174</v>
      </c>
      <c r="D1017" s="318" t="s">
        <v>358</v>
      </c>
      <c r="E1017" s="317" t="s">
        <v>943</v>
      </c>
      <c r="F1017" s="318" t="s">
        <v>2077</v>
      </c>
      <c r="G1017" s="318" t="s">
        <v>1885</v>
      </c>
      <c r="H1017" s="317" t="s">
        <v>966</v>
      </c>
      <c r="I1017" s="317">
        <v>62300</v>
      </c>
      <c r="J1017" s="318" t="s">
        <v>1002</v>
      </c>
      <c r="K1017" s="316">
        <v>41085</v>
      </c>
      <c r="L1017" s="317" t="s">
        <v>2608</v>
      </c>
      <c r="M1017" s="315" t="s">
        <v>984</v>
      </c>
      <c r="N1017" s="318" t="s">
        <v>991</v>
      </c>
      <c r="O1017" s="347">
        <v>46.08</v>
      </c>
      <c r="P1017" s="400">
        <v>3.84</v>
      </c>
      <c r="Q1017" s="400">
        <v>3.84</v>
      </c>
      <c r="R1017" s="400">
        <v>3.84</v>
      </c>
      <c r="S1017" s="404">
        <f>SUM(P1017:R1017)</f>
        <v>11.52</v>
      </c>
      <c r="T1017" s="400">
        <v>3.84</v>
      </c>
      <c r="U1017" s="400">
        <v>3.84</v>
      </c>
      <c r="V1017" s="400">
        <v>3.84</v>
      </c>
      <c r="W1017" s="404">
        <f>SUM(T1017:V1017)</f>
        <v>11.52</v>
      </c>
      <c r="X1017" s="400">
        <v>3.84</v>
      </c>
      <c r="Y1017" s="400">
        <v>3.84</v>
      </c>
      <c r="Z1017" s="400">
        <v>3.84</v>
      </c>
      <c r="AA1017" s="404">
        <f>SUM(X1017:Z1017)</f>
        <v>11.52</v>
      </c>
      <c r="AB1017" s="400">
        <v>3.84</v>
      </c>
      <c r="AC1017" s="400">
        <v>3.84</v>
      </c>
      <c r="AD1017" s="400">
        <v>3.84</v>
      </c>
      <c r="AE1017" s="404">
        <f>SUM(AB1017:AD1017)</f>
        <v>11.52</v>
      </c>
      <c r="AF1017" s="401">
        <f>SUBTOTAL(9,S1017,W1017,AA1017,AE1017)</f>
        <v>46.08</v>
      </c>
    </row>
    <row r="1018" spans="1:32" x14ac:dyDescent="0.3">
      <c r="A1018" s="70"/>
      <c r="B1018" s="70" t="s">
        <v>3631</v>
      </c>
      <c r="C1018" s="318" t="s">
        <v>162</v>
      </c>
      <c r="D1018" s="318" t="s">
        <v>359</v>
      </c>
      <c r="E1018" s="317" t="s">
        <v>943</v>
      </c>
      <c r="F1018" s="318" t="s">
        <v>2078</v>
      </c>
      <c r="G1018" s="318" t="s">
        <v>1885</v>
      </c>
      <c r="H1018" s="317" t="s">
        <v>966</v>
      </c>
      <c r="I1018" s="317">
        <v>54500</v>
      </c>
      <c r="J1018" s="318" t="s">
        <v>1002</v>
      </c>
      <c r="K1018" s="316">
        <v>41085</v>
      </c>
      <c r="L1018" s="317" t="s">
        <v>2608</v>
      </c>
      <c r="M1018" s="315" t="s">
        <v>984</v>
      </c>
      <c r="N1018" s="318" t="s">
        <v>991</v>
      </c>
      <c r="O1018" s="347">
        <v>46.08</v>
      </c>
      <c r="P1018" s="400">
        <v>3.84</v>
      </c>
      <c r="Q1018" s="400">
        <v>3.84</v>
      </c>
      <c r="R1018" s="400">
        <v>3.84</v>
      </c>
      <c r="S1018" s="404">
        <f>SUM(P1018:R1018)</f>
        <v>11.52</v>
      </c>
      <c r="T1018" s="400">
        <v>3.84</v>
      </c>
      <c r="U1018" s="400">
        <v>3.84</v>
      </c>
      <c r="V1018" s="400">
        <v>3.84</v>
      </c>
      <c r="W1018" s="404">
        <f>SUM(T1018:V1018)</f>
        <v>11.52</v>
      </c>
      <c r="X1018" s="400">
        <v>3.84</v>
      </c>
      <c r="Y1018" s="400">
        <v>3.84</v>
      </c>
      <c r="Z1018" s="400">
        <v>3.84</v>
      </c>
      <c r="AA1018" s="404">
        <f>SUM(X1018:Z1018)</f>
        <v>11.52</v>
      </c>
      <c r="AB1018" s="400">
        <v>3.84</v>
      </c>
      <c r="AC1018" s="400">
        <v>3.84</v>
      </c>
      <c r="AD1018" s="400">
        <v>3.84</v>
      </c>
      <c r="AE1018" s="404">
        <f>SUM(AB1018:AD1018)</f>
        <v>11.52</v>
      </c>
      <c r="AF1018" s="401">
        <f>SUBTOTAL(9,S1018,W1018,AA1018,AE1018)</f>
        <v>46.08</v>
      </c>
    </row>
    <row r="1019" spans="1:32" x14ac:dyDescent="0.3">
      <c r="A1019" s="70"/>
      <c r="B1019" s="70" t="s">
        <v>3631</v>
      </c>
      <c r="C1019" s="318" t="s">
        <v>162</v>
      </c>
      <c r="D1019" s="318" t="s">
        <v>360</v>
      </c>
      <c r="E1019" s="317" t="s">
        <v>943</v>
      </c>
      <c r="F1019" s="318" t="s">
        <v>2079</v>
      </c>
      <c r="G1019" s="318" t="s">
        <v>1885</v>
      </c>
      <c r="H1019" s="317" t="s">
        <v>966</v>
      </c>
      <c r="I1019" s="317">
        <v>54500</v>
      </c>
      <c r="J1019" s="318" t="s">
        <v>1002</v>
      </c>
      <c r="K1019" s="316">
        <v>41085</v>
      </c>
      <c r="L1019" s="317" t="s">
        <v>2608</v>
      </c>
      <c r="M1019" s="315" t="s">
        <v>984</v>
      </c>
      <c r="N1019" s="318" t="s">
        <v>991</v>
      </c>
      <c r="O1019" s="347">
        <v>46.08</v>
      </c>
      <c r="P1019" s="400">
        <v>3.84</v>
      </c>
      <c r="Q1019" s="400">
        <v>3.84</v>
      </c>
      <c r="R1019" s="400">
        <v>3.84</v>
      </c>
      <c r="S1019" s="404">
        <f>SUM(P1019:R1019)</f>
        <v>11.52</v>
      </c>
      <c r="T1019" s="400">
        <v>3.84</v>
      </c>
      <c r="U1019" s="400">
        <v>3.84</v>
      </c>
      <c r="V1019" s="400">
        <v>3.84</v>
      </c>
      <c r="W1019" s="404">
        <f>SUM(T1019:V1019)</f>
        <v>11.52</v>
      </c>
      <c r="X1019" s="400">
        <v>3.84</v>
      </c>
      <c r="Y1019" s="400">
        <v>3.84</v>
      </c>
      <c r="Z1019" s="400">
        <v>3.84</v>
      </c>
      <c r="AA1019" s="404">
        <f>SUM(X1019:Z1019)</f>
        <v>11.52</v>
      </c>
      <c r="AB1019" s="400">
        <v>3.84</v>
      </c>
      <c r="AC1019" s="400">
        <v>3.84</v>
      </c>
      <c r="AD1019" s="400">
        <v>3.84</v>
      </c>
      <c r="AE1019" s="404">
        <f>SUM(AB1019:AD1019)</f>
        <v>11.52</v>
      </c>
      <c r="AF1019" s="401">
        <f>SUBTOTAL(9,S1019,W1019,AA1019,AE1019)</f>
        <v>46.08</v>
      </c>
    </row>
    <row r="1020" spans="1:32" x14ac:dyDescent="0.3">
      <c r="A1020" s="70"/>
      <c r="B1020" s="70" t="s">
        <v>3631</v>
      </c>
      <c r="C1020" s="318" t="s">
        <v>162</v>
      </c>
      <c r="D1020" s="318" t="s">
        <v>361</v>
      </c>
      <c r="E1020" s="317" t="s">
        <v>943</v>
      </c>
      <c r="F1020" s="318" t="s">
        <v>2080</v>
      </c>
      <c r="G1020" s="318" t="s">
        <v>1885</v>
      </c>
      <c r="H1020" s="317" t="s">
        <v>966</v>
      </c>
      <c r="I1020" s="317">
        <v>54500</v>
      </c>
      <c r="J1020" s="318" t="s">
        <v>1002</v>
      </c>
      <c r="K1020" s="316">
        <v>41385</v>
      </c>
      <c r="L1020" s="317" t="s">
        <v>2608</v>
      </c>
      <c r="M1020" s="315" t="s">
        <v>984</v>
      </c>
      <c r="N1020" s="318" t="s">
        <v>991</v>
      </c>
      <c r="O1020" s="347">
        <v>46.08</v>
      </c>
      <c r="P1020" s="400">
        <v>3.84</v>
      </c>
      <c r="Q1020" s="400">
        <v>3.84</v>
      </c>
      <c r="R1020" s="400">
        <v>3.84</v>
      </c>
      <c r="S1020" s="404">
        <f>SUM(P1020:R1020)</f>
        <v>11.52</v>
      </c>
      <c r="T1020" s="400">
        <v>3.84</v>
      </c>
      <c r="U1020" s="400">
        <v>3.84</v>
      </c>
      <c r="V1020" s="400">
        <v>3.84</v>
      </c>
      <c r="W1020" s="404">
        <f>SUM(T1020:V1020)</f>
        <v>11.52</v>
      </c>
      <c r="X1020" s="400">
        <v>3.84</v>
      </c>
      <c r="Y1020" s="400">
        <v>3.84</v>
      </c>
      <c r="Z1020" s="400">
        <v>3.84</v>
      </c>
      <c r="AA1020" s="404">
        <f>SUM(X1020:Z1020)</f>
        <v>11.52</v>
      </c>
      <c r="AB1020" s="400">
        <v>3.84</v>
      </c>
      <c r="AC1020" s="400">
        <v>3.84</v>
      </c>
      <c r="AD1020" s="400">
        <v>3.84</v>
      </c>
      <c r="AE1020" s="404">
        <f>SUM(AB1020:AD1020)</f>
        <v>11.52</v>
      </c>
      <c r="AF1020" s="401">
        <f>SUBTOTAL(9,S1020,W1020,AA1020,AE1020)</f>
        <v>46.08</v>
      </c>
    </row>
    <row r="1021" spans="1:32" x14ac:dyDescent="0.3">
      <c r="A1021" s="70"/>
      <c r="B1021" s="70" t="s">
        <v>3631</v>
      </c>
      <c r="C1021" s="318" t="s">
        <v>162</v>
      </c>
      <c r="D1021" s="318" t="s">
        <v>362</v>
      </c>
      <c r="E1021" s="317" t="s">
        <v>951</v>
      </c>
      <c r="F1021" s="318" t="s">
        <v>2081</v>
      </c>
      <c r="G1021" s="318" t="s">
        <v>1885</v>
      </c>
      <c r="H1021" s="318" t="s">
        <v>966</v>
      </c>
      <c r="I1021" s="317">
        <v>54500</v>
      </c>
      <c r="J1021" s="318" t="s">
        <v>1002</v>
      </c>
      <c r="K1021" s="316">
        <v>40179</v>
      </c>
      <c r="L1021" s="317" t="s">
        <v>2608</v>
      </c>
      <c r="M1021" s="315" t="s">
        <v>984</v>
      </c>
      <c r="N1021" s="318" t="s">
        <v>991</v>
      </c>
      <c r="O1021" s="347">
        <v>46.08</v>
      </c>
      <c r="P1021" s="400">
        <v>3.84</v>
      </c>
      <c r="Q1021" s="400">
        <v>3.84</v>
      </c>
      <c r="R1021" s="400">
        <v>3.84</v>
      </c>
      <c r="S1021" s="404">
        <f>SUM(P1021:R1021)</f>
        <v>11.52</v>
      </c>
      <c r="T1021" s="400">
        <v>3.84</v>
      </c>
      <c r="U1021" s="400">
        <v>3.84</v>
      </c>
      <c r="V1021" s="400">
        <v>3.84</v>
      </c>
      <c r="W1021" s="404">
        <f>SUM(T1021:V1021)</f>
        <v>11.52</v>
      </c>
      <c r="X1021" s="400">
        <v>3.84</v>
      </c>
      <c r="Y1021" s="400">
        <v>3.84</v>
      </c>
      <c r="Z1021" s="400">
        <v>3.84</v>
      </c>
      <c r="AA1021" s="404">
        <f>SUM(X1021:Z1021)</f>
        <v>11.52</v>
      </c>
      <c r="AB1021" s="400">
        <v>3.84</v>
      </c>
      <c r="AC1021" s="400">
        <v>3.84</v>
      </c>
      <c r="AD1021" s="400">
        <v>3.84</v>
      </c>
      <c r="AE1021" s="404">
        <f>SUM(AB1021:AD1021)</f>
        <v>11.52</v>
      </c>
      <c r="AF1021" s="401">
        <f>SUBTOTAL(9,S1021,W1021,AA1021,AE1021)</f>
        <v>46.08</v>
      </c>
    </row>
    <row r="1022" spans="1:32" x14ac:dyDescent="0.3">
      <c r="A1022" s="70"/>
      <c r="B1022" s="70" t="s">
        <v>3631</v>
      </c>
      <c r="C1022" s="317" t="s">
        <v>2665</v>
      </c>
      <c r="D1022" s="317" t="s">
        <v>2664</v>
      </c>
      <c r="E1022" s="503" t="s">
        <v>3729</v>
      </c>
      <c r="F1022" s="318" t="s">
        <v>2082</v>
      </c>
      <c r="G1022" s="318" t="s">
        <v>1274</v>
      </c>
      <c r="H1022" s="317" t="s">
        <v>929</v>
      </c>
      <c r="I1022" s="317">
        <v>35510</v>
      </c>
      <c r="J1022" s="318" t="s">
        <v>1004</v>
      </c>
      <c r="K1022" s="316">
        <v>41449</v>
      </c>
      <c r="L1022" s="317" t="s">
        <v>2608</v>
      </c>
      <c r="M1022" s="315" t="s">
        <v>984</v>
      </c>
      <c r="N1022" s="318" t="s">
        <v>992</v>
      </c>
      <c r="O1022" s="347">
        <v>71.52</v>
      </c>
      <c r="P1022" s="400">
        <v>5.96</v>
      </c>
      <c r="Q1022" s="400">
        <v>5.96</v>
      </c>
      <c r="R1022" s="400">
        <v>5.96</v>
      </c>
      <c r="S1022" s="404">
        <f>SUM(P1022:R1022)</f>
        <v>17.88</v>
      </c>
      <c r="T1022" s="400">
        <v>5.96</v>
      </c>
      <c r="U1022" s="400">
        <v>5.96</v>
      </c>
      <c r="V1022" s="400">
        <v>5.96</v>
      </c>
      <c r="W1022" s="404">
        <f>SUM(T1022:V1022)</f>
        <v>17.88</v>
      </c>
      <c r="X1022" s="400">
        <v>5.96</v>
      </c>
      <c r="Y1022" s="400">
        <v>5.96</v>
      </c>
      <c r="Z1022" s="400">
        <v>5.96</v>
      </c>
      <c r="AA1022" s="404">
        <f>SUM(X1022:Z1022)</f>
        <v>17.88</v>
      </c>
      <c r="AB1022" s="400">
        <v>5.96</v>
      </c>
      <c r="AC1022" s="400">
        <v>5.96</v>
      </c>
      <c r="AD1022" s="400">
        <v>5.96</v>
      </c>
      <c r="AE1022" s="404">
        <f>SUM(AB1022:AD1022)</f>
        <v>17.88</v>
      </c>
      <c r="AF1022" s="401">
        <f>SUBTOTAL(9,S1022,W1022,AA1022,AE1022)</f>
        <v>71.52</v>
      </c>
    </row>
    <row r="1023" spans="1:32" x14ac:dyDescent="0.3">
      <c r="A1023" s="70"/>
      <c r="B1023" s="70" t="s">
        <v>3631</v>
      </c>
      <c r="C1023" s="317" t="s">
        <v>2663</v>
      </c>
      <c r="D1023" s="317" t="s">
        <v>2666</v>
      </c>
      <c r="E1023" s="503" t="s">
        <v>3729</v>
      </c>
      <c r="F1023" s="318" t="s">
        <v>2083</v>
      </c>
      <c r="G1023" s="318" t="s">
        <v>1274</v>
      </c>
      <c r="H1023" s="317" t="s">
        <v>929</v>
      </c>
      <c r="I1023" s="317">
        <v>35510</v>
      </c>
      <c r="J1023" s="318" t="s">
        <v>1004</v>
      </c>
      <c r="K1023" s="316">
        <v>41442</v>
      </c>
      <c r="L1023" s="317" t="s">
        <v>2608</v>
      </c>
      <c r="M1023" s="315" t="s">
        <v>984</v>
      </c>
      <c r="N1023" s="318" t="s">
        <v>992</v>
      </c>
      <c r="O1023" s="347">
        <v>71.52</v>
      </c>
      <c r="P1023" s="400">
        <v>5.96</v>
      </c>
      <c r="Q1023" s="400">
        <v>5.96</v>
      </c>
      <c r="R1023" s="400">
        <v>5.96</v>
      </c>
      <c r="S1023" s="404">
        <f>SUM(P1023:R1023)</f>
        <v>17.88</v>
      </c>
      <c r="T1023" s="400">
        <v>5.96</v>
      </c>
      <c r="U1023" s="400">
        <v>5.96</v>
      </c>
      <c r="V1023" s="400">
        <v>5.96</v>
      </c>
      <c r="W1023" s="404">
        <f>SUM(T1023:V1023)</f>
        <v>17.88</v>
      </c>
      <c r="X1023" s="400">
        <v>5.96</v>
      </c>
      <c r="Y1023" s="400">
        <v>5.96</v>
      </c>
      <c r="Z1023" s="400">
        <v>5.96</v>
      </c>
      <c r="AA1023" s="404">
        <f>SUM(X1023:Z1023)</f>
        <v>17.88</v>
      </c>
      <c r="AB1023" s="400">
        <v>5.96</v>
      </c>
      <c r="AC1023" s="400">
        <v>5.96</v>
      </c>
      <c r="AD1023" s="400">
        <v>5.96</v>
      </c>
      <c r="AE1023" s="404">
        <f>SUM(AB1023:AD1023)</f>
        <v>17.88</v>
      </c>
      <c r="AF1023" s="401">
        <f>SUBTOTAL(9,S1023,W1023,AA1023,AE1023)</f>
        <v>71.52</v>
      </c>
    </row>
    <row r="1024" spans="1:32" x14ac:dyDescent="0.3">
      <c r="A1024" s="70"/>
      <c r="B1024" s="70" t="s">
        <v>3631</v>
      </c>
      <c r="C1024" s="318" t="s">
        <v>2700</v>
      </c>
      <c r="D1024" s="318" t="s">
        <v>363</v>
      </c>
      <c r="E1024" s="317" t="s">
        <v>951</v>
      </c>
      <c r="F1024" s="318" t="s">
        <v>2084</v>
      </c>
      <c r="G1024" s="318" t="s">
        <v>1273</v>
      </c>
      <c r="H1024" s="317" t="s">
        <v>913</v>
      </c>
      <c r="I1024" s="317">
        <v>53000</v>
      </c>
      <c r="J1024" s="318" t="s">
        <v>1001</v>
      </c>
      <c r="K1024" s="316">
        <v>41849</v>
      </c>
      <c r="L1024" s="317" t="s">
        <v>2608</v>
      </c>
      <c r="M1024" s="315" t="s">
        <v>983</v>
      </c>
      <c r="N1024" s="318" t="s">
        <v>991</v>
      </c>
      <c r="O1024" s="347">
        <v>50.76</v>
      </c>
      <c r="P1024" s="400">
        <v>4.2300000000000004</v>
      </c>
      <c r="Q1024" s="400">
        <v>4.2300000000000004</v>
      </c>
      <c r="R1024" s="400">
        <v>4.2300000000000004</v>
      </c>
      <c r="S1024" s="404">
        <f>SUM(P1024:R1024)</f>
        <v>12.690000000000001</v>
      </c>
      <c r="T1024" s="400">
        <v>4.2300000000000004</v>
      </c>
      <c r="U1024" s="400">
        <v>4.2300000000000004</v>
      </c>
      <c r="V1024" s="400">
        <v>4.2300000000000004</v>
      </c>
      <c r="W1024" s="404">
        <f>SUM(T1024:V1024)</f>
        <v>12.690000000000001</v>
      </c>
      <c r="X1024" s="400">
        <v>4.2300000000000004</v>
      </c>
      <c r="Y1024" s="400">
        <v>4.2300000000000004</v>
      </c>
      <c r="Z1024" s="400">
        <v>4.2300000000000004</v>
      </c>
      <c r="AA1024" s="404">
        <f>SUM(X1024:Z1024)</f>
        <v>12.690000000000001</v>
      </c>
      <c r="AB1024" s="400">
        <v>4.2300000000000004</v>
      </c>
      <c r="AC1024" s="400">
        <v>4.2300000000000004</v>
      </c>
      <c r="AD1024" s="400">
        <v>4.2300000000000004</v>
      </c>
      <c r="AE1024" s="404">
        <f>SUM(AB1024:AD1024)</f>
        <v>12.690000000000001</v>
      </c>
      <c r="AF1024" s="401">
        <f>SUBTOTAL(9,S1024,W1024,AA1024,AE1024)</f>
        <v>50.760000000000005</v>
      </c>
    </row>
    <row r="1025" spans="1:32" x14ac:dyDescent="0.3">
      <c r="A1025" s="70"/>
      <c r="B1025" s="70" t="s">
        <v>3631</v>
      </c>
      <c r="C1025" s="318" t="s">
        <v>2700</v>
      </c>
      <c r="D1025" s="318" t="s">
        <v>364</v>
      </c>
      <c r="E1025" s="317" t="s">
        <v>951</v>
      </c>
      <c r="F1025" s="318" t="s">
        <v>2085</v>
      </c>
      <c r="G1025" s="318" t="s">
        <v>1273</v>
      </c>
      <c r="H1025" s="317" t="s">
        <v>913</v>
      </c>
      <c r="I1025" s="317">
        <v>53000</v>
      </c>
      <c r="J1025" s="318" t="s">
        <v>1001</v>
      </c>
      <c r="K1025" s="316">
        <v>41849</v>
      </c>
      <c r="L1025" s="317" t="s">
        <v>2608</v>
      </c>
      <c r="M1025" s="315" t="s">
        <v>983</v>
      </c>
      <c r="N1025" s="318" t="s">
        <v>991</v>
      </c>
      <c r="O1025" s="347">
        <v>50.76</v>
      </c>
      <c r="P1025" s="400">
        <v>4.2300000000000004</v>
      </c>
      <c r="Q1025" s="400">
        <v>4.2300000000000004</v>
      </c>
      <c r="R1025" s="400">
        <v>4.2300000000000004</v>
      </c>
      <c r="S1025" s="404">
        <f>SUM(P1025:R1025)</f>
        <v>12.690000000000001</v>
      </c>
      <c r="T1025" s="400">
        <v>4.2300000000000004</v>
      </c>
      <c r="U1025" s="400">
        <v>4.2300000000000004</v>
      </c>
      <c r="V1025" s="400">
        <v>4.2300000000000004</v>
      </c>
      <c r="W1025" s="404">
        <f>SUM(T1025:V1025)</f>
        <v>12.690000000000001</v>
      </c>
      <c r="X1025" s="400">
        <v>4.2300000000000004</v>
      </c>
      <c r="Y1025" s="400">
        <v>4.2300000000000004</v>
      </c>
      <c r="Z1025" s="400">
        <v>4.2300000000000004</v>
      </c>
      <c r="AA1025" s="404">
        <f>SUM(X1025:Z1025)</f>
        <v>12.690000000000001</v>
      </c>
      <c r="AB1025" s="400">
        <v>4.2300000000000004</v>
      </c>
      <c r="AC1025" s="400">
        <v>4.2300000000000004</v>
      </c>
      <c r="AD1025" s="400">
        <v>4.2300000000000004</v>
      </c>
      <c r="AE1025" s="404">
        <f>SUM(AB1025:AD1025)</f>
        <v>12.690000000000001</v>
      </c>
      <c r="AF1025" s="401">
        <f>SUBTOTAL(9,S1025,W1025,AA1025,AE1025)</f>
        <v>50.760000000000005</v>
      </c>
    </row>
    <row r="1026" spans="1:32" x14ac:dyDescent="0.3">
      <c r="A1026" s="70"/>
      <c r="B1026" s="70" t="s">
        <v>3631</v>
      </c>
      <c r="C1026" s="318" t="s">
        <v>160</v>
      </c>
      <c r="D1026" s="318" t="s">
        <v>365</v>
      </c>
      <c r="E1026" s="317" t="s">
        <v>927</v>
      </c>
      <c r="F1026" s="318" t="s">
        <v>2086</v>
      </c>
      <c r="G1026" s="318" t="s">
        <v>1885</v>
      </c>
      <c r="H1026" s="317" t="s">
        <v>966</v>
      </c>
      <c r="I1026" s="317">
        <v>62300</v>
      </c>
      <c r="J1026" s="318" t="s">
        <v>1001</v>
      </c>
      <c r="K1026" s="316">
        <v>40853</v>
      </c>
      <c r="L1026" s="317" t="s">
        <v>2608</v>
      </c>
      <c r="M1026" s="315" t="s">
        <v>983</v>
      </c>
      <c r="N1026" s="318" t="s">
        <v>991</v>
      </c>
      <c r="O1026" s="347">
        <v>50.76</v>
      </c>
      <c r="P1026" s="400">
        <v>4.2300000000000004</v>
      </c>
      <c r="Q1026" s="400">
        <v>4.2300000000000004</v>
      </c>
      <c r="R1026" s="400">
        <v>4.2300000000000004</v>
      </c>
      <c r="S1026" s="404">
        <f>SUM(P1026:R1026)</f>
        <v>12.690000000000001</v>
      </c>
      <c r="T1026" s="400">
        <v>4.2300000000000004</v>
      </c>
      <c r="U1026" s="400">
        <v>4.2300000000000004</v>
      </c>
      <c r="V1026" s="400">
        <v>4.2300000000000004</v>
      </c>
      <c r="W1026" s="404">
        <f>SUM(T1026:V1026)</f>
        <v>12.690000000000001</v>
      </c>
      <c r="X1026" s="400">
        <v>4.2300000000000004</v>
      </c>
      <c r="Y1026" s="400">
        <v>4.2300000000000004</v>
      </c>
      <c r="Z1026" s="400">
        <v>4.2300000000000004</v>
      </c>
      <c r="AA1026" s="404">
        <f>SUM(X1026:Z1026)</f>
        <v>12.690000000000001</v>
      </c>
      <c r="AB1026" s="400">
        <v>4.2300000000000004</v>
      </c>
      <c r="AC1026" s="400">
        <v>4.2300000000000004</v>
      </c>
      <c r="AD1026" s="400">
        <v>4.2300000000000004</v>
      </c>
      <c r="AE1026" s="404">
        <f>SUM(AB1026:AD1026)</f>
        <v>12.690000000000001</v>
      </c>
      <c r="AF1026" s="401">
        <f>SUBTOTAL(9,S1026,W1026,AA1026,AE1026)</f>
        <v>50.760000000000005</v>
      </c>
    </row>
    <row r="1027" spans="1:32" x14ac:dyDescent="0.3">
      <c r="A1027" s="70"/>
      <c r="B1027" s="70" t="s">
        <v>3631</v>
      </c>
      <c r="C1027" s="318" t="s">
        <v>2700</v>
      </c>
      <c r="D1027" s="318" t="s">
        <v>366</v>
      </c>
      <c r="E1027" s="317" t="s">
        <v>951</v>
      </c>
      <c r="F1027" s="318" t="s">
        <v>2087</v>
      </c>
      <c r="G1027" s="318" t="s">
        <v>1273</v>
      </c>
      <c r="H1027" s="317" t="s">
        <v>913</v>
      </c>
      <c r="I1027" s="317">
        <v>53000</v>
      </c>
      <c r="J1027" s="318" t="s">
        <v>1001</v>
      </c>
      <c r="K1027" s="316">
        <v>41948</v>
      </c>
      <c r="L1027" s="317" t="s">
        <v>2608</v>
      </c>
      <c r="M1027" s="315" t="s">
        <v>983</v>
      </c>
      <c r="N1027" s="318" t="s">
        <v>991</v>
      </c>
      <c r="O1027" s="347">
        <v>50.76</v>
      </c>
      <c r="P1027" s="400">
        <v>4.2300000000000004</v>
      </c>
      <c r="Q1027" s="400">
        <v>4.2300000000000004</v>
      </c>
      <c r="R1027" s="400">
        <v>4.2300000000000004</v>
      </c>
      <c r="S1027" s="404">
        <f>SUM(P1027:R1027)</f>
        <v>12.690000000000001</v>
      </c>
      <c r="T1027" s="400">
        <v>4.2300000000000004</v>
      </c>
      <c r="U1027" s="400">
        <v>4.2300000000000004</v>
      </c>
      <c r="V1027" s="400">
        <v>4.2300000000000004</v>
      </c>
      <c r="W1027" s="404">
        <f>SUM(T1027:V1027)</f>
        <v>12.690000000000001</v>
      </c>
      <c r="X1027" s="400">
        <v>4.2300000000000004</v>
      </c>
      <c r="Y1027" s="400">
        <v>4.2300000000000004</v>
      </c>
      <c r="Z1027" s="400">
        <v>4.2300000000000004</v>
      </c>
      <c r="AA1027" s="404">
        <f>SUM(X1027:Z1027)</f>
        <v>12.690000000000001</v>
      </c>
      <c r="AB1027" s="400">
        <v>4.2300000000000004</v>
      </c>
      <c r="AC1027" s="400">
        <v>4.2300000000000004</v>
      </c>
      <c r="AD1027" s="400">
        <v>4.2300000000000004</v>
      </c>
      <c r="AE1027" s="404">
        <f>SUM(AB1027:AD1027)</f>
        <v>12.690000000000001</v>
      </c>
      <c r="AF1027" s="401">
        <f>SUBTOTAL(9,S1027,W1027,AA1027,AE1027)</f>
        <v>50.760000000000005</v>
      </c>
    </row>
    <row r="1028" spans="1:32" x14ac:dyDescent="0.3">
      <c r="A1028" s="70"/>
      <c r="B1028" s="70" t="s">
        <v>3631</v>
      </c>
      <c r="C1028" s="318" t="s">
        <v>2594</v>
      </c>
      <c r="D1028" s="318" t="s">
        <v>367</v>
      </c>
      <c r="E1028" s="317" t="s">
        <v>951</v>
      </c>
      <c r="F1028" s="318" t="s">
        <v>2088</v>
      </c>
      <c r="G1028" s="318" t="s">
        <v>1272</v>
      </c>
      <c r="H1028" s="317" t="s">
        <v>912</v>
      </c>
      <c r="I1028" s="317">
        <v>53100</v>
      </c>
      <c r="J1028" s="318" t="s">
        <v>1001</v>
      </c>
      <c r="K1028" s="316">
        <v>41948</v>
      </c>
      <c r="L1028" s="317" t="s">
        <v>2608</v>
      </c>
      <c r="M1028" s="315" t="s">
        <v>983</v>
      </c>
      <c r="N1028" s="318" t="s">
        <v>991</v>
      </c>
      <c r="O1028" s="347">
        <v>50.76</v>
      </c>
      <c r="P1028" s="400">
        <v>4.2300000000000004</v>
      </c>
      <c r="Q1028" s="400">
        <v>4.2300000000000004</v>
      </c>
      <c r="R1028" s="400">
        <v>4.2300000000000004</v>
      </c>
      <c r="S1028" s="404">
        <f>SUM(P1028:R1028)</f>
        <v>12.690000000000001</v>
      </c>
      <c r="T1028" s="400">
        <v>4.2300000000000004</v>
      </c>
      <c r="U1028" s="400">
        <v>4.2300000000000004</v>
      </c>
      <c r="V1028" s="400">
        <v>4.2300000000000004</v>
      </c>
      <c r="W1028" s="404">
        <f>SUM(T1028:V1028)</f>
        <v>12.690000000000001</v>
      </c>
      <c r="X1028" s="400">
        <v>4.2300000000000004</v>
      </c>
      <c r="Y1028" s="400">
        <v>4.2300000000000004</v>
      </c>
      <c r="Z1028" s="400">
        <v>4.2300000000000004</v>
      </c>
      <c r="AA1028" s="404">
        <f>SUM(X1028:Z1028)</f>
        <v>12.690000000000001</v>
      </c>
      <c r="AB1028" s="400">
        <v>4.2300000000000004</v>
      </c>
      <c r="AC1028" s="400">
        <v>4.2300000000000004</v>
      </c>
      <c r="AD1028" s="400">
        <v>4.2300000000000004</v>
      </c>
      <c r="AE1028" s="404">
        <f>SUM(AB1028:AD1028)</f>
        <v>12.690000000000001</v>
      </c>
      <c r="AF1028" s="401">
        <f>SUBTOTAL(9,S1028,W1028,AA1028,AE1028)</f>
        <v>50.760000000000005</v>
      </c>
    </row>
    <row r="1029" spans="1:32" x14ac:dyDescent="0.3">
      <c r="A1029" s="70"/>
      <c r="B1029" s="70" t="s">
        <v>3631</v>
      </c>
      <c r="C1029" s="318" t="s">
        <v>2594</v>
      </c>
      <c r="D1029" s="318" t="s">
        <v>368</v>
      </c>
      <c r="E1029" s="317" t="s">
        <v>951</v>
      </c>
      <c r="F1029" s="318" t="s">
        <v>2089</v>
      </c>
      <c r="G1029" s="318" t="s">
        <v>1272</v>
      </c>
      <c r="H1029" s="317" t="s">
        <v>912</v>
      </c>
      <c r="I1029" s="317">
        <v>53100</v>
      </c>
      <c r="J1029" s="318" t="s">
        <v>1001</v>
      </c>
      <c r="K1029" s="316">
        <v>41948</v>
      </c>
      <c r="L1029" s="317" t="s">
        <v>2608</v>
      </c>
      <c r="M1029" s="315" t="s">
        <v>983</v>
      </c>
      <c r="N1029" s="318" t="s">
        <v>991</v>
      </c>
      <c r="O1029" s="347">
        <v>50.76</v>
      </c>
      <c r="P1029" s="400">
        <v>4.2300000000000004</v>
      </c>
      <c r="Q1029" s="400">
        <v>4.2300000000000004</v>
      </c>
      <c r="R1029" s="400">
        <v>4.2300000000000004</v>
      </c>
      <c r="S1029" s="404">
        <f>SUM(P1029:R1029)</f>
        <v>12.690000000000001</v>
      </c>
      <c r="T1029" s="400">
        <v>4.2300000000000004</v>
      </c>
      <c r="U1029" s="400">
        <v>4.2300000000000004</v>
      </c>
      <c r="V1029" s="400">
        <v>4.2300000000000004</v>
      </c>
      <c r="W1029" s="404">
        <f>SUM(T1029:V1029)</f>
        <v>12.690000000000001</v>
      </c>
      <c r="X1029" s="400">
        <v>4.2300000000000004</v>
      </c>
      <c r="Y1029" s="400">
        <v>4.2300000000000004</v>
      </c>
      <c r="Z1029" s="400">
        <v>4.2300000000000004</v>
      </c>
      <c r="AA1029" s="404">
        <f>SUM(X1029:Z1029)</f>
        <v>12.690000000000001</v>
      </c>
      <c r="AB1029" s="400">
        <v>4.2300000000000004</v>
      </c>
      <c r="AC1029" s="400">
        <v>4.2300000000000004</v>
      </c>
      <c r="AD1029" s="400">
        <v>4.2300000000000004</v>
      </c>
      <c r="AE1029" s="404">
        <f>SUM(AB1029:AD1029)</f>
        <v>12.690000000000001</v>
      </c>
      <c r="AF1029" s="401">
        <f>SUBTOTAL(9,S1029,W1029,AA1029,AE1029)</f>
        <v>50.760000000000005</v>
      </c>
    </row>
    <row r="1030" spans="1:32" x14ac:dyDescent="0.3">
      <c r="A1030" s="70"/>
      <c r="B1030" s="70" t="s">
        <v>3631</v>
      </c>
      <c r="C1030" s="318" t="s">
        <v>2594</v>
      </c>
      <c r="D1030" s="318" t="s">
        <v>369</v>
      </c>
      <c r="E1030" s="317" t="s">
        <v>951</v>
      </c>
      <c r="F1030" s="318" t="s">
        <v>2090</v>
      </c>
      <c r="G1030" s="318" t="s">
        <v>1272</v>
      </c>
      <c r="H1030" s="317" t="s">
        <v>912</v>
      </c>
      <c r="I1030" s="317">
        <v>53100</v>
      </c>
      <c r="J1030" s="318" t="s">
        <v>1001</v>
      </c>
      <c r="K1030" s="316">
        <v>41948</v>
      </c>
      <c r="L1030" s="317" t="s">
        <v>2608</v>
      </c>
      <c r="M1030" s="315" t="s">
        <v>983</v>
      </c>
      <c r="N1030" s="318" t="s">
        <v>991</v>
      </c>
      <c r="O1030" s="347">
        <v>50.76</v>
      </c>
      <c r="P1030" s="400">
        <v>4.2300000000000004</v>
      </c>
      <c r="Q1030" s="400">
        <v>4.2300000000000004</v>
      </c>
      <c r="R1030" s="400">
        <v>4.2300000000000004</v>
      </c>
      <c r="S1030" s="404">
        <f>SUM(P1030:R1030)</f>
        <v>12.690000000000001</v>
      </c>
      <c r="T1030" s="400">
        <v>4.2300000000000004</v>
      </c>
      <c r="U1030" s="400">
        <v>4.2300000000000004</v>
      </c>
      <c r="V1030" s="400">
        <v>4.2300000000000004</v>
      </c>
      <c r="W1030" s="404">
        <f>SUM(T1030:V1030)</f>
        <v>12.690000000000001</v>
      </c>
      <c r="X1030" s="400">
        <v>4.2300000000000004</v>
      </c>
      <c r="Y1030" s="400">
        <v>4.2300000000000004</v>
      </c>
      <c r="Z1030" s="400">
        <v>4.2300000000000004</v>
      </c>
      <c r="AA1030" s="404">
        <f>SUM(X1030:Z1030)</f>
        <v>12.690000000000001</v>
      </c>
      <c r="AB1030" s="400">
        <v>4.2300000000000004</v>
      </c>
      <c r="AC1030" s="400">
        <v>4.2300000000000004</v>
      </c>
      <c r="AD1030" s="400">
        <v>4.2300000000000004</v>
      </c>
      <c r="AE1030" s="404">
        <f>SUM(AB1030:AD1030)</f>
        <v>12.690000000000001</v>
      </c>
      <c r="AF1030" s="401">
        <f>SUBTOTAL(9,S1030,W1030,AA1030,AE1030)</f>
        <v>50.760000000000005</v>
      </c>
    </row>
    <row r="1031" spans="1:32" x14ac:dyDescent="0.3">
      <c r="A1031" s="70"/>
      <c r="B1031" s="70" t="s">
        <v>3631</v>
      </c>
      <c r="C1031" s="318" t="s">
        <v>2594</v>
      </c>
      <c r="D1031" s="318" t="s">
        <v>370</v>
      </c>
      <c r="E1031" s="317" t="s">
        <v>951</v>
      </c>
      <c r="F1031" s="318" t="s">
        <v>2093</v>
      </c>
      <c r="G1031" s="318" t="s">
        <v>1272</v>
      </c>
      <c r="H1031" s="317" t="s">
        <v>912</v>
      </c>
      <c r="I1031" s="317">
        <v>53100</v>
      </c>
      <c r="J1031" s="318" t="s">
        <v>1001</v>
      </c>
      <c r="K1031" s="316">
        <v>41948</v>
      </c>
      <c r="L1031" s="317" t="s">
        <v>2608</v>
      </c>
      <c r="M1031" s="315" t="s">
        <v>983</v>
      </c>
      <c r="N1031" s="318" t="s">
        <v>991</v>
      </c>
      <c r="O1031" s="347">
        <v>50.76</v>
      </c>
      <c r="P1031" s="400">
        <v>4.2300000000000004</v>
      </c>
      <c r="Q1031" s="400">
        <v>4.2300000000000004</v>
      </c>
      <c r="R1031" s="400">
        <v>4.2300000000000004</v>
      </c>
      <c r="S1031" s="404">
        <f>SUM(P1031:R1031)</f>
        <v>12.690000000000001</v>
      </c>
      <c r="T1031" s="400">
        <v>4.2300000000000004</v>
      </c>
      <c r="U1031" s="400">
        <v>4.2300000000000004</v>
      </c>
      <c r="V1031" s="400">
        <v>4.2300000000000004</v>
      </c>
      <c r="W1031" s="404">
        <f>SUM(T1031:V1031)</f>
        <v>12.690000000000001</v>
      </c>
      <c r="X1031" s="400">
        <v>4.2300000000000004</v>
      </c>
      <c r="Y1031" s="400">
        <v>4.2300000000000004</v>
      </c>
      <c r="Z1031" s="400">
        <v>4.2300000000000004</v>
      </c>
      <c r="AA1031" s="404">
        <f>SUM(X1031:Z1031)</f>
        <v>12.690000000000001</v>
      </c>
      <c r="AB1031" s="400">
        <v>4.2300000000000004</v>
      </c>
      <c r="AC1031" s="400">
        <v>4.2300000000000004</v>
      </c>
      <c r="AD1031" s="400">
        <v>4.2300000000000004</v>
      </c>
      <c r="AE1031" s="404">
        <f>SUM(AB1031:AD1031)</f>
        <v>12.690000000000001</v>
      </c>
      <c r="AF1031" s="401">
        <f>SUBTOTAL(9,S1031,W1031,AA1031,AE1031)</f>
        <v>50.760000000000005</v>
      </c>
    </row>
    <row r="1032" spans="1:32" x14ac:dyDescent="0.3">
      <c r="A1032" s="70"/>
      <c r="B1032" s="70" t="s">
        <v>3631</v>
      </c>
      <c r="C1032" s="504" t="s">
        <v>2594</v>
      </c>
      <c r="D1032" s="504" t="s">
        <v>3785</v>
      </c>
      <c r="E1032" s="503" t="s">
        <v>951</v>
      </c>
      <c r="F1032" s="504" t="s">
        <v>2094</v>
      </c>
      <c r="G1032" s="504" t="s">
        <v>1272</v>
      </c>
      <c r="H1032" s="503" t="s">
        <v>912</v>
      </c>
      <c r="I1032" s="503">
        <v>53100</v>
      </c>
      <c r="J1032" s="504" t="s">
        <v>1001</v>
      </c>
      <c r="K1032" s="316">
        <v>41948</v>
      </c>
      <c r="L1032" s="503" t="s">
        <v>2608</v>
      </c>
      <c r="M1032" s="315" t="s">
        <v>983</v>
      </c>
      <c r="N1032" s="504" t="s">
        <v>991</v>
      </c>
      <c r="O1032" s="347">
        <v>50.76</v>
      </c>
      <c r="P1032" s="400">
        <v>4.2300000000000004</v>
      </c>
      <c r="Q1032" s="400">
        <v>4.2300000000000004</v>
      </c>
      <c r="R1032" s="400">
        <v>4.2300000000000004</v>
      </c>
      <c r="S1032" s="404">
        <f>SUM(P1032:R1032)</f>
        <v>12.690000000000001</v>
      </c>
      <c r="T1032" s="400">
        <v>4.2300000000000004</v>
      </c>
      <c r="U1032" s="400">
        <v>4.2300000000000004</v>
      </c>
      <c r="V1032" s="400">
        <v>4.2300000000000004</v>
      </c>
      <c r="W1032" s="404">
        <f>SUM(T1032:V1032)</f>
        <v>12.690000000000001</v>
      </c>
      <c r="X1032" s="400">
        <v>4.2300000000000004</v>
      </c>
      <c r="Y1032" s="400">
        <v>4.2300000000000004</v>
      </c>
      <c r="Z1032" s="400">
        <v>4.2300000000000004</v>
      </c>
      <c r="AA1032" s="404">
        <f>SUM(X1032:Z1032)</f>
        <v>12.690000000000001</v>
      </c>
      <c r="AB1032" s="400">
        <v>4.2300000000000004</v>
      </c>
      <c r="AC1032" s="400">
        <v>4.2300000000000004</v>
      </c>
      <c r="AD1032" s="400">
        <v>4.2300000000000004</v>
      </c>
      <c r="AE1032" s="404">
        <f>SUM(AB1032:AD1032)</f>
        <v>12.690000000000001</v>
      </c>
      <c r="AF1032" s="401">
        <f>SUBTOTAL(9,S1032,W1032,AA1032,AE1032)</f>
        <v>50.760000000000005</v>
      </c>
    </row>
    <row r="1033" spans="1:32" x14ac:dyDescent="0.3">
      <c r="A1033" s="70"/>
      <c r="B1033" s="70" t="s">
        <v>3631</v>
      </c>
      <c r="C1033" s="318" t="s">
        <v>2594</v>
      </c>
      <c r="D1033" s="318" t="s">
        <v>371</v>
      </c>
      <c r="E1033" s="317" t="s">
        <v>951</v>
      </c>
      <c r="F1033" s="318" t="s">
        <v>2095</v>
      </c>
      <c r="G1033" s="318" t="s">
        <v>1272</v>
      </c>
      <c r="H1033" s="317" t="s">
        <v>912</v>
      </c>
      <c r="I1033" s="317">
        <v>53100</v>
      </c>
      <c r="J1033" s="318" t="s">
        <v>1001</v>
      </c>
      <c r="K1033" s="316">
        <v>41958</v>
      </c>
      <c r="L1033" s="317" t="s">
        <v>2608</v>
      </c>
      <c r="M1033" s="315" t="s">
        <v>983</v>
      </c>
      <c r="N1033" s="318" t="s">
        <v>991</v>
      </c>
      <c r="O1033" s="347">
        <v>50.76</v>
      </c>
      <c r="P1033" s="400">
        <v>4.2300000000000004</v>
      </c>
      <c r="Q1033" s="400">
        <v>4.2300000000000004</v>
      </c>
      <c r="R1033" s="400">
        <v>4.2300000000000004</v>
      </c>
      <c r="S1033" s="404">
        <f>SUM(P1033:R1033)</f>
        <v>12.690000000000001</v>
      </c>
      <c r="T1033" s="400">
        <v>4.2300000000000004</v>
      </c>
      <c r="U1033" s="400">
        <v>4.2300000000000004</v>
      </c>
      <c r="V1033" s="400">
        <v>4.2300000000000004</v>
      </c>
      <c r="W1033" s="404">
        <f>SUM(T1033:V1033)</f>
        <v>12.690000000000001</v>
      </c>
      <c r="X1033" s="400">
        <v>4.2300000000000004</v>
      </c>
      <c r="Y1033" s="400">
        <v>4.2300000000000004</v>
      </c>
      <c r="Z1033" s="400">
        <v>4.2300000000000004</v>
      </c>
      <c r="AA1033" s="404">
        <f>SUM(X1033:Z1033)</f>
        <v>12.690000000000001</v>
      </c>
      <c r="AB1033" s="400">
        <v>4.2300000000000004</v>
      </c>
      <c r="AC1033" s="400">
        <v>4.2300000000000004</v>
      </c>
      <c r="AD1033" s="400">
        <v>4.2300000000000004</v>
      </c>
      <c r="AE1033" s="404">
        <f>SUM(AB1033:AD1033)</f>
        <v>12.690000000000001</v>
      </c>
      <c r="AF1033" s="401">
        <f>SUBTOTAL(9,S1033,W1033,AA1033,AE1033)</f>
        <v>50.760000000000005</v>
      </c>
    </row>
    <row r="1034" spans="1:32" x14ac:dyDescent="0.3">
      <c r="A1034" s="79"/>
      <c r="B1034" s="70" t="s">
        <v>3631</v>
      </c>
      <c r="C1034" s="318" t="s">
        <v>162</v>
      </c>
      <c r="D1034" s="318" t="s">
        <v>372</v>
      </c>
      <c r="E1034" s="317" t="s">
        <v>960</v>
      </c>
      <c r="F1034" s="318" t="s">
        <v>2096</v>
      </c>
      <c r="G1034" s="318" t="s">
        <v>1885</v>
      </c>
      <c r="H1034" s="317" t="s">
        <v>966</v>
      </c>
      <c r="I1034" s="317">
        <v>62300</v>
      </c>
      <c r="J1034" s="318" t="s">
        <v>1002</v>
      </c>
      <c r="K1034" s="316">
        <v>40298</v>
      </c>
      <c r="L1034" s="317" t="s">
        <v>2608</v>
      </c>
      <c r="M1034" s="315" t="s">
        <v>984</v>
      </c>
      <c r="N1034" s="318" t="s">
        <v>991</v>
      </c>
      <c r="O1034" s="347">
        <v>46.08</v>
      </c>
      <c r="P1034" s="400">
        <v>3.84</v>
      </c>
      <c r="Q1034" s="400">
        <v>3.84</v>
      </c>
      <c r="R1034" s="400">
        <v>3.84</v>
      </c>
      <c r="S1034" s="404">
        <f>SUM(P1034:R1034)</f>
        <v>11.52</v>
      </c>
      <c r="T1034" s="400">
        <v>3.84</v>
      </c>
      <c r="U1034" s="400">
        <v>3.84</v>
      </c>
      <c r="V1034" s="400">
        <v>3.84</v>
      </c>
      <c r="W1034" s="404">
        <f>SUM(T1034:V1034)</f>
        <v>11.52</v>
      </c>
      <c r="X1034" s="400">
        <v>3.84</v>
      </c>
      <c r="Y1034" s="400">
        <v>3.84</v>
      </c>
      <c r="Z1034" s="400">
        <v>3.84</v>
      </c>
      <c r="AA1034" s="404">
        <f>SUM(X1034:Z1034)</f>
        <v>11.52</v>
      </c>
      <c r="AB1034" s="400">
        <v>3.84</v>
      </c>
      <c r="AC1034" s="400">
        <v>3.84</v>
      </c>
      <c r="AD1034" s="400">
        <v>3.84</v>
      </c>
      <c r="AE1034" s="404">
        <f>SUM(AB1034:AD1034)</f>
        <v>11.52</v>
      </c>
      <c r="AF1034" s="401">
        <f>SUBTOTAL(9,S1034,W1034,AA1034,AE1034)</f>
        <v>46.08</v>
      </c>
    </row>
    <row r="1035" spans="1:32" ht="28.8" x14ac:dyDescent="0.3">
      <c r="A1035" s="79"/>
      <c r="B1035" s="70" t="s">
        <v>3631</v>
      </c>
      <c r="C1035" s="318" t="s">
        <v>162</v>
      </c>
      <c r="D1035" s="318" t="s">
        <v>373</v>
      </c>
      <c r="E1035" s="80" t="s">
        <v>753</v>
      </c>
      <c r="F1035" s="318" t="s">
        <v>2097</v>
      </c>
      <c r="G1035" s="318" t="s">
        <v>1885</v>
      </c>
      <c r="H1035" s="317" t="s">
        <v>966</v>
      </c>
      <c r="I1035" s="317">
        <v>62300</v>
      </c>
      <c r="J1035" s="318" t="s">
        <v>1002</v>
      </c>
      <c r="K1035" s="316">
        <v>39949</v>
      </c>
      <c r="L1035" s="317" t="s">
        <v>2608</v>
      </c>
      <c r="M1035" s="315" t="s">
        <v>984</v>
      </c>
      <c r="N1035" s="318" t="s">
        <v>991</v>
      </c>
      <c r="O1035" s="347">
        <v>46.08</v>
      </c>
      <c r="P1035" s="400">
        <v>3.84</v>
      </c>
      <c r="Q1035" s="400">
        <v>3.84</v>
      </c>
      <c r="R1035" s="400">
        <v>3.84</v>
      </c>
      <c r="S1035" s="404">
        <f>SUM(P1035:R1035)</f>
        <v>11.52</v>
      </c>
      <c r="T1035" s="400">
        <v>3.84</v>
      </c>
      <c r="U1035" s="400">
        <v>3.84</v>
      </c>
      <c r="V1035" s="400">
        <v>3.84</v>
      </c>
      <c r="W1035" s="404">
        <f>SUM(T1035:V1035)</f>
        <v>11.52</v>
      </c>
      <c r="X1035" s="400">
        <v>3.84</v>
      </c>
      <c r="Y1035" s="400">
        <v>3.84</v>
      </c>
      <c r="Z1035" s="400">
        <v>3.84</v>
      </c>
      <c r="AA1035" s="404">
        <f>SUM(X1035:Z1035)</f>
        <v>11.52</v>
      </c>
      <c r="AB1035" s="400">
        <v>3.84</v>
      </c>
      <c r="AC1035" s="400">
        <v>3.84</v>
      </c>
      <c r="AD1035" s="400">
        <v>3.84</v>
      </c>
      <c r="AE1035" s="404">
        <f>SUM(AB1035:AD1035)</f>
        <v>11.52</v>
      </c>
      <c r="AF1035" s="401">
        <f>SUBTOTAL(9,S1035,W1035,AA1035,AE1035)</f>
        <v>46.08</v>
      </c>
    </row>
    <row r="1036" spans="1:32" x14ac:dyDescent="0.3">
      <c r="A1036" s="79"/>
      <c r="B1036" s="70" t="s">
        <v>3631</v>
      </c>
      <c r="C1036" s="318" t="s">
        <v>174</v>
      </c>
      <c r="D1036" s="318" t="s">
        <v>374</v>
      </c>
      <c r="E1036" s="317" t="s">
        <v>951</v>
      </c>
      <c r="F1036" s="318" t="s">
        <v>2098</v>
      </c>
      <c r="G1036" s="318" t="s">
        <v>1885</v>
      </c>
      <c r="H1036" s="317" t="s">
        <v>966</v>
      </c>
      <c r="I1036" s="317">
        <v>62300</v>
      </c>
      <c r="J1036" s="318" t="s">
        <v>1001</v>
      </c>
      <c r="K1036" s="316">
        <v>41728</v>
      </c>
      <c r="L1036" s="317" t="s">
        <v>2608</v>
      </c>
      <c r="M1036" s="315" t="s">
        <v>983</v>
      </c>
      <c r="N1036" s="318" t="s">
        <v>991</v>
      </c>
      <c r="O1036" s="347">
        <v>50.76</v>
      </c>
      <c r="P1036" s="400">
        <v>4.2300000000000004</v>
      </c>
      <c r="Q1036" s="400">
        <v>4.2300000000000004</v>
      </c>
      <c r="R1036" s="400">
        <v>4.2300000000000004</v>
      </c>
      <c r="S1036" s="404">
        <f>SUM(P1036:R1036)</f>
        <v>12.690000000000001</v>
      </c>
      <c r="T1036" s="400">
        <v>4.2300000000000004</v>
      </c>
      <c r="U1036" s="400">
        <v>4.2300000000000004</v>
      </c>
      <c r="V1036" s="400">
        <v>4.2300000000000004</v>
      </c>
      <c r="W1036" s="404">
        <f>SUM(T1036:V1036)</f>
        <v>12.690000000000001</v>
      </c>
      <c r="X1036" s="400">
        <v>4.2300000000000004</v>
      </c>
      <c r="Y1036" s="400">
        <v>4.2300000000000004</v>
      </c>
      <c r="Z1036" s="400">
        <v>4.2300000000000004</v>
      </c>
      <c r="AA1036" s="404">
        <f>SUM(X1036:Z1036)</f>
        <v>12.690000000000001</v>
      </c>
      <c r="AB1036" s="400">
        <v>4.2300000000000004</v>
      </c>
      <c r="AC1036" s="400">
        <v>4.2300000000000004</v>
      </c>
      <c r="AD1036" s="400">
        <v>4.2300000000000004</v>
      </c>
      <c r="AE1036" s="404">
        <f>SUM(AB1036:AD1036)</f>
        <v>12.690000000000001</v>
      </c>
      <c r="AF1036" s="401">
        <f>SUBTOTAL(9,S1036,W1036,AA1036,AE1036)</f>
        <v>50.760000000000005</v>
      </c>
    </row>
    <row r="1037" spans="1:32" x14ac:dyDescent="0.3">
      <c r="A1037" s="79"/>
      <c r="B1037" s="70" t="s">
        <v>3631</v>
      </c>
      <c r="C1037" s="318" t="s">
        <v>174</v>
      </c>
      <c r="D1037" s="318" t="s">
        <v>375</v>
      </c>
      <c r="E1037" s="317" t="s">
        <v>951</v>
      </c>
      <c r="F1037" s="318" t="s">
        <v>2099</v>
      </c>
      <c r="G1037" s="318" t="s">
        <v>1885</v>
      </c>
      <c r="H1037" s="317" t="s">
        <v>966</v>
      </c>
      <c r="I1037" s="317">
        <v>62300</v>
      </c>
      <c r="J1037" s="318" t="s">
        <v>1001</v>
      </c>
      <c r="K1037" s="316">
        <v>41728</v>
      </c>
      <c r="L1037" s="317" t="s">
        <v>2608</v>
      </c>
      <c r="M1037" s="315" t="s">
        <v>983</v>
      </c>
      <c r="N1037" s="318" t="s">
        <v>991</v>
      </c>
      <c r="O1037" s="347">
        <v>50.76</v>
      </c>
      <c r="P1037" s="400">
        <v>4.2300000000000004</v>
      </c>
      <c r="Q1037" s="400">
        <v>4.2300000000000004</v>
      </c>
      <c r="R1037" s="400">
        <v>4.2300000000000004</v>
      </c>
      <c r="S1037" s="404">
        <f>SUM(P1037:R1037)</f>
        <v>12.690000000000001</v>
      </c>
      <c r="T1037" s="400">
        <v>4.2300000000000004</v>
      </c>
      <c r="U1037" s="400">
        <v>4.2300000000000004</v>
      </c>
      <c r="V1037" s="400">
        <v>4.2300000000000004</v>
      </c>
      <c r="W1037" s="404">
        <f>SUM(T1037:V1037)</f>
        <v>12.690000000000001</v>
      </c>
      <c r="X1037" s="400">
        <v>4.2300000000000004</v>
      </c>
      <c r="Y1037" s="400">
        <v>4.2300000000000004</v>
      </c>
      <c r="Z1037" s="400">
        <v>4.2300000000000004</v>
      </c>
      <c r="AA1037" s="404">
        <f>SUM(X1037:Z1037)</f>
        <v>12.690000000000001</v>
      </c>
      <c r="AB1037" s="400">
        <v>4.2300000000000004</v>
      </c>
      <c r="AC1037" s="400">
        <v>4.2300000000000004</v>
      </c>
      <c r="AD1037" s="400">
        <v>4.2300000000000004</v>
      </c>
      <c r="AE1037" s="404">
        <f>SUM(AB1037:AD1037)</f>
        <v>12.690000000000001</v>
      </c>
      <c r="AF1037" s="401">
        <f>SUBTOTAL(9,S1037,W1037,AA1037,AE1037)</f>
        <v>50.760000000000005</v>
      </c>
    </row>
    <row r="1038" spans="1:32" x14ac:dyDescent="0.3">
      <c r="A1038" s="79"/>
      <c r="B1038" s="70" t="s">
        <v>3631</v>
      </c>
      <c r="C1038" s="318" t="s">
        <v>2594</v>
      </c>
      <c r="D1038" s="318" t="s">
        <v>376</v>
      </c>
      <c r="E1038" s="317" t="s">
        <v>951</v>
      </c>
      <c r="F1038" s="318" t="s">
        <v>2101</v>
      </c>
      <c r="G1038" s="318" t="s">
        <v>1272</v>
      </c>
      <c r="H1038" s="317" t="s">
        <v>912</v>
      </c>
      <c r="I1038" s="317">
        <v>53100</v>
      </c>
      <c r="J1038" s="318" t="s">
        <v>1001</v>
      </c>
      <c r="K1038" s="316">
        <v>41948</v>
      </c>
      <c r="L1038" s="317" t="s">
        <v>2608</v>
      </c>
      <c r="M1038" s="315" t="s">
        <v>983</v>
      </c>
      <c r="N1038" s="318" t="s">
        <v>991</v>
      </c>
      <c r="O1038" s="347">
        <v>50.76</v>
      </c>
      <c r="P1038" s="400">
        <v>4.2300000000000004</v>
      </c>
      <c r="Q1038" s="400">
        <v>4.2300000000000004</v>
      </c>
      <c r="R1038" s="400">
        <v>4.2300000000000004</v>
      </c>
      <c r="S1038" s="404">
        <f>SUM(P1038:R1038)</f>
        <v>12.690000000000001</v>
      </c>
      <c r="T1038" s="400">
        <v>4.2300000000000004</v>
      </c>
      <c r="U1038" s="400">
        <v>4.2300000000000004</v>
      </c>
      <c r="V1038" s="400">
        <v>4.2300000000000004</v>
      </c>
      <c r="W1038" s="404">
        <f>SUM(T1038:V1038)</f>
        <v>12.690000000000001</v>
      </c>
      <c r="X1038" s="400">
        <v>4.2300000000000004</v>
      </c>
      <c r="Y1038" s="400">
        <v>4.2300000000000004</v>
      </c>
      <c r="Z1038" s="400">
        <v>4.2300000000000004</v>
      </c>
      <c r="AA1038" s="404">
        <f>SUM(X1038:Z1038)</f>
        <v>12.690000000000001</v>
      </c>
      <c r="AB1038" s="400">
        <v>4.2300000000000004</v>
      </c>
      <c r="AC1038" s="400">
        <v>4.2300000000000004</v>
      </c>
      <c r="AD1038" s="400">
        <v>4.2300000000000004</v>
      </c>
      <c r="AE1038" s="404">
        <f>SUM(AB1038:AD1038)</f>
        <v>12.690000000000001</v>
      </c>
      <c r="AF1038" s="401">
        <f>SUBTOTAL(9,S1038,W1038,AA1038,AE1038)</f>
        <v>50.760000000000005</v>
      </c>
    </row>
    <row r="1039" spans="1:32" x14ac:dyDescent="0.3">
      <c r="A1039" s="79"/>
      <c r="B1039" s="70" t="s">
        <v>3631</v>
      </c>
      <c r="C1039" s="318" t="s">
        <v>2594</v>
      </c>
      <c r="D1039" s="318" t="s">
        <v>377</v>
      </c>
      <c r="E1039" s="317" t="s">
        <v>951</v>
      </c>
      <c r="F1039" s="318" t="s">
        <v>2102</v>
      </c>
      <c r="G1039" s="318" t="s">
        <v>1272</v>
      </c>
      <c r="H1039" s="317" t="s">
        <v>912</v>
      </c>
      <c r="I1039" s="317">
        <v>53100</v>
      </c>
      <c r="J1039" s="318" t="s">
        <v>1001</v>
      </c>
      <c r="K1039" s="316">
        <v>41948</v>
      </c>
      <c r="L1039" s="317" t="s">
        <v>2608</v>
      </c>
      <c r="M1039" s="315" t="s">
        <v>983</v>
      </c>
      <c r="N1039" s="318" t="s">
        <v>991</v>
      </c>
      <c r="O1039" s="347">
        <v>50.76</v>
      </c>
      <c r="P1039" s="400">
        <v>4.2300000000000004</v>
      </c>
      <c r="Q1039" s="400">
        <v>4.2300000000000004</v>
      </c>
      <c r="R1039" s="400">
        <v>4.2300000000000004</v>
      </c>
      <c r="S1039" s="404">
        <f>SUM(P1039:R1039)</f>
        <v>12.690000000000001</v>
      </c>
      <c r="T1039" s="400">
        <v>4.2300000000000004</v>
      </c>
      <c r="U1039" s="400">
        <v>4.2300000000000004</v>
      </c>
      <c r="V1039" s="400">
        <v>4.2300000000000004</v>
      </c>
      <c r="W1039" s="404">
        <f>SUM(T1039:V1039)</f>
        <v>12.690000000000001</v>
      </c>
      <c r="X1039" s="400">
        <v>4.2300000000000004</v>
      </c>
      <c r="Y1039" s="400">
        <v>4.2300000000000004</v>
      </c>
      <c r="Z1039" s="400">
        <v>4.2300000000000004</v>
      </c>
      <c r="AA1039" s="404">
        <f>SUM(X1039:Z1039)</f>
        <v>12.690000000000001</v>
      </c>
      <c r="AB1039" s="400">
        <v>4.2300000000000004</v>
      </c>
      <c r="AC1039" s="400">
        <v>4.2300000000000004</v>
      </c>
      <c r="AD1039" s="400">
        <v>4.2300000000000004</v>
      </c>
      <c r="AE1039" s="404">
        <f>SUM(AB1039:AD1039)</f>
        <v>12.690000000000001</v>
      </c>
      <c r="AF1039" s="401">
        <f>SUBTOTAL(9,S1039,W1039,AA1039,AE1039)</f>
        <v>50.760000000000005</v>
      </c>
    </row>
    <row r="1040" spans="1:32" x14ac:dyDescent="0.3">
      <c r="A1040" s="79"/>
      <c r="B1040" s="70" t="s">
        <v>3631</v>
      </c>
      <c r="C1040" s="318" t="s">
        <v>2594</v>
      </c>
      <c r="D1040" s="318" t="s">
        <v>378</v>
      </c>
      <c r="E1040" s="317" t="s">
        <v>951</v>
      </c>
      <c r="F1040" s="318" t="s">
        <v>2103</v>
      </c>
      <c r="G1040" s="318" t="s">
        <v>1272</v>
      </c>
      <c r="H1040" s="317" t="s">
        <v>912</v>
      </c>
      <c r="I1040" s="317">
        <v>53100</v>
      </c>
      <c r="J1040" s="318" t="s">
        <v>1001</v>
      </c>
      <c r="K1040" s="316">
        <v>41948</v>
      </c>
      <c r="L1040" s="317" t="s">
        <v>2608</v>
      </c>
      <c r="M1040" s="315" t="s">
        <v>983</v>
      </c>
      <c r="N1040" s="318" t="s">
        <v>991</v>
      </c>
      <c r="O1040" s="347">
        <v>50.76</v>
      </c>
      <c r="P1040" s="400">
        <v>4.2300000000000004</v>
      </c>
      <c r="Q1040" s="400">
        <v>4.2300000000000004</v>
      </c>
      <c r="R1040" s="400">
        <v>4.2300000000000004</v>
      </c>
      <c r="S1040" s="404">
        <f>SUM(P1040:R1040)</f>
        <v>12.690000000000001</v>
      </c>
      <c r="T1040" s="400">
        <v>4.2300000000000004</v>
      </c>
      <c r="U1040" s="400">
        <v>4.2300000000000004</v>
      </c>
      <c r="V1040" s="400">
        <v>4.2300000000000004</v>
      </c>
      <c r="W1040" s="404">
        <f>SUM(T1040:V1040)</f>
        <v>12.690000000000001</v>
      </c>
      <c r="X1040" s="400">
        <v>4.2300000000000004</v>
      </c>
      <c r="Y1040" s="400">
        <v>4.2300000000000004</v>
      </c>
      <c r="Z1040" s="400">
        <v>4.2300000000000004</v>
      </c>
      <c r="AA1040" s="404">
        <f>SUM(X1040:Z1040)</f>
        <v>12.690000000000001</v>
      </c>
      <c r="AB1040" s="400">
        <v>4.2300000000000004</v>
      </c>
      <c r="AC1040" s="400">
        <v>4.2300000000000004</v>
      </c>
      <c r="AD1040" s="400">
        <v>4.2300000000000004</v>
      </c>
      <c r="AE1040" s="404">
        <f>SUM(AB1040:AD1040)</f>
        <v>12.690000000000001</v>
      </c>
      <c r="AF1040" s="401">
        <f>SUBTOTAL(9,S1040,W1040,AA1040,AE1040)</f>
        <v>50.760000000000005</v>
      </c>
    </row>
    <row r="1041" spans="1:32" ht="28.8" x14ac:dyDescent="0.3">
      <c r="A1041" s="79"/>
      <c r="B1041" s="508" t="s">
        <v>3632</v>
      </c>
      <c r="C1041" s="504" t="s">
        <v>77</v>
      </c>
      <c r="D1041" s="504" t="s">
        <v>379</v>
      </c>
      <c r="E1041" s="80" t="s">
        <v>971</v>
      </c>
      <c r="F1041" s="504" t="s">
        <v>2104</v>
      </c>
      <c r="G1041" s="504" t="s">
        <v>1272</v>
      </c>
      <c r="H1041" s="503" t="s">
        <v>912</v>
      </c>
      <c r="I1041" s="503">
        <v>53100</v>
      </c>
      <c r="J1041" s="504" t="s">
        <v>1002</v>
      </c>
      <c r="K1041" s="316">
        <v>39395</v>
      </c>
      <c r="L1041" s="503" t="s">
        <v>2608</v>
      </c>
      <c r="M1041" s="315" t="s">
        <v>984</v>
      </c>
      <c r="N1041" s="504" t="s">
        <v>991</v>
      </c>
      <c r="O1041" s="347">
        <v>46.08</v>
      </c>
      <c r="P1041" s="400">
        <v>3.84</v>
      </c>
      <c r="Q1041" s="400">
        <v>3.84</v>
      </c>
      <c r="R1041" s="400">
        <v>3.84</v>
      </c>
      <c r="S1041" s="404">
        <f>SUM(P1041:R1041)</f>
        <v>11.52</v>
      </c>
      <c r="T1041" s="400">
        <v>3.84</v>
      </c>
      <c r="U1041" s="400">
        <v>3.84</v>
      </c>
      <c r="V1041" s="400"/>
      <c r="W1041" s="404">
        <f>SUM(T1041:V1041)</f>
        <v>7.68</v>
      </c>
      <c r="X1041" s="400"/>
      <c r="Y1041" s="400"/>
      <c r="Z1041" s="400"/>
      <c r="AA1041" s="404">
        <f>SUM(X1041:Z1041)</f>
        <v>0</v>
      </c>
      <c r="AB1041" s="400"/>
      <c r="AC1041" s="400"/>
      <c r="AD1041" s="400"/>
      <c r="AE1041" s="404">
        <f>SUM(AB1041:AD1041)</f>
        <v>0</v>
      </c>
      <c r="AF1041" s="401">
        <f>SUBTOTAL(9,S1041,W1041,AA1041,AE1041)</f>
        <v>19.2</v>
      </c>
    </row>
    <row r="1042" spans="1:32" x14ac:dyDescent="0.3">
      <c r="A1042" s="79"/>
      <c r="B1042" s="70" t="s">
        <v>3631</v>
      </c>
      <c r="C1042" s="318" t="s">
        <v>77</v>
      </c>
      <c r="D1042" s="318" t="s">
        <v>380</v>
      </c>
      <c r="E1042" s="317" t="s">
        <v>953</v>
      </c>
      <c r="F1042" s="318" t="s">
        <v>2105</v>
      </c>
      <c r="G1042" s="318" t="s">
        <v>1272</v>
      </c>
      <c r="H1042" s="317" t="s">
        <v>912</v>
      </c>
      <c r="I1042" s="317">
        <v>53100</v>
      </c>
      <c r="J1042" s="318" t="s">
        <v>1002</v>
      </c>
      <c r="K1042" s="316">
        <v>41358</v>
      </c>
      <c r="L1042" s="317" t="s">
        <v>2608</v>
      </c>
      <c r="M1042" s="315" t="s">
        <v>984</v>
      </c>
      <c r="N1042" s="318" t="s">
        <v>991</v>
      </c>
      <c r="O1042" s="347">
        <v>46.08</v>
      </c>
      <c r="P1042" s="400">
        <v>3.84</v>
      </c>
      <c r="Q1042" s="400">
        <v>3.84</v>
      </c>
      <c r="R1042" s="400">
        <v>3.84</v>
      </c>
      <c r="S1042" s="404">
        <f>SUM(P1042:R1042)</f>
        <v>11.52</v>
      </c>
      <c r="T1042" s="400">
        <v>3.84</v>
      </c>
      <c r="U1042" s="400">
        <v>3.84</v>
      </c>
      <c r="V1042" s="400">
        <v>3.84</v>
      </c>
      <c r="W1042" s="404">
        <f>SUM(T1042:V1042)</f>
        <v>11.52</v>
      </c>
      <c r="X1042" s="400">
        <v>3.84</v>
      </c>
      <c r="Y1042" s="400">
        <v>3.84</v>
      </c>
      <c r="Z1042" s="400">
        <v>3.84</v>
      </c>
      <c r="AA1042" s="404">
        <f>SUM(X1042:Z1042)</f>
        <v>11.52</v>
      </c>
      <c r="AB1042" s="400">
        <v>3.84</v>
      </c>
      <c r="AC1042" s="400">
        <v>3.84</v>
      </c>
      <c r="AD1042" s="400">
        <v>3.84</v>
      </c>
      <c r="AE1042" s="404">
        <f>SUM(AB1042:AD1042)</f>
        <v>11.52</v>
      </c>
      <c r="AF1042" s="401">
        <f>SUBTOTAL(9,S1042,W1042,AA1042,AE1042)</f>
        <v>46.08</v>
      </c>
    </row>
    <row r="1043" spans="1:32" x14ac:dyDescent="0.3">
      <c r="A1043" s="79"/>
      <c r="B1043" s="70" t="s">
        <v>3631</v>
      </c>
      <c r="C1043" s="318" t="s">
        <v>2690</v>
      </c>
      <c r="D1043" s="318" t="s">
        <v>381</v>
      </c>
      <c r="E1043" s="317" t="s">
        <v>943</v>
      </c>
      <c r="F1043" s="318" t="s">
        <v>2106</v>
      </c>
      <c r="G1043" s="318" t="s">
        <v>1272</v>
      </c>
      <c r="H1043" s="317" t="s">
        <v>912</v>
      </c>
      <c r="I1043" s="317">
        <v>53100</v>
      </c>
      <c r="J1043" s="318" t="s">
        <v>1002</v>
      </c>
      <c r="K1043" s="316">
        <v>41077</v>
      </c>
      <c r="L1043" s="317" t="s">
        <v>2608</v>
      </c>
      <c r="M1043" s="315" t="s">
        <v>984</v>
      </c>
      <c r="N1043" s="318" t="s">
        <v>991</v>
      </c>
      <c r="O1043" s="347">
        <v>46.08</v>
      </c>
      <c r="P1043" s="400">
        <v>3.84</v>
      </c>
      <c r="Q1043" s="400">
        <v>3.84</v>
      </c>
      <c r="R1043" s="400">
        <v>3.84</v>
      </c>
      <c r="S1043" s="404">
        <f>SUM(P1043:R1043)</f>
        <v>11.52</v>
      </c>
      <c r="T1043" s="400">
        <v>3.84</v>
      </c>
      <c r="U1043" s="400">
        <v>3.84</v>
      </c>
      <c r="V1043" s="400">
        <v>3.84</v>
      </c>
      <c r="W1043" s="404">
        <f>SUM(T1043:V1043)</f>
        <v>11.52</v>
      </c>
      <c r="X1043" s="400">
        <v>3.84</v>
      </c>
      <c r="Y1043" s="400">
        <v>3.84</v>
      </c>
      <c r="Z1043" s="400">
        <v>3.84</v>
      </c>
      <c r="AA1043" s="404">
        <f>SUM(X1043:Z1043)</f>
        <v>11.52</v>
      </c>
      <c r="AB1043" s="400">
        <v>3.84</v>
      </c>
      <c r="AC1043" s="400">
        <v>3.84</v>
      </c>
      <c r="AD1043" s="400">
        <v>3.84</v>
      </c>
      <c r="AE1043" s="404">
        <f>SUM(AB1043:AD1043)</f>
        <v>11.52</v>
      </c>
      <c r="AF1043" s="401">
        <f>SUBTOTAL(9,S1043,W1043,AA1043,AE1043)</f>
        <v>46.08</v>
      </c>
    </row>
    <row r="1044" spans="1:32" ht="28.8" x14ac:dyDescent="0.3">
      <c r="A1044" s="79"/>
      <c r="B1044" s="70" t="s">
        <v>3631</v>
      </c>
      <c r="C1044" s="318" t="s">
        <v>2665</v>
      </c>
      <c r="D1044" s="318" t="s">
        <v>382</v>
      </c>
      <c r="E1044" s="80" t="s">
        <v>963</v>
      </c>
      <c r="F1044" s="318" t="s">
        <v>2107</v>
      </c>
      <c r="G1044" s="318" t="s">
        <v>1272</v>
      </c>
      <c r="H1044" s="317" t="s">
        <v>912</v>
      </c>
      <c r="I1044" s="317">
        <v>53100</v>
      </c>
      <c r="J1044" s="318" t="s">
        <v>1002</v>
      </c>
      <c r="K1044" s="316">
        <v>41077</v>
      </c>
      <c r="L1044" s="317" t="s">
        <v>2608</v>
      </c>
      <c r="M1044" s="315" t="s">
        <v>984</v>
      </c>
      <c r="N1044" s="318" t="s">
        <v>991</v>
      </c>
      <c r="O1044" s="347">
        <v>46.08</v>
      </c>
      <c r="P1044" s="400">
        <v>3.84</v>
      </c>
      <c r="Q1044" s="400">
        <v>3.84</v>
      </c>
      <c r="R1044" s="400">
        <v>3.84</v>
      </c>
      <c r="S1044" s="404">
        <f>SUM(P1044:R1044)</f>
        <v>11.52</v>
      </c>
      <c r="T1044" s="400">
        <v>3.84</v>
      </c>
      <c r="U1044" s="400">
        <v>3.84</v>
      </c>
      <c r="V1044" s="400">
        <v>3.84</v>
      </c>
      <c r="W1044" s="404">
        <f>SUM(T1044:V1044)</f>
        <v>11.52</v>
      </c>
      <c r="X1044" s="400">
        <v>3.84</v>
      </c>
      <c r="Y1044" s="400">
        <v>3.84</v>
      </c>
      <c r="Z1044" s="400">
        <v>3.84</v>
      </c>
      <c r="AA1044" s="404">
        <f>SUM(X1044:Z1044)</f>
        <v>11.52</v>
      </c>
      <c r="AB1044" s="400">
        <v>3.84</v>
      </c>
      <c r="AC1044" s="400">
        <v>3.84</v>
      </c>
      <c r="AD1044" s="400">
        <v>3.84</v>
      </c>
      <c r="AE1044" s="404">
        <f>SUM(AB1044:AD1044)</f>
        <v>11.52</v>
      </c>
      <c r="AF1044" s="401">
        <f>SUBTOTAL(9,S1044,W1044,AA1044,AE1044)</f>
        <v>46.08</v>
      </c>
    </row>
    <row r="1045" spans="1:32" x14ac:dyDescent="0.3">
      <c r="A1045" s="79"/>
      <c r="B1045" s="70" t="s">
        <v>3631</v>
      </c>
      <c r="C1045" s="318" t="s">
        <v>2665</v>
      </c>
      <c r="D1045" s="318" t="s">
        <v>383</v>
      </c>
      <c r="E1045" s="317" t="s">
        <v>927</v>
      </c>
      <c r="F1045" s="318" t="s">
        <v>2108</v>
      </c>
      <c r="G1045" s="318" t="s">
        <v>1272</v>
      </c>
      <c r="H1045" s="317" t="s">
        <v>912</v>
      </c>
      <c r="I1045" s="317">
        <v>53100</v>
      </c>
      <c r="J1045" s="318" t="s">
        <v>1002</v>
      </c>
      <c r="K1045" s="316">
        <v>40346</v>
      </c>
      <c r="L1045" s="317" t="s">
        <v>2608</v>
      </c>
      <c r="M1045" s="315" t="s">
        <v>984</v>
      </c>
      <c r="N1045" s="318" t="s">
        <v>991</v>
      </c>
      <c r="O1045" s="347">
        <v>46.08</v>
      </c>
      <c r="P1045" s="400">
        <v>3.84</v>
      </c>
      <c r="Q1045" s="400">
        <v>3.84</v>
      </c>
      <c r="R1045" s="400">
        <v>3.84</v>
      </c>
      <c r="S1045" s="404">
        <f>SUM(P1045:R1045)</f>
        <v>11.52</v>
      </c>
      <c r="T1045" s="400">
        <v>3.84</v>
      </c>
      <c r="U1045" s="400">
        <v>3.84</v>
      </c>
      <c r="V1045" s="400">
        <v>3.84</v>
      </c>
      <c r="W1045" s="404">
        <f>SUM(T1045:V1045)</f>
        <v>11.52</v>
      </c>
      <c r="X1045" s="400">
        <v>3.84</v>
      </c>
      <c r="Y1045" s="400">
        <v>3.84</v>
      </c>
      <c r="Z1045" s="400">
        <v>3.84</v>
      </c>
      <c r="AA1045" s="404">
        <f>SUM(X1045:Z1045)</f>
        <v>11.52</v>
      </c>
      <c r="AB1045" s="400">
        <v>3.84</v>
      </c>
      <c r="AC1045" s="400">
        <v>3.84</v>
      </c>
      <c r="AD1045" s="400">
        <v>3.84</v>
      </c>
      <c r="AE1045" s="404">
        <f>SUM(AB1045:AD1045)</f>
        <v>11.52</v>
      </c>
      <c r="AF1045" s="401">
        <f>SUBTOTAL(9,S1045,W1045,AA1045,AE1045)</f>
        <v>46.08</v>
      </c>
    </row>
    <row r="1046" spans="1:32" x14ac:dyDescent="0.3">
      <c r="A1046" s="79"/>
      <c r="B1046" s="70" t="s">
        <v>3631</v>
      </c>
      <c r="C1046" s="318" t="s">
        <v>2665</v>
      </c>
      <c r="D1046" s="318" t="s">
        <v>384</v>
      </c>
      <c r="E1046" s="317" t="s">
        <v>927</v>
      </c>
      <c r="F1046" s="318" t="s">
        <v>2109</v>
      </c>
      <c r="G1046" s="318" t="s">
        <v>1272</v>
      </c>
      <c r="H1046" s="317" t="s">
        <v>912</v>
      </c>
      <c r="I1046" s="317">
        <v>53100</v>
      </c>
      <c r="J1046" s="318" t="s">
        <v>1002</v>
      </c>
      <c r="K1046" s="316">
        <v>40346</v>
      </c>
      <c r="L1046" s="317" t="s">
        <v>2608</v>
      </c>
      <c r="M1046" s="315" t="s">
        <v>984</v>
      </c>
      <c r="N1046" s="318" t="s">
        <v>991</v>
      </c>
      <c r="O1046" s="347">
        <v>46.08</v>
      </c>
      <c r="P1046" s="400">
        <v>3.84</v>
      </c>
      <c r="Q1046" s="400">
        <v>3.84</v>
      </c>
      <c r="R1046" s="400">
        <v>3.84</v>
      </c>
      <c r="S1046" s="404">
        <f>SUM(P1046:R1046)</f>
        <v>11.52</v>
      </c>
      <c r="T1046" s="400">
        <v>3.84</v>
      </c>
      <c r="U1046" s="400">
        <v>3.84</v>
      </c>
      <c r="V1046" s="400">
        <v>3.84</v>
      </c>
      <c r="W1046" s="404">
        <f>SUM(T1046:V1046)</f>
        <v>11.52</v>
      </c>
      <c r="X1046" s="400">
        <v>3.84</v>
      </c>
      <c r="Y1046" s="400">
        <v>3.84</v>
      </c>
      <c r="Z1046" s="400">
        <v>3.84</v>
      </c>
      <c r="AA1046" s="404">
        <f>SUM(X1046:Z1046)</f>
        <v>11.52</v>
      </c>
      <c r="AB1046" s="400">
        <v>3.84</v>
      </c>
      <c r="AC1046" s="400">
        <v>3.84</v>
      </c>
      <c r="AD1046" s="400">
        <v>3.84</v>
      </c>
      <c r="AE1046" s="404">
        <f>SUM(AB1046:AD1046)</f>
        <v>11.52</v>
      </c>
      <c r="AF1046" s="401">
        <f>SUBTOTAL(9,S1046,W1046,AA1046,AE1046)</f>
        <v>46.08</v>
      </c>
    </row>
    <row r="1047" spans="1:32" x14ac:dyDescent="0.3">
      <c r="A1047" s="79"/>
      <c r="B1047" s="70" t="s">
        <v>3631</v>
      </c>
      <c r="C1047" s="318" t="s">
        <v>2665</v>
      </c>
      <c r="D1047" s="318" t="s">
        <v>385</v>
      </c>
      <c r="E1047" s="317" t="s">
        <v>943</v>
      </c>
      <c r="F1047" s="318" t="s">
        <v>2110</v>
      </c>
      <c r="G1047" s="318" t="s">
        <v>1272</v>
      </c>
      <c r="H1047" s="317" t="s">
        <v>912</v>
      </c>
      <c r="I1047" s="317">
        <v>53100</v>
      </c>
      <c r="J1047" s="318" t="s">
        <v>1002</v>
      </c>
      <c r="K1047" s="316">
        <v>41077</v>
      </c>
      <c r="L1047" s="317" t="s">
        <v>2608</v>
      </c>
      <c r="M1047" s="315" t="s">
        <v>984</v>
      </c>
      <c r="N1047" s="318" t="s">
        <v>991</v>
      </c>
      <c r="O1047" s="347">
        <v>46.08</v>
      </c>
      <c r="P1047" s="400">
        <v>3.84</v>
      </c>
      <c r="Q1047" s="400">
        <v>3.84</v>
      </c>
      <c r="R1047" s="400">
        <v>3.84</v>
      </c>
      <c r="S1047" s="404">
        <f>SUM(P1047:R1047)</f>
        <v>11.52</v>
      </c>
      <c r="T1047" s="400">
        <v>3.84</v>
      </c>
      <c r="U1047" s="400">
        <v>3.84</v>
      </c>
      <c r="V1047" s="400">
        <v>3.84</v>
      </c>
      <c r="W1047" s="404">
        <f>SUM(T1047:V1047)</f>
        <v>11.52</v>
      </c>
      <c r="X1047" s="400">
        <v>3.84</v>
      </c>
      <c r="Y1047" s="400">
        <v>3.84</v>
      </c>
      <c r="Z1047" s="400">
        <v>3.84</v>
      </c>
      <c r="AA1047" s="404">
        <f>SUM(X1047:Z1047)</f>
        <v>11.52</v>
      </c>
      <c r="AB1047" s="400">
        <v>3.84</v>
      </c>
      <c r="AC1047" s="400">
        <v>3.84</v>
      </c>
      <c r="AD1047" s="400">
        <v>3.84</v>
      </c>
      <c r="AE1047" s="404">
        <f>SUM(AB1047:AD1047)</f>
        <v>11.52</v>
      </c>
      <c r="AF1047" s="401">
        <f>SUBTOTAL(9,S1047,W1047,AA1047,AE1047)</f>
        <v>46.08</v>
      </c>
    </row>
    <row r="1048" spans="1:32" x14ac:dyDescent="0.3">
      <c r="A1048" s="79"/>
      <c r="B1048" s="70" t="s">
        <v>3631</v>
      </c>
      <c r="C1048" s="318" t="s">
        <v>2665</v>
      </c>
      <c r="D1048" s="318" t="s">
        <v>386</v>
      </c>
      <c r="E1048" s="317" t="s">
        <v>943</v>
      </c>
      <c r="F1048" s="318" t="s">
        <v>2111</v>
      </c>
      <c r="G1048" s="318" t="s">
        <v>1272</v>
      </c>
      <c r="H1048" s="317" t="s">
        <v>912</v>
      </c>
      <c r="I1048" s="317">
        <v>53100</v>
      </c>
      <c r="J1048" s="318" t="s">
        <v>1002</v>
      </c>
      <c r="K1048" s="316">
        <v>41077</v>
      </c>
      <c r="L1048" s="317" t="s">
        <v>2608</v>
      </c>
      <c r="M1048" s="315" t="s">
        <v>984</v>
      </c>
      <c r="N1048" s="318" t="s">
        <v>991</v>
      </c>
      <c r="O1048" s="347">
        <v>46.08</v>
      </c>
      <c r="P1048" s="400">
        <v>3.84</v>
      </c>
      <c r="Q1048" s="400">
        <v>3.84</v>
      </c>
      <c r="R1048" s="400">
        <v>3.84</v>
      </c>
      <c r="S1048" s="404">
        <f>SUM(P1048:R1048)</f>
        <v>11.52</v>
      </c>
      <c r="T1048" s="400">
        <v>3.84</v>
      </c>
      <c r="U1048" s="400">
        <v>3.84</v>
      </c>
      <c r="V1048" s="400">
        <v>3.84</v>
      </c>
      <c r="W1048" s="404">
        <f>SUM(T1048:V1048)</f>
        <v>11.52</v>
      </c>
      <c r="X1048" s="400">
        <v>3.84</v>
      </c>
      <c r="Y1048" s="400">
        <v>3.84</v>
      </c>
      <c r="Z1048" s="400">
        <v>3.84</v>
      </c>
      <c r="AA1048" s="404">
        <f>SUM(X1048:Z1048)</f>
        <v>11.52</v>
      </c>
      <c r="AB1048" s="400">
        <v>3.84</v>
      </c>
      <c r="AC1048" s="400">
        <v>3.84</v>
      </c>
      <c r="AD1048" s="400">
        <v>3.84</v>
      </c>
      <c r="AE1048" s="404">
        <f>SUM(AB1048:AD1048)</f>
        <v>11.52</v>
      </c>
      <c r="AF1048" s="401">
        <f>SUBTOTAL(9,S1048,W1048,AA1048,AE1048)</f>
        <v>46.08</v>
      </c>
    </row>
    <row r="1049" spans="1:32" x14ac:dyDescent="0.3">
      <c r="A1049" s="79"/>
      <c r="B1049" s="70" t="s">
        <v>3631</v>
      </c>
      <c r="C1049" s="318" t="s">
        <v>2665</v>
      </c>
      <c r="D1049" s="318" t="s">
        <v>387</v>
      </c>
      <c r="E1049" s="317" t="s">
        <v>943</v>
      </c>
      <c r="F1049" s="318" t="s">
        <v>2112</v>
      </c>
      <c r="G1049" s="318" t="s">
        <v>1272</v>
      </c>
      <c r="H1049" s="317" t="s">
        <v>912</v>
      </c>
      <c r="I1049" s="317">
        <v>53100</v>
      </c>
      <c r="J1049" s="318" t="s">
        <v>1002</v>
      </c>
      <c r="K1049" s="316">
        <v>41077</v>
      </c>
      <c r="L1049" s="317" t="s">
        <v>2608</v>
      </c>
      <c r="M1049" s="315" t="s">
        <v>984</v>
      </c>
      <c r="N1049" s="318" t="s">
        <v>991</v>
      </c>
      <c r="O1049" s="347">
        <v>46.08</v>
      </c>
      <c r="P1049" s="400">
        <v>3.84</v>
      </c>
      <c r="Q1049" s="400">
        <v>3.84</v>
      </c>
      <c r="R1049" s="400">
        <v>3.84</v>
      </c>
      <c r="S1049" s="404">
        <f>SUM(P1049:R1049)</f>
        <v>11.52</v>
      </c>
      <c r="T1049" s="400">
        <v>3.84</v>
      </c>
      <c r="U1049" s="400">
        <v>3.84</v>
      </c>
      <c r="V1049" s="400">
        <v>3.84</v>
      </c>
      <c r="W1049" s="404">
        <f>SUM(T1049:V1049)</f>
        <v>11.52</v>
      </c>
      <c r="X1049" s="400">
        <v>3.84</v>
      </c>
      <c r="Y1049" s="400">
        <v>3.84</v>
      </c>
      <c r="Z1049" s="400">
        <v>3.84</v>
      </c>
      <c r="AA1049" s="404">
        <f>SUM(X1049:Z1049)</f>
        <v>11.52</v>
      </c>
      <c r="AB1049" s="400">
        <v>3.84</v>
      </c>
      <c r="AC1049" s="400">
        <v>3.84</v>
      </c>
      <c r="AD1049" s="400">
        <v>3.84</v>
      </c>
      <c r="AE1049" s="404">
        <f>SUM(AB1049:AD1049)</f>
        <v>11.52</v>
      </c>
      <c r="AF1049" s="401">
        <f>SUBTOTAL(9,S1049,W1049,AA1049,AE1049)</f>
        <v>46.08</v>
      </c>
    </row>
    <row r="1050" spans="1:32" x14ac:dyDescent="0.3">
      <c r="A1050" s="79"/>
      <c r="B1050" s="70" t="s">
        <v>3631</v>
      </c>
      <c r="C1050" s="318" t="s">
        <v>2665</v>
      </c>
      <c r="D1050" s="318" t="s">
        <v>388</v>
      </c>
      <c r="E1050" s="317" t="s">
        <v>943</v>
      </c>
      <c r="F1050" s="318" t="s">
        <v>2113</v>
      </c>
      <c r="G1050" s="318" t="s">
        <v>1272</v>
      </c>
      <c r="H1050" s="317" t="s">
        <v>912</v>
      </c>
      <c r="I1050" s="317">
        <v>53100</v>
      </c>
      <c r="J1050" s="318" t="s">
        <v>1002</v>
      </c>
      <c r="K1050" s="316">
        <v>41077</v>
      </c>
      <c r="L1050" s="317" t="s">
        <v>2608</v>
      </c>
      <c r="M1050" s="315" t="s">
        <v>984</v>
      </c>
      <c r="N1050" s="318" t="s">
        <v>991</v>
      </c>
      <c r="O1050" s="347">
        <v>46.08</v>
      </c>
      <c r="P1050" s="400">
        <v>3.84</v>
      </c>
      <c r="Q1050" s="400">
        <v>3.84</v>
      </c>
      <c r="R1050" s="400">
        <v>3.84</v>
      </c>
      <c r="S1050" s="404">
        <f>SUM(P1050:R1050)</f>
        <v>11.52</v>
      </c>
      <c r="T1050" s="400">
        <v>3.84</v>
      </c>
      <c r="U1050" s="400">
        <v>3.84</v>
      </c>
      <c r="V1050" s="400">
        <v>3.84</v>
      </c>
      <c r="W1050" s="404">
        <f>SUM(T1050:V1050)</f>
        <v>11.52</v>
      </c>
      <c r="X1050" s="400">
        <v>3.84</v>
      </c>
      <c r="Y1050" s="400">
        <v>3.84</v>
      </c>
      <c r="Z1050" s="400">
        <v>3.84</v>
      </c>
      <c r="AA1050" s="404">
        <f>SUM(X1050:Z1050)</f>
        <v>11.52</v>
      </c>
      <c r="AB1050" s="400">
        <v>3.84</v>
      </c>
      <c r="AC1050" s="400">
        <v>3.84</v>
      </c>
      <c r="AD1050" s="400">
        <v>3.84</v>
      </c>
      <c r="AE1050" s="404">
        <f>SUM(AB1050:AD1050)</f>
        <v>11.52</v>
      </c>
      <c r="AF1050" s="401">
        <f>SUBTOTAL(9,S1050,W1050,AA1050,AE1050)</f>
        <v>46.08</v>
      </c>
    </row>
    <row r="1051" spans="1:32" x14ac:dyDescent="0.3">
      <c r="A1051" s="79"/>
      <c r="B1051" s="581" t="s">
        <v>3632</v>
      </c>
      <c r="C1051" s="580" t="s">
        <v>2665</v>
      </c>
      <c r="D1051" s="580" t="s">
        <v>389</v>
      </c>
      <c r="E1051" s="579" t="s">
        <v>926</v>
      </c>
      <c r="F1051" s="580" t="s">
        <v>2114</v>
      </c>
      <c r="G1051" s="580" t="s">
        <v>1272</v>
      </c>
      <c r="H1051" s="579" t="s">
        <v>912</v>
      </c>
      <c r="I1051" s="579">
        <v>53100</v>
      </c>
      <c r="J1051" s="580" t="s">
        <v>1002</v>
      </c>
      <c r="K1051" s="316">
        <v>40855</v>
      </c>
      <c r="L1051" s="579" t="s">
        <v>2608</v>
      </c>
      <c r="M1051" s="578" t="s">
        <v>984</v>
      </c>
      <c r="N1051" s="580" t="s">
        <v>991</v>
      </c>
      <c r="O1051" s="347">
        <v>46.08</v>
      </c>
      <c r="P1051" s="400">
        <v>3.84</v>
      </c>
      <c r="Q1051" s="400">
        <v>3.84</v>
      </c>
      <c r="R1051" s="400">
        <v>3.84</v>
      </c>
      <c r="S1051" s="404">
        <f>SUM(P1051:R1051)</f>
        <v>11.52</v>
      </c>
      <c r="T1051" s="400">
        <v>3.84</v>
      </c>
      <c r="U1051" s="400">
        <v>3.84</v>
      </c>
      <c r="V1051" s="400">
        <v>3.84</v>
      </c>
      <c r="W1051" s="404">
        <f>SUM(T1051:V1051)</f>
        <v>11.52</v>
      </c>
      <c r="X1051" s="400">
        <v>3.84</v>
      </c>
      <c r="Y1051" s="400">
        <v>3.84</v>
      </c>
      <c r="Z1051" s="400">
        <v>3.84</v>
      </c>
      <c r="AA1051" s="404">
        <f>SUM(X1051:Z1051)</f>
        <v>11.52</v>
      </c>
      <c r="AB1051" s="400"/>
      <c r="AC1051" s="400"/>
      <c r="AD1051" s="400"/>
      <c r="AE1051" s="404">
        <f>SUM(AB1051:AD1051)</f>
        <v>0</v>
      </c>
      <c r="AF1051" s="592">
        <f>SUBTOTAL(9,S1051,W1051,AA1051,AE1051)</f>
        <v>34.56</v>
      </c>
    </row>
    <row r="1052" spans="1:32" ht="28.8" x14ac:dyDescent="0.3">
      <c r="A1052" s="79"/>
      <c r="B1052" s="70" t="s">
        <v>3631</v>
      </c>
      <c r="C1052" s="318" t="s">
        <v>2682</v>
      </c>
      <c r="D1052" s="318" t="s">
        <v>390</v>
      </c>
      <c r="E1052" s="80" t="s">
        <v>967</v>
      </c>
      <c r="F1052" s="318" t="s">
        <v>2115</v>
      </c>
      <c r="G1052" s="318" t="s">
        <v>1272</v>
      </c>
      <c r="H1052" s="317" t="s">
        <v>912</v>
      </c>
      <c r="I1052" s="317">
        <v>53100</v>
      </c>
      <c r="J1052" s="318" t="s">
        <v>1002</v>
      </c>
      <c r="K1052" s="316">
        <v>40259</v>
      </c>
      <c r="L1052" s="317" t="s">
        <v>2608</v>
      </c>
      <c r="M1052" s="315" t="s">
        <v>984</v>
      </c>
      <c r="N1052" s="318" t="s">
        <v>991</v>
      </c>
      <c r="O1052" s="347">
        <v>46.08</v>
      </c>
      <c r="P1052" s="400">
        <v>3.84</v>
      </c>
      <c r="Q1052" s="400">
        <v>3.84</v>
      </c>
      <c r="R1052" s="400">
        <v>3.84</v>
      </c>
      <c r="S1052" s="404">
        <f>SUM(P1052:R1052)</f>
        <v>11.52</v>
      </c>
      <c r="T1052" s="400">
        <v>3.84</v>
      </c>
      <c r="U1052" s="400">
        <v>3.84</v>
      </c>
      <c r="V1052" s="400">
        <v>3.84</v>
      </c>
      <c r="W1052" s="404">
        <f>SUM(T1052:V1052)</f>
        <v>11.52</v>
      </c>
      <c r="X1052" s="400">
        <v>3.84</v>
      </c>
      <c r="Y1052" s="400">
        <v>3.84</v>
      </c>
      <c r="Z1052" s="400">
        <v>3.84</v>
      </c>
      <c r="AA1052" s="404">
        <f>SUM(X1052:Z1052)</f>
        <v>11.52</v>
      </c>
      <c r="AB1052" s="400">
        <v>3.84</v>
      </c>
      <c r="AC1052" s="400">
        <v>3.84</v>
      </c>
      <c r="AD1052" s="400">
        <v>3.84</v>
      </c>
      <c r="AE1052" s="404">
        <f>SUM(AB1052:AD1052)</f>
        <v>11.52</v>
      </c>
      <c r="AF1052" s="401">
        <f>SUBTOTAL(9,S1052,W1052,AA1052,AE1052)</f>
        <v>46.08</v>
      </c>
    </row>
    <row r="1053" spans="1:32" x14ac:dyDescent="0.3">
      <c r="A1053" s="79"/>
      <c r="B1053" s="508" t="s">
        <v>3632</v>
      </c>
      <c r="C1053" s="504" t="s">
        <v>2729</v>
      </c>
      <c r="D1053" s="504" t="s">
        <v>392</v>
      </c>
      <c r="E1053" s="503" t="s">
        <v>927</v>
      </c>
      <c r="F1053" s="504" t="s">
        <v>2117</v>
      </c>
      <c r="G1053" s="504" t="s">
        <v>1272</v>
      </c>
      <c r="H1053" s="503" t="s">
        <v>912</v>
      </c>
      <c r="I1053" s="503">
        <v>53100</v>
      </c>
      <c r="J1053" s="504" t="s">
        <v>1002</v>
      </c>
      <c r="K1053" s="316">
        <v>39651</v>
      </c>
      <c r="L1053" s="503" t="s">
        <v>2608</v>
      </c>
      <c r="M1053" s="315" t="s">
        <v>984</v>
      </c>
      <c r="N1053" s="504" t="s">
        <v>991</v>
      </c>
      <c r="O1053" s="347">
        <v>46.08</v>
      </c>
      <c r="P1053" s="400">
        <v>3.84</v>
      </c>
      <c r="Q1053" s="400">
        <v>3.84</v>
      </c>
      <c r="R1053" s="400">
        <v>3.84</v>
      </c>
      <c r="S1053" s="404">
        <f>SUM(P1053:R1053)</f>
        <v>11.52</v>
      </c>
      <c r="T1053" s="400">
        <v>3.84</v>
      </c>
      <c r="U1053" s="400">
        <v>3.84</v>
      </c>
      <c r="V1053" s="400"/>
      <c r="W1053" s="404">
        <f>SUM(T1053:V1053)</f>
        <v>7.68</v>
      </c>
      <c r="X1053" s="400"/>
      <c r="Y1053" s="400"/>
      <c r="Z1053" s="400"/>
      <c r="AA1053" s="404">
        <f>SUM(X1053:Z1053)</f>
        <v>0</v>
      </c>
      <c r="AB1053" s="400"/>
      <c r="AC1053" s="400"/>
      <c r="AD1053" s="400"/>
      <c r="AE1053" s="404">
        <f>SUM(AB1053:AD1053)</f>
        <v>0</v>
      </c>
      <c r="AF1053" s="401">
        <f>SUBTOTAL(9,S1053,W1053,AA1053,AE1053)</f>
        <v>19.2</v>
      </c>
    </row>
    <row r="1054" spans="1:32" ht="28.8" x14ac:dyDescent="0.3">
      <c r="A1054" s="79"/>
      <c r="B1054" s="508" t="s">
        <v>3632</v>
      </c>
      <c r="C1054" s="504" t="s">
        <v>2729</v>
      </c>
      <c r="D1054" s="504" t="s">
        <v>393</v>
      </c>
      <c r="E1054" s="80" t="s">
        <v>967</v>
      </c>
      <c r="F1054" s="504" t="s">
        <v>2118</v>
      </c>
      <c r="G1054" s="504" t="s">
        <v>1272</v>
      </c>
      <c r="H1054" s="503" t="s">
        <v>912</v>
      </c>
      <c r="I1054" s="503">
        <v>53100</v>
      </c>
      <c r="J1054" s="504" t="s">
        <v>1002</v>
      </c>
      <c r="K1054" s="316">
        <v>40260</v>
      </c>
      <c r="L1054" s="503" t="s">
        <v>2608</v>
      </c>
      <c r="M1054" s="315" t="s">
        <v>984</v>
      </c>
      <c r="N1054" s="504" t="s">
        <v>991</v>
      </c>
      <c r="O1054" s="347">
        <v>46.08</v>
      </c>
      <c r="P1054" s="400">
        <v>3.84</v>
      </c>
      <c r="Q1054" s="400">
        <v>3.84</v>
      </c>
      <c r="R1054" s="400">
        <v>3.84</v>
      </c>
      <c r="S1054" s="404">
        <f>SUM(P1054:R1054)</f>
        <v>11.52</v>
      </c>
      <c r="T1054" s="400">
        <v>3.84</v>
      </c>
      <c r="U1054" s="400">
        <v>3.84</v>
      </c>
      <c r="V1054" s="400"/>
      <c r="W1054" s="404">
        <f>SUM(T1054:V1054)</f>
        <v>7.68</v>
      </c>
      <c r="X1054" s="400"/>
      <c r="Y1054" s="400"/>
      <c r="Z1054" s="400"/>
      <c r="AA1054" s="404">
        <f>SUM(X1054:Z1054)</f>
        <v>0</v>
      </c>
      <c r="AB1054" s="400"/>
      <c r="AC1054" s="400"/>
      <c r="AD1054" s="400"/>
      <c r="AE1054" s="404">
        <f>SUM(AB1054:AD1054)</f>
        <v>0</v>
      </c>
      <c r="AF1054" s="401">
        <f>SUBTOTAL(9,S1054,W1054,AA1054,AE1054)</f>
        <v>19.2</v>
      </c>
    </row>
    <row r="1055" spans="1:32" x14ac:dyDescent="0.3">
      <c r="A1055" s="79"/>
      <c r="B1055" s="70" t="s">
        <v>3631</v>
      </c>
      <c r="C1055" s="318" t="s">
        <v>2911</v>
      </c>
      <c r="D1055" s="318" t="s">
        <v>396</v>
      </c>
      <c r="E1055" s="317" t="s">
        <v>943</v>
      </c>
      <c r="F1055" s="318" t="s">
        <v>2121</v>
      </c>
      <c r="G1055" s="318" t="s">
        <v>1272</v>
      </c>
      <c r="H1055" s="317" t="s">
        <v>912</v>
      </c>
      <c r="I1055" s="317">
        <v>53100</v>
      </c>
      <c r="J1055" s="318" t="s">
        <v>1002</v>
      </c>
      <c r="K1055" s="316">
        <v>41264</v>
      </c>
      <c r="L1055" s="317" t="s">
        <v>2608</v>
      </c>
      <c r="M1055" s="315" t="s">
        <v>984</v>
      </c>
      <c r="N1055" s="318" t="s">
        <v>991</v>
      </c>
      <c r="O1055" s="347">
        <v>46.08</v>
      </c>
      <c r="P1055" s="400">
        <v>3.84</v>
      </c>
      <c r="Q1055" s="400">
        <v>3.84</v>
      </c>
      <c r="R1055" s="400">
        <v>3.84</v>
      </c>
      <c r="S1055" s="404">
        <f>SUM(P1055:R1055)</f>
        <v>11.52</v>
      </c>
      <c r="T1055" s="400">
        <v>3.84</v>
      </c>
      <c r="U1055" s="400">
        <v>3.84</v>
      </c>
      <c r="V1055" s="400">
        <v>3.84</v>
      </c>
      <c r="W1055" s="404">
        <f>SUM(T1055:V1055)</f>
        <v>11.52</v>
      </c>
      <c r="X1055" s="400">
        <v>3.84</v>
      </c>
      <c r="Y1055" s="400">
        <v>3.84</v>
      </c>
      <c r="Z1055" s="400">
        <v>3.84</v>
      </c>
      <c r="AA1055" s="404">
        <f>SUM(X1055:Z1055)</f>
        <v>11.52</v>
      </c>
      <c r="AB1055" s="400">
        <v>3.84</v>
      </c>
      <c r="AC1055" s="400">
        <v>3.84</v>
      </c>
      <c r="AD1055" s="400">
        <v>3.84</v>
      </c>
      <c r="AE1055" s="404">
        <f>SUM(AB1055:AD1055)</f>
        <v>11.52</v>
      </c>
      <c r="AF1055" s="401">
        <f>SUBTOTAL(9,S1055,W1055,AA1055,AE1055)</f>
        <v>46.08</v>
      </c>
    </row>
    <row r="1056" spans="1:32" x14ac:dyDescent="0.3">
      <c r="A1056" s="79"/>
      <c r="B1056" s="581" t="s">
        <v>3632</v>
      </c>
      <c r="C1056" s="580" t="s">
        <v>2911</v>
      </c>
      <c r="D1056" s="580" t="s">
        <v>399</v>
      </c>
      <c r="E1056" s="579" t="s">
        <v>748</v>
      </c>
      <c r="F1056" s="580" t="s">
        <v>2124</v>
      </c>
      <c r="G1056" s="580" t="s">
        <v>1272</v>
      </c>
      <c r="H1056" s="579" t="s">
        <v>912</v>
      </c>
      <c r="I1056" s="579">
        <v>53100</v>
      </c>
      <c r="J1056" s="580" t="s">
        <v>1002</v>
      </c>
      <c r="K1056" s="316">
        <v>40304</v>
      </c>
      <c r="L1056" s="579" t="s">
        <v>2608</v>
      </c>
      <c r="M1056" s="578" t="s">
        <v>984</v>
      </c>
      <c r="N1056" s="580" t="s">
        <v>991</v>
      </c>
      <c r="O1056" s="347">
        <v>46.08</v>
      </c>
      <c r="P1056" s="400">
        <v>3.84</v>
      </c>
      <c r="Q1056" s="400">
        <v>3.84</v>
      </c>
      <c r="R1056" s="400">
        <v>3.84</v>
      </c>
      <c r="S1056" s="404">
        <f>SUM(P1056:R1056)</f>
        <v>11.52</v>
      </c>
      <c r="T1056" s="400">
        <v>3.84</v>
      </c>
      <c r="U1056" s="400">
        <v>3.84</v>
      </c>
      <c r="V1056" s="400">
        <v>3.84</v>
      </c>
      <c r="W1056" s="404">
        <f>SUM(T1056:V1056)</f>
        <v>11.52</v>
      </c>
      <c r="X1056" s="400">
        <v>3.84</v>
      </c>
      <c r="Y1056" s="400">
        <v>3.84</v>
      </c>
      <c r="Z1056" s="400">
        <v>3.84</v>
      </c>
      <c r="AA1056" s="404">
        <f>SUM(X1056:Z1056)</f>
        <v>11.52</v>
      </c>
      <c r="AB1056" s="400"/>
      <c r="AC1056" s="400"/>
      <c r="AD1056" s="400"/>
      <c r="AE1056" s="404">
        <f>SUM(AB1056:AD1056)</f>
        <v>0</v>
      </c>
      <c r="AF1056" s="592">
        <f>SUBTOTAL(9,S1056,W1056,AA1056,AE1056)</f>
        <v>34.56</v>
      </c>
    </row>
    <row r="1057" spans="1:32" x14ac:dyDescent="0.3">
      <c r="A1057" s="79"/>
      <c r="B1057" s="70" t="s">
        <v>3631</v>
      </c>
      <c r="C1057" s="318" t="s">
        <v>2911</v>
      </c>
      <c r="D1057" s="318" t="s">
        <v>400</v>
      </c>
      <c r="E1057" s="317" t="s">
        <v>748</v>
      </c>
      <c r="F1057" s="318" t="s">
        <v>2125</v>
      </c>
      <c r="G1057" s="318" t="s">
        <v>1272</v>
      </c>
      <c r="H1057" s="317" t="s">
        <v>912</v>
      </c>
      <c r="I1057" s="317">
        <v>53100</v>
      </c>
      <c r="J1057" s="318" t="s">
        <v>1002</v>
      </c>
      <c r="K1057" s="316">
        <v>40235</v>
      </c>
      <c r="L1057" s="317" t="s">
        <v>2608</v>
      </c>
      <c r="M1057" s="315" t="s">
        <v>984</v>
      </c>
      <c r="N1057" s="318" t="s">
        <v>991</v>
      </c>
      <c r="O1057" s="347">
        <v>46.08</v>
      </c>
      <c r="P1057" s="400">
        <v>3.84</v>
      </c>
      <c r="Q1057" s="400">
        <v>3.84</v>
      </c>
      <c r="R1057" s="400">
        <v>3.84</v>
      </c>
      <c r="S1057" s="404">
        <f>SUM(P1057:R1057)</f>
        <v>11.52</v>
      </c>
      <c r="T1057" s="400">
        <v>3.84</v>
      </c>
      <c r="U1057" s="400">
        <v>3.84</v>
      </c>
      <c r="V1057" s="400">
        <v>3.84</v>
      </c>
      <c r="W1057" s="404">
        <f>SUM(T1057:V1057)</f>
        <v>11.52</v>
      </c>
      <c r="X1057" s="400">
        <v>3.84</v>
      </c>
      <c r="Y1057" s="400">
        <v>3.84</v>
      </c>
      <c r="Z1057" s="400">
        <v>3.84</v>
      </c>
      <c r="AA1057" s="404">
        <f>SUM(X1057:Z1057)</f>
        <v>11.52</v>
      </c>
      <c r="AB1057" s="400">
        <v>3.84</v>
      </c>
      <c r="AC1057" s="400">
        <v>3.84</v>
      </c>
      <c r="AD1057" s="400">
        <v>3.84</v>
      </c>
      <c r="AE1057" s="404">
        <f>SUM(AB1057:AD1057)</f>
        <v>11.52</v>
      </c>
      <c r="AF1057" s="401">
        <f>SUBTOTAL(9,S1057,W1057,AA1057,AE1057)</f>
        <v>46.08</v>
      </c>
    </row>
    <row r="1058" spans="1:32" x14ac:dyDescent="0.3">
      <c r="A1058" s="79"/>
      <c r="B1058" s="581" t="s">
        <v>3632</v>
      </c>
      <c r="C1058" s="580" t="s">
        <v>2911</v>
      </c>
      <c r="D1058" s="580" t="s">
        <v>404</v>
      </c>
      <c r="E1058" s="579" t="s">
        <v>926</v>
      </c>
      <c r="F1058" s="580" t="s">
        <v>2129</v>
      </c>
      <c r="G1058" s="580" t="s">
        <v>1272</v>
      </c>
      <c r="H1058" s="579" t="s">
        <v>912</v>
      </c>
      <c r="I1058" s="579">
        <v>53100</v>
      </c>
      <c r="J1058" s="580" t="s">
        <v>1002</v>
      </c>
      <c r="K1058" s="316">
        <v>40956</v>
      </c>
      <c r="L1058" s="579" t="s">
        <v>2608</v>
      </c>
      <c r="M1058" s="578" t="s">
        <v>984</v>
      </c>
      <c r="N1058" s="580" t="s">
        <v>991</v>
      </c>
      <c r="O1058" s="347">
        <v>46.08</v>
      </c>
      <c r="P1058" s="400">
        <v>3.84</v>
      </c>
      <c r="Q1058" s="400">
        <v>3.84</v>
      </c>
      <c r="R1058" s="400">
        <v>3.84</v>
      </c>
      <c r="S1058" s="404">
        <f>SUM(P1058:R1058)</f>
        <v>11.52</v>
      </c>
      <c r="T1058" s="400">
        <v>3.84</v>
      </c>
      <c r="U1058" s="400">
        <v>3.84</v>
      </c>
      <c r="V1058" s="400">
        <v>3.84</v>
      </c>
      <c r="W1058" s="404">
        <f>SUM(T1058:V1058)</f>
        <v>11.52</v>
      </c>
      <c r="X1058" s="400">
        <v>3.84</v>
      </c>
      <c r="Y1058" s="400">
        <v>3.84</v>
      </c>
      <c r="Z1058" s="400">
        <v>3.84</v>
      </c>
      <c r="AA1058" s="404">
        <f>SUM(X1058:Z1058)</f>
        <v>11.52</v>
      </c>
      <c r="AB1058" s="400"/>
      <c r="AC1058" s="400"/>
      <c r="AD1058" s="400"/>
      <c r="AE1058" s="404">
        <f>SUM(AB1058:AD1058)</f>
        <v>0</v>
      </c>
      <c r="AF1058" s="592">
        <f>SUBTOTAL(9,S1058,W1058,AA1058,AE1058)</f>
        <v>34.56</v>
      </c>
    </row>
    <row r="1059" spans="1:32" ht="28.8" x14ac:dyDescent="0.3">
      <c r="A1059" s="79"/>
      <c r="B1059" s="70" t="s">
        <v>3631</v>
      </c>
      <c r="C1059" s="318" t="s">
        <v>2911</v>
      </c>
      <c r="D1059" s="318" t="s">
        <v>405</v>
      </c>
      <c r="E1059" s="80" t="s">
        <v>971</v>
      </c>
      <c r="F1059" s="318" t="s">
        <v>2130</v>
      </c>
      <c r="G1059" s="318" t="s">
        <v>1272</v>
      </c>
      <c r="H1059" s="317" t="s">
        <v>912</v>
      </c>
      <c r="I1059" s="317">
        <v>53100</v>
      </c>
      <c r="J1059" s="318" t="s">
        <v>1002</v>
      </c>
      <c r="K1059" s="316">
        <v>39395</v>
      </c>
      <c r="L1059" s="317" t="s">
        <v>2608</v>
      </c>
      <c r="M1059" s="315" t="s">
        <v>984</v>
      </c>
      <c r="N1059" s="318" t="s">
        <v>991</v>
      </c>
      <c r="O1059" s="347">
        <v>46.08</v>
      </c>
      <c r="P1059" s="400">
        <v>3.84</v>
      </c>
      <c r="Q1059" s="400">
        <v>3.84</v>
      </c>
      <c r="R1059" s="400">
        <v>3.84</v>
      </c>
      <c r="S1059" s="404">
        <f>SUM(P1059:R1059)</f>
        <v>11.52</v>
      </c>
      <c r="T1059" s="400">
        <v>3.84</v>
      </c>
      <c r="U1059" s="400">
        <v>3.84</v>
      </c>
      <c r="V1059" s="400">
        <v>3.84</v>
      </c>
      <c r="W1059" s="404">
        <f>SUM(T1059:V1059)</f>
        <v>11.52</v>
      </c>
      <c r="X1059" s="400">
        <v>3.84</v>
      </c>
      <c r="Y1059" s="400">
        <v>3.84</v>
      </c>
      <c r="Z1059" s="400">
        <v>3.84</v>
      </c>
      <c r="AA1059" s="404">
        <f>SUM(X1059:Z1059)</f>
        <v>11.52</v>
      </c>
      <c r="AB1059" s="400">
        <v>3.84</v>
      </c>
      <c r="AC1059" s="400">
        <v>3.84</v>
      </c>
      <c r="AD1059" s="400">
        <v>3.84</v>
      </c>
      <c r="AE1059" s="404">
        <f>SUM(AB1059:AD1059)</f>
        <v>11.52</v>
      </c>
      <c r="AF1059" s="401">
        <f>SUBTOTAL(9,S1059,W1059,AA1059,AE1059)</f>
        <v>46.08</v>
      </c>
    </row>
    <row r="1060" spans="1:32" x14ac:dyDescent="0.3">
      <c r="A1060" s="79"/>
      <c r="B1060" s="70" t="s">
        <v>3631</v>
      </c>
      <c r="C1060" s="318" t="s">
        <v>2911</v>
      </c>
      <c r="D1060" s="318" t="s">
        <v>406</v>
      </c>
      <c r="E1060" s="317" t="s">
        <v>943</v>
      </c>
      <c r="F1060" s="318" t="s">
        <v>2131</v>
      </c>
      <c r="G1060" s="318" t="s">
        <v>1272</v>
      </c>
      <c r="H1060" s="317" t="s">
        <v>912</v>
      </c>
      <c r="I1060" s="317">
        <v>53100</v>
      </c>
      <c r="J1060" s="318" t="s">
        <v>1002</v>
      </c>
      <c r="K1060" s="316">
        <v>41527</v>
      </c>
      <c r="L1060" s="317" t="s">
        <v>2608</v>
      </c>
      <c r="M1060" s="315" t="s">
        <v>984</v>
      </c>
      <c r="N1060" s="318" t="s">
        <v>991</v>
      </c>
      <c r="O1060" s="347">
        <v>46.08</v>
      </c>
      <c r="P1060" s="400">
        <v>3.84</v>
      </c>
      <c r="Q1060" s="400">
        <v>3.84</v>
      </c>
      <c r="R1060" s="400">
        <v>3.84</v>
      </c>
      <c r="S1060" s="404">
        <f>SUM(P1060:R1060)</f>
        <v>11.52</v>
      </c>
      <c r="T1060" s="400">
        <v>3.84</v>
      </c>
      <c r="U1060" s="400">
        <v>3.84</v>
      </c>
      <c r="V1060" s="400">
        <v>3.84</v>
      </c>
      <c r="W1060" s="404">
        <f>SUM(T1060:V1060)</f>
        <v>11.52</v>
      </c>
      <c r="X1060" s="400">
        <v>3.84</v>
      </c>
      <c r="Y1060" s="400">
        <v>3.84</v>
      </c>
      <c r="Z1060" s="400">
        <v>3.84</v>
      </c>
      <c r="AA1060" s="404">
        <f>SUM(X1060:Z1060)</f>
        <v>11.52</v>
      </c>
      <c r="AB1060" s="400">
        <v>3.84</v>
      </c>
      <c r="AC1060" s="400">
        <v>3.84</v>
      </c>
      <c r="AD1060" s="400">
        <v>3.84</v>
      </c>
      <c r="AE1060" s="404">
        <f>SUM(AB1060:AD1060)</f>
        <v>11.52</v>
      </c>
      <c r="AF1060" s="401">
        <f>SUBTOTAL(9,S1060,W1060,AA1060,AE1060)</f>
        <v>46.08</v>
      </c>
    </row>
    <row r="1061" spans="1:32" ht="28.8" x14ac:dyDescent="0.3">
      <c r="A1061" s="79"/>
      <c r="B1061" s="70" t="s">
        <v>3631</v>
      </c>
      <c r="C1061" s="318" t="s">
        <v>407</v>
      </c>
      <c r="D1061" s="318" t="s">
        <v>408</v>
      </c>
      <c r="E1061" s="80" t="s">
        <v>967</v>
      </c>
      <c r="F1061" s="318" t="s">
        <v>2132</v>
      </c>
      <c r="G1061" s="318" t="s">
        <v>1272</v>
      </c>
      <c r="H1061" s="317" t="s">
        <v>912</v>
      </c>
      <c r="I1061" s="317">
        <v>53100</v>
      </c>
      <c r="J1061" s="318" t="s">
        <v>1002</v>
      </c>
      <c r="K1061" s="316">
        <v>39931</v>
      </c>
      <c r="L1061" s="317" t="s">
        <v>2608</v>
      </c>
      <c r="M1061" s="315" t="s">
        <v>984</v>
      </c>
      <c r="N1061" s="318" t="s">
        <v>991</v>
      </c>
      <c r="O1061" s="347">
        <v>46.08</v>
      </c>
      <c r="P1061" s="400">
        <v>3.84</v>
      </c>
      <c r="Q1061" s="400">
        <v>3.84</v>
      </c>
      <c r="R1061" s="400">
        <v>3.84</v>
      </c>
      <c r="S1061" s="404">
        <f>SUM(P1061:R1061)</f>
        <v>11.52</v>
      </c>
      <c r="T1061" s="400">
        <v>3.84</v>
      </c>
      <c r="U1061" s="400">
        <v>3.84</v>
      </c>
      <c r="V1061" s="400">
        <v>3.84</v>
      </c>
      <c r="W1061" s="404">
        <f>SUM(T1061:V1061)</f>
        <v>11.52</v>
      </c>
      <c r="X1061" s="400">
        <v>3.84</v>
      </c>
      <c r="Y1061" s="400">
        <v>3.84</v>
      </c>
      <c r="Z1061" s="400">
        <v>3.84</v>
      </c>
      <c r="AA1061" s="404">
        <f>SUM(X1061:Z1061)</f>
        <v>11.52</v>
      </c>
      <c r="AB1061" s="400">
        <v>3.84</v>
      </c>
      <c r="AC1061" s="400">
        <v>3.84</v>
      </c>
      <c r="AD1061" s="400">
        <v>3.84</v>
      </c>
      <c r="AE1061" s="404">
        <f>SUM(AB1061:AD1061)</f>
        <v>11.52</v>
      </c>
      <c r="AF1061" s="401">
        <f>SUBTOTAL(9,S1061,W1061,AA1061,AE1061)</f>
        <v>46.08</v>
      </c>
    </row>
    <row r="1062" spans="1:32" x14ac:dyDescent="0.3">
      <c r="A1062" s="79"/>
      <c r="B1062" s="70" t="s">
        <v>3631</v>
      </c>
      <c r="C1062" s="80" t="s">
        <v>2594</v>
      </c>
      <c r="D1062" s="80" t="s">
        <v>2667</v>
      </c>
      <c r="E1062" s="503" t="s">
        <v>3729</v>
      </c>
      <c r="F1062" s="318" t="s">
        <v>2134</v>
      </c>
      <c r="G1062" s="318" t="s">
        <v>1272</v>
      </c>
      <c r="H1062" s="317" t="s">
        <v>912</v>
      </c>
      <c r="I1062" s="317">
        <v>53100</v>
      </c>
      <c r="J1062" s="318" t="s">
        <v>1003</v>
      </c>
      <c r="K1062" s="316">
        <v>42013</v>
      </c>
      <c r="L1062" s="317" t="s">
        <v>2608</v>
      </c>
      <c r="M1062" s="315" t="s">
        <v>983</v>
      </c>
      <c r="N1062" s="318" t="s">
        <v>992</v>
      </c>
      <c r="O1062" s="347">
        <v>78.599999999999994</v>
      </c>
      <c r="P1062" s="400">
        <v>6.55</v>
      </c>
      <c r="Q1062" s="400">
        <v>6.55</v>
      </c>
      <c r="R1062" s="400">
        <v>6.55</v>
      </c>
      <c r="S1062" s="404">
        <f>SUM(P1062:R1062)</f>
        <v>19.649999999999999</v>
      </c>
      <c r="T1062" s="400">
        <v>6.55</v>
      </c>
      <c r="U1062" s="400">
        <v>6.55</v>
      </c>
      <c r="V1062" s="400">
        <v>6.55</v>
      </c>
      <c r="W1062" s="404">
        <f>SUM(T1062:V1062)</f>
        <v>19.649999999999999</v>
      </c>
      <c r="X1062" s="400">
        <v>6.55</v>
      </c>
      <c r="Y1062" s="400">
        <v>6.55</v>
      </c>
      <c r="Z1062" s="400">
        <v>6.55</v>
      </c>
      <c r="AA1062" s="404">
        <f>SUM(X1062:Z1062)</f>
        <v>19.649999999999999</v>
      </c>
      <c r="AB1062" s="400">
        <v>6.55</v>
      </c>
      <c r="AC1062" s="400">
        <v>6.55</v>
      </c>
      <c r="AD1062" s="400">
        <v>6.55</v>
      </c>
      <c r="AE1062" s="404">
        <f>SUM(AB1062:AD1062)</f>
        <v>19.649999999999999</v>
      </c>
      <c r="AF1062" s="401">
        <f>SUBTOTAL(9,S1062,W1062,AA1062,AE1062)</f>
        <v>78.599999999999994</v>
      </c>
    </row>
    <row r="1063" spans="1:32" x14ac:dyDescent="0.3">
      <c r="A1063" s="79"/>
      <c r="B1063" s="70" t="s">
        <v>3631</v>
      </c>
      <c r="C1063" s="318" t="s">
        <v>2700</v>
      </c>
      <c r="D1063" s="318" t="s">
        <v>410</v>
      </c>
      <c r="E1063" s="317" t="s">
        <v>951</v>
      </c>
      <c r="F1063" s="318" t="s">
        <v>2135</v>
      </c>
      <c r="G1063" s="318" t="s">
        <v>1273</v>
      </c>
      <c r="H1063" s="317" t="s">
        <v>913</v>
      </c>
      <c r="I1063" s="317">
        <v>53000</v>
      </c>
      <c r="J1063" s="318" t="s">
        <v>1001</v>
      </c>
      <c r="K1063" s="316">
        <v>41928</v>
      </c>
      <c r="L1063" s="317" t="s">
        <v>2608</v>
      </c>
      <c r="M1063" s="315" t="s">
        <v>983</v>
      </c>
      <c r="N1063" s="318" t="s">
        <v>991</v>
      </c>
      <c r="O1063" s="347">
        <v>50.76</v>
      </c>
      <c r="P1063" s="400">
        <v>4.2300000000000004</v>
      </c>
      <c r="Q1063" s="400">
        <v>4.2300000000000004</v>
      </c>
      <c r="R1063" s="400">
        <v>4.2300000000000004</v>
      </c>
      <c r="S1063" s="404">
        <f>SUM(P1063:R1063)</f>
        <v>12.690000000000001</v>
      </c>
      <c r="T1063" s="400">
        <v>4.2300000000000004</v>
      </c>
      <c r="U1063" s="400">
        <v>4.2300000000000004</v>
      </c>
      <c r="V1063" s="400">
        <v>4.2300000000000004</v>
      </c>
      <c r="W1063" s="404">
        <f>SUM(T1063:V1063)</f>
        <v>12.690000000000001</v>
      </c>
      <c r="X1063" s="400">
        <v>4.2300000000000004</v>
      </c>
      <c r="Y1063" s="400">
        <v>4.2300000000000004</v>
      </c>
      <c r="Z1063" s="400">
        <v>4.2300000000000004</v>
      </c>
      <c r="AA1063" s="404">
        <f>SUM(X1063:Z1063)</f>
        <v>12.690000000000001</v>
      </c>
      <c r="AB1063" s="400">
        <v>4.2300000000000004</v>
      </c>
      <c r="AC1063" s="400">
        <v>4.2300000000000004</v>
      </c>
      <c r="AD1063" s="400">
        <v>4.2300000000000004</v>
      </c>
      <c r="AE1063" s="404">
        <f>SUM(AB1063:AD1063)</f>
        <v>12.690000000000001</v>
      </c>
      <c r="AF1063" s="401">
        <f>SUBTOTAL(9,S1063,W1063,AA1063,AE1063)</f>
        <v>50.760000000000005</v>
      </c>
    </row>
    <row r="1064" spans="1:32" x14ac:dyDescent="0.3">
      <c r="A1064" s="79"/>
      <c r="B1064" s="70" t="s">
        <v>3631</v>
      </c>
      <c r="C1064" s="318" t="s">
        <v>2665</v>
      </c>
      <c r="D1064" s="318" t="s">
        <v>413</v>
      </c>
      <c r="E1064" s="317" t="s">
        <v>951</v>
      </c>
      <c r="F1064" s="318" t="s">
        <v>2139</v>
      </c>
      <c r="G1064" s="318" t="s">
        <v>1273</v>
      </c>
      <c r="H1064" s="317" t="s">
        <v>913</v>
      </c>
      <c r="I1064" s="317">
        <v>53000</v>
      </c>
      <c r="J1064" s="318" t="s">
        <v>1001</v>
      </c>
      <c r="K1064" s="316">
        <v>41956</v>
      </c>
      <c r="L1064" s="317" t="s">
        <v>2608</v>
      </c>
      <c r="M1064" s="315" t="s">
        <v>983</v>
      </c>
      <c r="N1064" s="318" t="s">
        <v>991</v>
      </c>
      <c r="O1064" s="347">
        <v>50.76</v>
      </c>
      <c r="P1064" s="400">
        <v>4.2300000000000004</v>
      </c>
      <c r="Q1064" s="400">
        <v>4.2300000000000004</v>
      </c>
      <c r="R1064" s="400">
        <v>4.2300000000000004</v>
      </c>
      <c r="S1064" s="404">
        <f>SUM(P1064:R1064)</f>
        <v>12.690000000000001</v>
      </c>
      <c r="T1064" s="400">
        <v>4.2300000000000004</v>
      </c>
      <c r="U1064" s="400">
        <v>4.2300000000000004</v>
      </c>
      <c r="V1064" s="400">
        <v>4.2300000000000004</v>
      </c>
      <c r="W1064" s="404">
        <f>SUM(T1064:V1064)</f>
        <v>12.690000000000001</v>
      </c>
      <c r="X1064" s="400">
        <v>4.2300000000000004</v>
      </c>
      <c r="Y1064" s="400">
        <v>4.2300000000000004</v>
      </c>
      <c r="Z1064" s="400">
        <v>4.2300000000000004</v>
      </c>
      <c r="AA1064" s="404">
        <f>SUM(X1064:Z1064)</f>
        <v>12.690000000000001</v>
      </c>
      <c r="AB1064" s="400">
        <v>4.2300000000000004</v>
      </c>
      <c r="AC1064" s="400">
        <v>4.2300000000000004</v>
      </c>
      <c r="AD1064" s="400">
        <v>4.2300000000000004</v>
      </c>
      <c r="AE1064" s="404">
        <f>SUM(AB1064:AD1064)</f>
        <v>12.690000000000001</v>
      </c>
      <c r="AF1064" s="401">
        <f>SUBTOTAL(9,S1064,W1064,AA1064,AE1064)</f>
        <v>50.760000000000005</v>
      </c>
    </row>
    <row r="1065" spans="1:32" x14ac:dyDescent="0.3">
      <c r="A1065" s="79"/>
      <c r="B1065" s="70" t="s">
        <v>3631</v>
      </c>
      <c r="C1065" s="80" t="s">
        <v>2665</v>
      </c>
      <c r="D1065" s="80" t="s">
        <v>2668</v>
      </c>
      <c r="E1065" s="503" t="s">
        <v>3729</v>
      </c>
      <c r="F1065" s="318" t="s">
        <v>2140</v>
      </c>
      <c r="G1065" s="318" t="s">
        <v>1272</v>
      </c>
      <c r="H1065" s="317" t="s">
        <v>912</v>
      </c>
      <c r="I1065" s="317">
        <v>53100</v>
      </c>
      <c r="J1065" s="318" t="s">
        <v>1003</v>
      </c>
      <c r="K1065" s="316">
        <v>42013</v>
      </c>
      <c r="L1065" s="317" t="s">
        <v>2608</v>
      </c>
      <c r="M1065" s="315" t="s">
        <v>983</v>
      </c>
      <c r="N1065" s="318" t="s">
        <v>992</v>
      </c>
      <c r="O1065" s="347">
        <v>78.599999999999994</v>
      </c>
      <c r="P1065" s="400">
        <v>6.55</v>
      </c>
      <c r="Q1065" s="400">
        <v>6.55</v>
      </c>
      <c r="R1065" s="400">
        <v>6.55</v>
      </c>
      <c r="S1065" s="404">
        <f>SUM(P1065:R1065)</f>
        <v>19.649999999999999</v>
      </c>
      <c r="T1065" s="400">
        <v>6.55</v>
      </c>
      <c r="U1065" s="400">
        <v>6.55</v>
      </c>
      <c r="V1065" s="400">
        <v>6.55</v>
      </c>
      <c r="W1065" s="404">
        <f>SUM(T1065:V1065)</f>
        <v>19.649999999999999</v>
      </c>
      <c r="X1065" s="400">
        <v>6.55</v>
      </c>
      <c r="Y1065" s="400">
        <v>6.55</v>
      </c>
      <c r="Z1065" s="400">
        <v>6.55</v>
      </c>
      <c r="AA1065" s="404">
        <f>SUM(X1065:Z1065)</f>
        <v>19.649999999999999</v>
      </c>
      <c r="AB1065" s="400">
        <v>6.55</v>
      </c>
      <c r="AC1065" s="400">
        <v>6.55</v>
      </c>
      <c r="AD1065" s="400">
        <v>6.55</v>
      </c>
      <c r="AE1065" s="404">
        <f>SUM(AB1065:AD1065)</f>
        <v>19.649999999999999</v>
      </c>
      <c r="AF1065" s="401">
        <f>SUBTOTAL(9,S1065,W1065,AA1065,AE1065)</f>
        <v>78.599999999999994</v>
      </c>
    </row>
    <row r="1066" spans="1:32" x14ac:dyDescent="0.3">
      <c r="A1066" s="70"/>
      <c r="B1066" s="70" t="s">
        <v>3631</v>
      </c>
      <c r="C1066" s="318" t="s">
        <v>2594</v>
      </c>
      <c r="D1066" s="318" t="s">
        <v>414</v>
      </c>
      <c r="E1066" s="317" t="s">
        <v>951</v>
      </c>
      <c r="F1066" s="318" t="s">
        <v>2141</v>
      </c>
      <c r="G1066" s="318" t="s">
        <v>1272</v>
      </c>
      <c r="H1066" s="317" t="s">
        <v>912</v>
      </c>
      <c r="I1066" s="317">
        <v>53100</v>
      </c>
      <c r="J1066" s="318" t="s">
        <v>1001</v>
      </c>
      <c r="K1066" s="316">
        <v>41948</v>
      </c>
      <c r="L1066" s="317" t="s">
        <v>2608</v>
      </c>
      <c r="M1066" s="315" t="s">
        <v>983</v>
      </c>
      <c r="N1066" s="318" t="s">
        <v>991</v>
      </c>
      <c r="O1066" s="347">
        <v>50.76</v>
      </c>
      <c r="P1066" s="400">
        <v>4.2300000000000004</v>
      </c>
      <c r="Q1066" s="400">
        <v>4.2300000000000004</v>
      </c>
      <c r="R1066" s="400">
        <v>4.2300000000000004</v>
      </c>
      <c r="S1066" s="404">
        <f>SUM(P1066:R1066)</f>
        <v>12.690000000000001</v>
      </c>
      <c r="T1066" s="400">
        <v>4.2300000000000004</v>
      </c>
      <c r="U1066" s="400">
        <v>4.2300000000000004</v>
      </c>
      <c r="V1066" s="400">
        <v>4.2300000000000004</v>
      </c>
      <c r="W1066" s="404">
        <f>SUM(T1066:V1066)</f>
        <v>12.690000000000001</v>
      </c>
      <c r="X1066" s="400">
        <v>4.2300000000000004</v>
      </c>
      <c r="Y1066" s="400">
        <v>4.2300000000000004</v>
      </c>
      <c r="Z1066" s="400">
        <v>4.2300000000000004</v>
      </c>
      <c r="AA1066" s="404">
        <f>SUM(X1066:Z1066)</f>
        <v>12.690000000000001</v>
      </c>
      <c r="AB1066" s="400">
        <v>4.2300000000000004</v>
      </c>
      <c r="AC1066" s="400">
        <v>4.2300000000000004</v>
      </c>
      <c r="AD1066" s="400">
        <v>4.2300000000000004</v>
      </c>
      <c r="AE1066" s="404">
        <f>SUM(AB1066:AD1066)</f>
        <v>12.690000000000001</v>
      </c>
      <c r="AF1066" s="401">
        <f>SUBTOTAL(9,S1066,W1066,AA1066,AE1066)</f>
        <v>50.760000000000005</v>
      </c>
    </row>
    <row r="1067" spans="1:32" x14ac:dyDescent="0.3">
      <c r="A1067" s="70"/>
      <c r="B1067" s="70" t="s">
        <v>3631</v>
      </c>
      <c r="C1067" s="318" t="s">
        <v>2594</v>
      </c>
      <c r="D1067" s="318" t="s">
        <v>415</v>
      </c>
      <c r="E1067" s="317" t="s">
        <v>951</v>
      </c>
      <c r="F1067" s="318" t="s">
        <v>2142</v>
      </c>
      <c r="G1067" s="318" t="s">
        <v>1272</v>
      </c>
      <c r="H1067" s="317" t="s">
        <v>912</v>
      </c>
      <c r="I1067" s="317">
        <v>53100</v>
      </c>
      <c r="J1067" s="318" t="s">
        <v>1001</v>
      </c>
      <c r="K1067" s="316">
        <v>41948</v>
      </c>
      <c r="L1067" s="317" t="s">
        <v>2608</v>
      </c>
      <c r="M1067" s="315" t="s">
        <v>983</v>
      </c>
      <c r="N1067" s="318" t="s">
        <v>991</v>
      </c>
      <c r="O1067" s="347">
        <v>50.76</v>
      </c>
      <c r="P1067" s="400">
        <v>4.2300000000000004</v>
      </c>
      <c r="Q1067" s="400">
        <v>4.2300000000000004</v>
      </c>
      <c r="R1067" s="400">
        <v>4.2300000000000004</v>
      </c>
      <c r="S1067" s="404">
        <f>SUM(P1067:R1067)</f>
        <v>12.690000000000001</v>
      </c>
      <c r="T1067" s="400">
        <v>4.2300000000000004</v>
      </c>
      <c r="U1067" s="400">
        <v>4.2300000000000004</v>
      </c>
      <c r="V1067" s="400">
        <v>4.2300000000000004</v>
      </c>
      <c r="W1067" s="404">
        <f>SUM(T1067:V1067)</f>
        <v>12.690000000000001</v>
      </c>
      <c r="X1067" s="400">
        <v>4.2300000000000004</v>
      </c>
      <c r="Y1067" s="400">
        <v>4.2300000000000004</v>
      </c>
      <c r="Z1067" s="400">
        <v>4.2300000000000004</v>
      </c>
      <c r="AA1067" s="404">
        <f>SUM(X1067:Z1067)</f>
        <v>12.690000000000001</v>
      </c>
      <c r="AB1067" s="400">
        <v>4.2300000000000004</v>
      </c>
      <c r="AC1067" s="400">
        <v>4.2300000000000004</v>
      </c>
      <c r="AD1067" s="400">
        <v>4.2300000000000004</v>
      </c>
      <c r="AE1067" s="404">
        <f>SUM(AB1067:AD1067)</f>
        <v>12.690000000000001</v>
      </c>
      <c r="AF1067" s="401">
        <f>SUBTOTAL(9,S1067,W1067,AA1067,AE1067)</f>
        <v>50.760000000000005</v>
      </c>
    </row>
    <row r="1068" spans="1:32" x14ac:dyDescent="0.3">
      <c r="A1068" s="70"/>
      <c r="B1068" s="70" t="s">
        <v>3631</v>
      </c>
      <c r="C1068" s="318" t="s">
        <v>2665</v>
      </c>
      <c r="D1068" s="318" t="s">
        <v>416</v>
      </c>
      <c r="E1068" s="317" t="s">
        <v>951</v>
      </c>
      <c r="F1068" s="318" t="s">
        <v>2143</v>
      </c>
      <c r="G1068" s="318" t="s">
        <v>1273</v>
      </c>
      <c r="H1068" s="317" t="s">
        <v>913</v>
      </c>
      <c r="I1068" s="317">
        <v>53000</v>
      </c>
      <c r="J1068" s="318" t="s">
        <v>1001</v>
      </c>
      <c r="K1068" s="316">
        <v>41948</v>
      </c>
      <c r="L1068" s="317" t="s">
        <v>2608</v>
      </c>
      <c r="M1068" s="315" t="s">
        <v>983</v>
      </c>
      <c r="N1068" s="318" t="s">
        <v>991</v>
      </c>
      <c r="O1068" s="347">
        <v>50.76</v>
      </c>
      <c r="P1068" s="400">
        <v>4.2300000000000004</v>
      </c>
      <c r="Q1068" s="400">
        <v>4.2300000000000004</v>
      </c>
      <c r="R1068" s="400">
        <v>4.2300000000000004</v>
      </c>
      <c r="S1068" s="404">
        <f>SUM(P1068:R1068)</f>
        <v>12.690000000000001</v>
      </c>
      <c r="T1068" s="400">
        <v>4.2300000000000004</v>
      </c>
      <c r="U1068" s="400">
        <v>4.2300000000000004</v>
      </c>
      <c r="V1068" s="400">
        <v>4.2300000000000004</v>
      </c>
      <c r="W1068" s="404">
        <f>SUM(T1068:V1068)</f>
        <v>12.690000000000001</v>
      </c>
      <c r="X1068" s="400">
        <v>4.2300000000000004</v>
      </c>
      <c r="Y1068" s="400">
        <v>4.2300000000000004</v>
      </c>
      <c r="Z1068" s="400">
        <v>4.2300000000000004</v>
      </c>
      <c r="AA1068" s="404">
        <f>SUM(X1068:Z1068)</f>
        <v>12.690000000000001</v>
      </c>
      <c r="AB1068" s="400">
        <v>4.2300000000000004</v>
      </c>
      <c r="AC1068" s="400">
        <v>4.2300000000000004</v>
      </c>
      <c r="AD1068" s="400">
        <v>4.2300000000000004</v>
      </c>
      <c r="AE1068" s="404">
        <f>SUM(AB1068:AD1068)</f>
        <v>12.690000000000001</v>
      </c>
      <c r="AF1068" s="401">
        <f>SUBTOTAL(9,S1068,W1068,AA1068,AE1068)</f>
        <v>50.760000000000005</v>
      </c>
    </row>
    <row r="1069" spans="1:32" x14ac:dyDescent="0.3">
      <c r="A1069" s="70"/>
      <c r="B1069" s="70" t="s">
        <v>3631</v>
      </c>
      <c r="C1069" s="318" t="s">
        <v>2594</v>
      </c>
      <c r="D1069" s="318" t="s">
        <v>417</v>
      </c>
      <c r="E1069" s="317" t="s">
        <v>951</v>
      </c>
      <c r="F1069" s="318" t="s">
        <v>2144</v>
      </c>
      <c r="G1069" s="318" t="s">
        <v>1272</v>
      </c>
      <c r="H1069" s="317" t="s">
        <v>912</v>
      </c>
      <c r="I1069" s="317">
        <v>53100</v>
      </c>
      <c r="J1069" s="318" t="s">
        <v>1001</v>
      </c>
      <c r="K1069" s="316">
        <v>41948</v>
      </c>
      <c r="L1069" s="317" t="s">
        <v>2608</v>
      </c>
      <c r="M1069" s="315" t="s">
        <v>983</v>
      </c>
      <c r="N1069" s="318" t="s">
        <v>991</v>
      </c>
      <c r="O1069" s="347">
        <v>50.76</v>
      </c>
      <c r="P1069" s="400">
        <v>4.2300000000000004</v>
      </c>
      <c r="Q1069" s="400">
        <v>4.2300000000000004</v>
      </c>
      <c r="R1069" s="400">
        <v>4.2300000000000004</v>
      </c>
      <c r="S1069" s="404">
        <f>SUM(P1069:R1069)</f>
        <v>12.690000000000001</v>
      </c>
      <c r="T1069" s="400">
        <v>4.2300000000000004</v>
      </c>
      <c r="U1069" s="400">
        <v>4.2300000000000004</v>
      </c>
      <c r="V1069" s="400">
        <v>4.2300000000000004</v>
      </c>
      <c r="W1069" s="404">
        <f>SUM(T1069:V1069)</f>
        <v>12.690000000000001</v>
      </c>
      <c r="X1069" s="400">
        <v>4.2300000000000004</v>
      </c>
      <c r="Y1069" s="400">
        <v>4.2300000000000004</v>
      </c>
      <c r="Z1069" s="400">
        <v>4.2300000000000004</v>
      </c>
      <c r="AA1069" s="404">
        <f>SUM(X1069:Z1069)</f>
        <v>12.690000000000001</v>
      </c>
      <c r="AB1069" s="400">
        <v>4.2300000000000004</v>
      </c>
      <c r="AC1069" s="400">
        <v>4.2300000000000004</v>
      </c>
      <c r="AD1069" s="400">
        <v>4.2300000000000004</v>
      </c>
      <c r="AE1069" s="404">
        <f>SUM(AB1069:AD1069)</f>
        <v>12.690000000000001</v>
      </c>
      <c r="AF1069" s="401">
        <f>SUBTOTAL(9,S1069,W1069,AA1069,AE1069)</f>
        <v>50.760000000000005</v>
      </c>
    </row>
    <row r="1070" spans="1:32" x14ac:dyDescent="0.3">
      <c r="A1070" s="70"/>
      <c r="B1070" s="70" t="s">
        <v>3631</v>
      </c>
      <c r="C1070" s="318" t="s">
        <v>2594</v>
      </c>
      <c r="D1070" s="318" t="s">
        <v>418</v>
      </c>
      <c r="E1070" s="317" t="s">
        <v>951</v>
      </c>
      <c r="F1070" s="318" t="s">
        <v>2145</v>
      </c>
      <c r="G1070" s="318" t="s">
        <v>1272</v>
      </c>
      <c r="H1070" s="317" t="s">
        <v>912</v>
      </c>
      <c r="I1070" s="317">
        <v>53100</v>
      </c>
      <c r="J1070" s="318" t="s">
        <v>1001</v>
      </c>
      <c r="K1070" s="316">
        <v>41948</v>
      </c>
      <c r="L1070" s="317" t="s">
        <v>2608</v>
      </c>
      <c r="M1070" s="315" t="s">
        <v>983</v>
      </c>
      <c r="N1070" s="318" t="s">
        <v>991</v>
      </c>
      <c r="O1070" s="347">
        <v>50.76</v>
      </c>
      <c r="P1070" s="400">
        <v>4.2300000000000004</v>
      </c>
      <c r="Q1070" s="400">
        <v>4.2300000000000004</v>
      </c>
      <c r="R1070" s="400">
        <v>4.2300000000000004</v>
      </c>
      <c r="S1070" s="404">
        <f>SUM(P1070:R1070)</f>
        <v>12.690000000000001</v>
      </c>
      <c r="T1070" s="400">
        <v>4.2300000000000004</v>
      </c>
      <c r="U1070" s="400">
        <v>4.2300000000000004</v>
      </c>
      <c r="V1070" s="400">
        <v>4.2300000000000004</v>
      </c>
      <c r="W1070" s="404">
        <f>SUM(T1070:V1070)</f>
        <v>12.690000000000001</v>
      </c>
      <c r="X1070" s="400">
        <v>4.2300000000000004</v>
      </c>
      <c r="Y1070" s="400">
        <v>4.2300000000000004</v>
      </c>
      <c r="Z1070" s="400">
        <v>4.2300000000000004</v>
      </c>
      <c r="AA1070" s="404">
        <f>SUM(X1070:Z1070)</f>
        <v>12.690000000000001</v>
      </c>
      <c r="AB1070" s="400">
        <v>4.2300000000000004</v>
      </c>
      <c r="AC1070" s="400">
        <v>4.2300000000000004</v>
      </c>
      <c r="AD1070" s="400">
        <v>4.2300000000000004</v>
      </c>
      <c r="AE1070" s="404">
        <f>SUM(AB1070:AD1070)</f>
        <v>12.690000000000001</v>
      </c>
      <c r="AF1070" s="401">
        <f>SUBTOTAL(9,S1070,W1070,AA1070,AE1070)</f>
        <v>50.760000000000005</v>
      </c>
    </row>
    <row r="1071" spans="1:32" x14ac:dyDescent="0.3">
      <c r="A1071" s="70"/>
      <c r="B1071" s="70" t="s">
        <v>3631</v>
      </c>
      <c r="C1071" s="318" t="s">
        <v>2594</v>
      </c>
      <c r="D1071" s="318" t="s">
        <v>419</v>
      </c>
      <c r="E1071" s="317" t="s">
        <v>951</v>
      </c>
      <c r="F1071" s="318" t="s">
        <v>2146</v>
      </c>
      <c r="G1071" s="318" t="s">
        <v>1272</v>
      </c>
      <c r="H1071" s="317" t="s">
        <v>912</v>
      </c>
      <c r="I1071" s="317">
        <v>53100</v>
      </c>
      <c r="J1071" s="318" t="s">
        <v>1001</v>
      </c>
      <c r="K1071" s="316">
        <v>41948</v>
      </c>
      <c r="L1071" s="317" t="s">
        <v>2608</v>
      </c>
      <c r="M1071" s="315" t="s">
        <v>983</v>
      </c>
      <c r="N1071" s="318" t="s">
        <v>991</v>
      </c>
      <c r="O1071" s="347">
        <v>50.76</v>
      </c>
      <c r="P1071" s="400">
        <v>4.2300000000000004</v>
      </c>
      <c r="Q1071" s="400">
        <v>4.2300000000000004</v>
      </c>
      <c r="R1071" s="400">
        <v>4.2300000000000004</v>
      </c>
      <c r="S1071" s="404">
        <f>SUM(P1071:R1071)</f>
        <v>12.690000000000001</v>
      </c>
      <c r="T1071" s="400">
        <v>4.2300000000000004</v>
      </c>
      <c r="U1071" s="400">
        <v>4.2300000000000004</v>
      </c>
      <c r="V1071" s="400">
        <v>4.2300000000000004</v>
      </c>
      <c r="W1071" s="404">
        <f>SUM(T1071:V1071)</f>
        <v>12.690000000000001</v>
      </c>
      <c r="X1071" s="400">
        <v>4.2300000000000004</v>
      </c>
      <c r="Y1071" s="400">
        <v>4.2300000000000004</v>
      </c>
      <c r="Z1071" s="400">
        <v>4.2300000000000004</v>
      </c>
      <c r="AA1071" s="404">
        <f>SUM(X1071:Z1071)</f>
        <v>12.690000000000001</v>
      </c>
      <c r="AB1071" s="400">
        <v>4.2300000000000004</v>
      </c>
      <c r="AC1071" s="400">
        <v>4.2300000000000004</v>
      </c>
      <c r="AD1071" s="400">
        <v>4.2300000000000004</v>
      </c>
      <c r="AE1071" s="404">
        <f>SUM(AB1071:AD1071)</f>
        <v>12.690000000000001</v>
      </c>
      <c r="AF1071" s="401">
        <f>SUBTOTAL(9,S1071,W1071,AA1071,AE1071)</f>
        <v>50.760000000000005</v>
      </c>
    </row>
    <row r="1072" spans="1:32" x14ac:dyDescent="0.3">
      <c r="A1072" s="70"/>
      <c r="B1072" s="70" t="s">
        <v>3631</v>
      </c>
      <c r="C1072" s="318" t="s">
        <v>2594</v>
      </c>
      <c r="D1072" s="318" t="s">
        <v>420</v>
      </c>
      <c r="E1072" s="317" t="s">
        <v>951</v>
      </c>
      <c r="F1072" s="318" t="s">
        <v>2147</v>
      </c>
      <c r="G1072" s="318" t="s">
        <v>1272</v>
      </c>
      <c r="H1072" s="317" t="s">
        <v>912</v>
      </c>
      <c r="I1072" s="317">
        <v>53100</v>
      </c>
      <c r="J1072" s="318" t="s">
        <v>1001</v>
      </c>
      <c r="K1072" s="316">
        <v>41948</v>
      </c>
      <c r="L1072" s="317" t="s">
        <v>2608</v>
      </c>
      <c r="M1072" s="315" t="s">
        <v>983</v>
      </c>
      <c r="N1072" s="318" t="s">
        <v>991</v>
      </c>
      <c r="O1072" s="347">
        <v>50.76</v>
      </c>
      <c r="P1072" s="400">
        <v>4.2300000000000004</v>
      </c>
      <c r="Q1072" s="400">
        <v>4.2300000000000004</v>
      </c>
      <c r="R1072" s="400">
        <v>4.2300000000000004</v>
      </c>
      <c r="S1072" s="404">
        <f>SUM(P1072:R1072)</f>
        <v>12.690000000000001</v>
      </c>
      <c r="T1072" s="400">
        <v>4.2300000000000004</v>
      </c>
      <c r="U1072" s="400">
        <v>4.2300000000000004</v>
      </c>
      <c r="V1072" s="400">
        <v>4.2300000000000004</v>
      </c>
      <c r="W1072" s="404">
        <f>SUM(T1072:V1072)</f>
        <v>12.690000000000001</v>
      </c>
      <c r="X1072" s="400">
        <v>4.2300000000000004</v>
      </c>
      <c r="Y1072" s="400">
        <v>4.2300000000000004</v>
      </c>
      <c r="Z1072" s="400">
        <v>4.2300000000000004</v>
      </c>
      <c r="AA1072" s="404">
        <f>SUM(X1072:Z1072)</f>
        <v>12.690000000000001</v>
      </c>
      <c r="AB1072" s="400">
        <v>4.2300000000000004</v>
      </c>
      <c r="AC1072" s="400">
        <v>4.2300000000000004</v>
      </c>
      <c r="AD1072" s="400">
        <v>4.2300000000000004</v>
      </c>
      <c r="AE1072" s="404">
        <f>SUM(AB1072:AD1072)</f>
        <v>12.690000000000001</v>
      </c>
      <c r="AF1072" s="401">
        <f>SUBTOTAL(9,S1072,W1072,AA1072,AE1072)</f>
        <v>50.760000000000005</v>
      </c>
    </row>
    <row r="1073" spans="1:32" x14ac:dyDescent="0.3">
      <c r="A1073" s="371"/>
      <c r="B1073" s="70" t="s">
        <v>3631</v>
      </c>
      <c r="C1073" s="318" t="s">
        <v>2594</v>
      </c>
      <c r="D1073" s="372" t="s">
        <v>3497</v>
      </c>
      <c r="E1073" s="372" t="s">
        <v>951</v>
      </c>
      <c r="F1073" s="373" t="s">
        <v>2148</v>
      </c>
      <c r="G1073" s="373" t="s">
        <v>1272</v>
      </c>
      <c r="H1073" s="372" t="s">
        <v>912</v>
      </c>
      <c r="I1073" s="372">
        <v>53100</v>
      </c>
      <c r="J1073" s="318" t="s">
        <v>1001</v>
      </c>
      <c r="K1073" s="316">
        <v>41948</v>
      </c>
      <c r="L1073" s="317" t="s">
        <v>2608</v>
      </c>
      <c r="M1073" s="315" t="s">
        <v>983</v>
      </c>
      <c r="N1073" s="318" t="s">
        <v>991</v>
      </c>
      <c r="O1073" s="347">
        <v>50.76</v>
      </c>
      <c r="P1073" s="400">
        <v>4.2300000000000004</v>
      </c>
      <c r="Q1073" s="400">
        <v>4.2300000000000004</v>
      </c>
      <c r="R1073" s="400">
        <v>4.2300000000000004</v>
      </c>
      <c r="S1073" s="404">
        <f>SUM(P1073:R1073)</f>
        <v>12.690000000000001</v>
      </c>
      <c r="T1073" s="400">
        <v>4.2300000000000004</v>
      </c>
      <c r="U1073" s="400">
        <v>4.2300000000000004</v>
      </c>
      <c r="V1073" s="400">
        <v>4.2300000000000004</v>
      </c>
      <c r="W1073" s="404">
        <f>SUM(T1073:V1073)</f>
        <v>12.690000000000001</v>
      </c>
      <c r="X1073" s="400">
        <v>4.2300000000000004</v>
      </c>
      <c r="Y1073" s="400">
        <v>4.2300000000000004</v>
      </c>
      <c r="Z1073" s="400">
        <v>4.2300000000000004</v>
      </c>
      <c r="AA1073" s="404">
        <f>SUM(X1073:Z1073)</f>
        <v>12.690000000000001</v>
      </c>
      <c r="AB1073" s="400">
        <v>4.2300000000000004</v>
      </c>
      <c r="AC1073" s="400">
        <v>4.2300000000000004</v>
      </c>
      <c r="AD1073" s="400">
        <v>4.2300000000000004</v>
      </c>
      <c r="AE1073" s="404">
        <f>SUM(AB1073:AD1073)</f>
        <v>12.690000000000001</v>
      </c>
      <c r="AF1073" s="401">
        <f>SUBTOTAL(9,S1073,W1073,AA1073,AE1073)</f>
        <v>50.760000000000005</v>
      </c>
    </row>
    <row r="1074" spans="1:32" x14ac:dyDescent="0.3">
      <c r="A1074" s="70"/>
      <c r="B1074" s="70" t="s">
        <v>3631</v>
      </c>
      <c r="C1074" s="318" t="s">
        <v>2594</v>
      </c>
      <c r="D1074" s="318" t="s">
        <v>421</v>
      </c>
      <c r="E1074" s="317" t="s">
        <v>951</v>
      </c>
      <c r="F1074" s="318" t="s">
        <v>2149</v>
      </c>
      <c r="G1074" s="318" t="s">
        <v>1272</v>
      </c>
      <c r="H1074" s="317" t="s">
        <v>912</v>
      </c>
      <c r="I1074" s="317">
        <v>53100</v>
      </c>
      <c r="J1074" s="318" t="s">
        <v>1001</v>
      </c>
      <c r="K1074" s="316">
        <v>41948</v>
      </c>
      <c r="L1074" s="317" t="s">
        <v>2608</v>
      </c>
      <c r="M1074" s="315" t="s">
        <v>983</v>
      </c>
      <c r="N1074" s="318" t="s">
        <v>991</v>
      </c>
      <c r="O1074" s="347">
        <v>50.76</v>
      </c>
      <c r="P1074" s="400">
        <v>4.2300000000000004</v>
      </c>
      <c r="Q1074" s="400">
        <v>4.2300000000000004</v>
      </c>
      <c r="R1074" s="400">
        <v>4.2300000000000004</v>
      </c>
      <c r="S1074" s="404">
        <f>SUM(P1074:R1074)</f>
        <v>12.690000000000001</v>
      </c>
      <c r="T1074" s="400">
        <v>4.2300000000000004</v>
      </c>
      <c r="U1074" s="400">
        <v>4.2300000000000004</v>
      </c>
      <c r="V1074" s="400">
        <v>4.2300000000000004</v>
      </c>
      <c r="W1074" s="404">
        <f>SUM(T1074:V1074)</f>
        <v>12.690000000000001</v>
      </c>
      <c r="X1074" s="400">
        <v>4.2300000000000004</v>
      </c>
      <c r="Y1074" s="400">
        <v>4.2300000000000004</v>
      </c>
      <c r="Z1074" s="400">
        <v>4.2300000000000004</v>
      </c>
      <c r="AA1074" s="404">
        <f>SUM(X1074:Z1074)</f>
        <v>12.690000000000001</v>
      </c>
      <c r="AB1074" s="400">
        <v>4.2300000000000004</v>
      </c>
      <c r="AC1074" s="400">
        <v>4.2300000000000004</v>
      </c>
      <c r="AD1074" s="400">
        <v>4.2300000000000004</v>
      </c>
      <c r="AE1074" s="404">
        <f>SUM(AB1074:AD1074)</f>
        <v>12.690000000000001</v>
      </c>
      <c r="AF1074" s="401">
        <f>SUBTOTAL(9,S1074,W1074,AA1074,AE1074)</f>
        <v>50.760000000000005</v>
      </c>
    </row>
    <row r="1075" spans="1:32" x14ac:dyDescent="0.3">
      <c r="A1075" s="70"/>
      <c r="B1075" s="70" t="s">
        <v>3631</v>
      </c>
      <c r="C1075" s="318" t="s">
        <v>2594</v>
      </c>
      <c r="D1075" s="318" t="s">
        <v>422</v>
      </c>
      <c r="E1075" s="317" t="s">
        <v>951</v>
      </c>
      <c r="F1075" s="318" t="s">
        <v>2150</v>
      </c>
      <c r="G1075" s="318" t="s">
        <v>1272</v>
      </c>
      <c r="H1075" s="317" t="s">
        <v>912</v>
      </c>
      <c r="I1075" s="317">
        <v>53100</v>
      </c>
      <c r="J1075" s="318" t="s">
        <v>1001</v>
      </c>
      <c r="K1075" s="316">
        <v>41948</v>
      </c>
      <c r="L1075" s="317" t="s">
        <v>2608</v>
      </c>
      <c r="M1075" s="315" t="s">
        <v>983</v>
      </c>
      <c r="N1075" s="318" t="s">
        <v>991</v>
      </c>
      <c r="O1075" s="347">
        <v>50.76</v>
      </c>
      <c r="P1075" s="400">
        <v>4.2300000000000004</v>
      </c>
      <c r="Q1075" s="400">
        <v>4.2300000000000004</v>
      </c>
      <c r="R1075" s="400">
        <v>4.2300000000000004</v>
      </c>
      <c r="S1075" s="404">
        <f>SUM(P1075:R1075)</f>
        <v>12.690000000000001</v>
      </c>
      <c r="T1075" s="400">
        <v>4.2300000000000004</v>
      </c>
      <c r="U1075" s="400">
        <v>4.2300000000000004</v>
      </c>
      <c r="V1075" s="400">
        <v>4.2300000000000004</v>
      </c>
      <c r="W1075" s="404">
        <f>SUM(T1075:V1075)</f>
        <v>12.690000000000001</v>
      </c>
      <c r="X1075" s="400">
        <v>4.2300000000000004</v>
      </c>
      <c r="Y1075" s="400">
        <v>4.2300000000000004</v>
      </c>
      <c r="Z1075" s="400">
        <v>4.2300000000000004</v>
      </c>
      <c r="AA1075" s="404">
        <f>SUM(X1075:Z1075)</f>
        <v>12.690000000000001</v>
      </c>
      <c r="AB1075" s="400">
        <v>4.2300000000000004</v>
      </c>
      <c r="AC1075" s="400">
        <v>4.2300000000000004</v>
      </c>
      <c r="AD1075" s="400">
        <v>4.2300000000000004</v>
      </c>
      <c r="AE1075" s="404">
        <f>SUM(AB1075:AD1075)</f>
        <v>12.690000000000001</v>
      </c>
      <c r="AF1075" s="401">
        <f>SUBTOTAL(9,S1075,W1075,AA1075,AE1075)</f>
        <v>50.760000000000005</v>
      </c>
    </row>
    <row r="1076" spans="1:32" x14ac:dyDescent="0.3">
      <c r="A1076" s="70"/>
      <c r="B1076" s="70" t="s">
        <v>3631</v>
      </c>
      <c r="C1076" s="318" t="s">
        <v>2594</v>
      </c>
      <c r="D1076" s="318" t="s">
        <v>423</v>
      </c>
      <c r="E1076" s="317" t="s">
        <v>951</v>
      </c>
      <c r="F1076" s="318" t="s">
        <v>2151</v>
      </c>
      <c r="G1076" s="318" t="s">
        <v>1272</v>
      </c>
      <c r="H1076" s="317" t="s">
        <v>912</v>
      </c>
      <c r="I1076" s="317">
        <v>53100</v>
      </c>
      <c r="J1076" s="318" t="s">
        <v>1001</v>
      </c>
      <c r="K1076" s="316">
        <v>41948</v>
      </c>
      <c r="L1076" s="317" t="s">
        <v>2608</v>
      </c>
      <c r="M1076" s="315" t="s">
        <v>983</v>
      </c>
      <c r="N1076" s="318" t="s">
        <v>991</v>
      </c>
      <c r="O1076" s="347">
        <v>50.76</v>
      </c>
      <c r="P1076" s="400">
        <v>4.2300000000000004</v>
      </c>
      <c r="Q1076" s="400">
        <v>4.2300000000000004</v>
      </c>
      <c r="R1076" s="400">
        <v>4.2300000000000004</v>
      </c>
      <c r="S1076" s="404">
        <f>SUM(P1076:R1076)</f>
        <v>12.690000000000001</v>
      </c>
      <c r="T1076" s="400">
        <v>4.2300000000000004</v>
      </c>
      <c r="U1076" s="400">
        <v>4.2300000000000004</v>
      </c>
      <c r="V1076" s="400">
        <v>4.2300000000000004</v>
      </c>
      <c r="W1076" s="404">
        <f>SUM(T1076:V1076)</f>
        <v>12.690000000000001</v>
      </c>
      <c r="X1076" s="400">
        <v>4.2300000000000004</v>
      </c>
      <c r="Y1076" s="400">
        <v>4.2300000000000004</v>
      </c>
      <c r="Z1076" s="400">
        <v>4.2300000000000004</v>
      </c>
      <c r="AA1076" s="404">
        <f>SUM(X1076:Z1076)</f>
        <v>12.690000000000001</v>
      </c>
      <c r="AB1076" s="400">
        <v>4.2300000000000004</v>
      </c>
      <c r="AC1076" s="400">
        <v>4.2300000000000004</v>
      </c>
      <c r="AD1076" s="400">
        <v>4.2300000000000004</v>
      </c>
      <c r="AE1076" s="404">
        <f>SUM(AB1076:AD1076)</f>
        <v>12.690000000000001</v>
      </c>
      <c r="AF1076" s="401">
        <f>SUBTOTAL(9,S1076,W1076,AA1076,AE1076)</f>
        <v>50.760000000000005</v>
      </c>
    </row>
    <row r="1077" spans="1:32" x14ac:dyDescent="0.3">
      <c r="A1077" s="371"/>
      <c r="B1077" s="70" t="s">
        <v>3631</v>
      </c>
      <c r="C1077" s="318" t="s">
        <v>2594</v>
      </c>
      <c r="D1077" s="372" t="s">
        <v>3498</v>
      </c>
      <c r="E1077" s="372" t="s">
        <v>951</v>
      </c>
      <c r="F1077" s="373" t="s">
        <v>2152</v>
      </c>
      <c r="G1077" s="373" t="s">
        <v>1272</v>
      </c>
      <c r="H1077" s="372" t="s">
        <v>912</v>
      </c>
      <c r="I1077" s="372">
        <v>53100</v>
      </c>
      <c r="J1077" s="318" t="s">
        <v>1001</v>
      </c>
      <c r="K1077" s="316">
        <v>41948</v>
      </c>
      <c r="L1077" s="317" t="s">
        <v>2608</v>
      </c>
      <c r="M1077" s="315" t="s">
        <v>983</v>
      </c>
      <c r="N1077" s="318" t="s">
        <v>991</v>
      </c>
      <c r="O1077" s="347">
        <v>50.76</v>
      </c>
      <c r="P1077" s="400">
        <v>4.2300000000000004</v>
      </c>
      <c r="Q1077" s="400">
        <v>4.2300000000000004</v>
      </c>
      <c r="R1077" s="400">
        <v>4.2300000000000004</v>
      </c>
      <c r="S1077" s="404">
        <f>SUM(P1077:R1077)</f>
        <v>12.690000000000001</v>
      </c>
      <c r="T1077" s="400">
        <v>4.2300000000000004</v>
      </c>
      <c r="U1077" s="400">
        <v>4.2300000000000004</v>
      </c>
      <c r="V1077" s="400">
        <v>4.2300000000000004</v>
      </c>
      <c r="W1077" s="404">
        <f>SUM(T1077:V1077)</f>
        <v>12.690000000000001</v>
      </c>
      <c r="X1077" s="400">
        <v>4.2300000000000004</v>
      </c>
      <c r="Y1077" s="400">
        <v>4.2300000000000004</v>
      </c>
      <c r="Z1077" s="400">
        <v>4.2300000000000004</v>
      </c>
      <c r="AA1077" s="404">
        <f>SUM(X1077:Z1077)</f>
        <v>12.690000000000001</v>
      </c>
      <c r="AB1077" s="400">
        <v>4.2300000000000004</v>
      </c>
      <c r="AC1077" s="400">
        <v>4.2300000000000004</v>
      </c>
      <c r="AD1077" s="400">
        <v>4.2300000000000004</v>
      </c>
      <c r="AE1077" s="404">
        <f>SUM(AB1077:AD1077)</f>
        <v>12.690000000000001</v>
      </c>
      <c r="AF1077" s="401">
        <f>SUBTOTAL(9,S1077,W1077,AA1077,AE1077)</f>
        <v>50.760000000000005</v>
      </c>
    </row>
    <row r="1078" spans="1:32" x14ac:dyDescent="0.3">
      <c r="A1078" s="70"/>
      <c r="B1078" s="70" t="s">
        <v>3631</v>
      </c>
      <c r="C1078" s="318" t="s">
        <v>2594</v>
      </c>
      <c r="D1078" s="318" t="s">
        <v>424</v>
      </c>
      <c r="E1078" s="317" t="s">
        <v>951</v>
      </c>
      <c r="F1078" s="318" t="s">
        <v>2153</v>
      </c>
      <c r="G1078" s="318" t="s">
        <v>1272</v>
      </c>
      <c r="H1078" s="317" t="s">
        <v>912</v>
      </c>
      <c r="I1078" s="317">
        <v>53100</v>
      </c>
      <c r="J1078" s="318" t="s">
        <v>1001</v>
      </c>
      <c r="K1078" s="316">
        <v>41948</v>
      </c>
      <c r="L1078" s="317" t="s">
        <v>2608</v>
      </c>
      <c r="M1078" s="315" t="s">
        <v>983</v>
      </c>
      <c r="N1078" s="318" t="s">
        <v>991</v>
      </c>
      <c r="O1078" s="347">
        <v>50.76</v>
      </c>
      <c r="P1078" s="400">
        <v>4.2300000000000004</v>
      </c>
      <c r="Q1078" s="400">
        <v>4.2300000000000004</v>
      </c>
      <c r="R1078" s="400">
        <v>4.2300000000000004</v>
      </c>
      <c r="S1078" s="404">
        <f>SUM(P1078:R1078)</f>
        <v>12.690000000000001</v>
      </c>
      <c r="T1078" s="400">
        <v>4.2300000000000004</v>
      </c>
      <c r="U1078" s="400">
        <v>4.2300000000000004</v>
      </c>
      <c r="V1078" s="400">
        <v>4.2300000000000004</v>
      </c>
      <c r="W1078" s="404">
        <f>SUM(T1078:V1078)</f>
        <v>12.690000000000001</v>
      </c>
      <c r="X1078" s="400">
        <v>4.2300000000000004</v>
      </c>
      <c r="Y1078" s="400">
        <v>4.2300000000000004</v>
      </c>
      <c r="Z1078" s="400">
        <v>4.2300000000000004</v>
      </c>
      <c r="AA1078" s="404">
        <f>SUM(X1078:Z1078)</f>
        <v>12.690000000000001</v>
      </c>
      <c r="AB1078" s="400">
        <v>4.2300000000000004</v>
      </c>
      <c r="AC1078" s="400">
        <v>4.2300000000000004</v>
      </c>
      <c r="AD1078" s="400">
        <v>4.2300000000000004</v>
      </c>
      <c r="AE1078" s="404">
        <f>SUM(AB1078:AD1078)</f>
        <v>12.690000000000001</v>
      </c>
      <c r="AF1078" s="401">
        <f>SUBTOTAL(9,S1078,W1078,AA1078,AE1078)</f>
        <v>50.760000000000005</v>
      </c>
    </row>
    <row r="1079" spans="1:32" x14ac:dyDescent="0.3">
      <c r="A1079" s="70"/>
      <c r="B1079" s="70" t="s">
        <v>3631</v>
      </c>
      <c r="C1079" s="318" t="s">
        <v>2594</v>
      </c>
      <c r="D1079" s="318" t="s">
        <v>425</v>
      </c>
      <c r="E1079" s="317" t="s">
        <v>951</v>
      </c>
      <c r="F1079" s="318" t="s">
        <v>2154</v>
      </c>
      <c r="G1079" s="318" t="s">
        <v>1272</v>
      </c>
      <c r="H1079" s="317" t="s">
        <v>912</v>
      </c>
      <c r="I1079" s="317">
        <v>53100</v>
      </c>
      <c r="J1079" s="318" t="s">
        <v>1001</v>
      </c>
      <c r="K1079" s="316">
        <v>41948</v>
      </c>
      <c r="L1079" s="317" t="s">
        <v>2608</v>
      </c>
      <c r="M1079" s="315" t="s">
        <v>983</v>
      </c>
      <c r="N1079" s="318" t="s">
        <v>991</v>
      </c>
      <c r="O1079" s="347">
        <v>50.76</v>
      </c>
      <c r="P1079" s="400">
        <v>4.2300000000000004</v>
      </c>
      <c r="Q1079" s="400">
        <v>4.2300000000000004</v>
      </c>
      <c r="R1079" s="400">
        <v>4.2300000000000004</v>
      </c>
      <c r="S1079" s="404">
        <f>SUM(P1079:R1079)</f>
        <v>12.690000000000001</v>
      </c>
      <c r="T1079" s="400">
        <v>4.2300000000000004</v>
      </c>
      <c r="U1079" s="400">
        <v>4.2300000000000004</v>
      </c>
      <c r="V1079" s="400">
        <v>4.2300000000000004</v>
      </c>
      <c r="W1079" s="404">
        <f>SUM(T1079:V1079)</f>
        <v>12.690000000000001</v>
      </c>
      <c r="X1079" s="400">
        <v>4.2300000000000004</v>
      </c>
      <c r="Y1079" s="400">
        <v>4.2300000000000004</v>
      </c>
      <c r="Z1079" s="400">
        <v>4.2300000000000004</v>
      </c>
      <c r="AA1079" s="404">
        <f>SUM(X1079:Z1079)</f>
        <v>12.690000000000001</v>
      </c>
      <c r="AB1079" s="400">
        <v>4.2300000000000004</v>
      </c>
      <c r="AC1079" s="400">
        <v>4.2300000000000004</v>
      </c>
      <c r="AD1079" s="400">
        <v>4.2300000000000004</v>
      </c>
      <c r="AE1079" s="404">
        <f>SUM(AB1079:AD1079)</f>
        <v>12.690000000000001</v>
      </c>
      <c r="AF1079" s="401">
        <f>SUBTOTAL(9,S1079,W1079,AA1079,AE1079)</f>
        <v>50.760000000000005</v>
      </c>
    </row>
    <row r="1080" spans="1:32" x14ac:dyDescent="0.3">
      <c r="A1080" s="335"/>
      <c r="B1080" s="70" t="s">
        <v>3631</v>
      </c>
      <c r="C1080" s="318" t="s">
        <v>2594</v>
      </c>
      <c r="D1080" s="318" t="s">
        <v>3476</v>
      </c>
      <c r="E1080" s="317" t="s">
        <v>951</v>
      </c>
      <c r="F1080" s="318" t="s">
        <v>2155</v>
      </c>
      <c r="G1080" s="318" t="s">
        <v>1272</v>
      </c>
      <c r="H1080" s="317" t="s">
        <v>912</v>
      </c>
      <c r="I1080" s="317">
        <v>53100</v>
      </c>
      <c r="J1080" s="318" t="s">
        <v>1001</v>
      </c>
      <c r="K1080" s="316">
        <v>41948</v>
      </c>
      <c r="L1080" s="317" t="s">
        <v>2608</v>
      </c>
      <c r="M1080" s="315" t="s">
        <v>983</v>
      </c>
      <c r="N1080" s="318" t="s">
        <v>991</v>
      </c>
      <c r="O1080" s="347">
        <v>50.76</v>
      </c>
      <c r="P1080" s="400">
        <v>4.2300000000000004</v>
      </c>
      <c r="Q1080" s="400">
        <v>4.2300000000000004</v>
      </c>
      <c r="R1080" s="400">
        <v>4.2300000000000004</v>
      </c>
      <c r="S1080" s="404">
        <f>SUM(P1080:R1080)</f>
        <v>12.690000000000001</v>
      </c>
      <c r="T1080" s="400">
        <v>4.2300000000000004</v>
      </c>
      <c r="U1080" s="400">
        <v>4.2300000000000004</v>
      </c>
      <c r="V1080" s="400">
        <v>4.2300000000000004</v>
      </c>
      <c r="W1080" s="404">
        <f>SUM(T1080:V1080)</f>
        <v>12.690000000000001</v>
      </c>
      <c r="X1080" s="400">
        <v>4.2300000000000004</v>
      </c>
      <c r="Y1080" s="400">
        <v>4.2300000000000004</v>
      </c>
      <c r="Z1080" s="400">
        <v>4.2300000000000004</v>
      </c>
      <c r="AA1080" s="404">
        <f>SUM(X1080:Z1080)</f>
        <v>12.690000000000001</v>
      </c>
      <c r="AB1080" s="400">
        <v>4.2300000000000004</v>
      </c>
      <c r="AC1080" s="400">
        <v>4.2300000000000004</v>
      </c>
      <c r="AD1080" s="400">
        <v>4.2300000000000004</v>
      </c>
      <c r="AE1080" s="404">
        <f>SUM(AB1080:AD1080)</f>
        <v>12.690000000000001</v>
      </c>
      <c r="AF1080" s="401">
        <f>SUBTOTAL(9,S1080,W1080,AA1080,AE1080)</f>
        <v>50.760000000000005</v>
      </c>
    </row>
    <row r="1081" spans="1:32" x14ac:dyDescent="0.3">
      <c r="A1081" s="335"/>
      <c r="B1081" s="70" t="s">
        <v>3631</v>
      </c>
      <c r="C1081" s="318" t="s">
        <v>2594</v>
      </c>
      <c r="D1081" s="318" t="s">
        <v>3401</v>
      </c>
      <c r="E1081" s="317" t="s">
        <v>951</v>
      </c>
      <c r="F1081" s="318" t="s">
        <v>2156</v>
      </c>
      <c r="G1081" s="318" t="s">
        <v>1272</v>
      </c>
      <c r="H1081" s="317" t="s">
        <v>912</v>
      </c>
      <c r="I1081" s="317">
        <v>53100</v>
      </c>
      <c r="J1081" s="318" t="s">
        <v>1001</v>
      </c>
      <c r="K1081" s="316">
        <v>41948</v>
      </c>
      <c r="L1081" s="317" t="s">
        <v>2608</v>
      </c>
      <c r="M1081" s="315" t="s">
        <v>983</v>
      </c>
      <c r="N1081" s="318" t="s">
        <v>991</v>
      </c>
      <c r="O1081" s="347">
        <v>50.76</v>
      </c>
      <c r="P1081" s="400">
        <v>4.2300000000000004</v>
      </c>
      <c r="Q1081" s="400">
        <v>4.2300000000000004</v>
      </c>
      <c r="R1081" s="400">
        <v>4.2300000000000004</v>
      </c>
      <c r="S1081" s="404">
        <f>SUM(P1081:R1081)</f>
        <v>12.690000000000001</v>
      </c>
      <c r="T1081" s="400">
        <v>4.2300000000000004</v>
      </c>
      <c r="U1081" s="400">
        <v>4.2300000000000004</v>
      </c>
      <c r="V1081" s="400">
        <v>4.2300000000000004</v>
      </c>
      <c r="W1081" s="404">
        <f>SUM(T1081:V1081)</f>
        <v>12.690000000000001</v>
      </c>
      <c r="X1081" s="400">
        <v>4.2300000000000004</v>
      </c>
      <c r="Y1081" s="400">
        <v>4.2300000000000004</v>
      </c>
      <c r="Z1081" s="400">
        <v>4.2300000000000004</v>
      </c>
      <c r="AA1081" s="404">
        <f>SUM(X1081:Z1081)</f>
        <v>12.690000000000001</v>
      </c>
      <c r="AB1081" s="400">
        <v>4.2300000000000004</v>
      </c>
      <c r="AC1081" s="400">
        <v>4.2300000000000004</v>
      </c>
      <c r="AD1081" s="400">
        <v>4.2300000000000004</v>
      </c>
      <c r="AE1081" s="404">
        <f>SUM(AB1081:AD1081)</f>
        <v>12.690000000000001</v>
      </c>
      <c r="AF1081" s="401">
        <f>SUBTOTAL(9,S1081,W1081,AA1081,AE1081)</f>
        <v>50.760000000000005</v>
      </c>
    </row>
    <row r="1082" spans="1:32" x14ac:dyDescent="0.3">
      <c r="A1082" s="70"/>
      <c r="B1082" s="70" t="s">
        <v>3631</v>
      </c>
      <c r="C1082" s="318" t="s">
        <v>2594</v>
      </c>
      <c r="D1082" s="318" t="s">
        <v>426</v>
      </c>
      <c r="E1082" s="317" t="s">
        <v>951</v>
      </c>
      <c r="F1082" s="318" t="s">
        <v>2157</v>
      </c>
      <c r="G1082" s="318" t="s">
        <v>1272</v>
      </c>
      <c r="H1082" s="317" t="s">
        <v>912</v>
      </c>
      <c r="I1082" s="317">
        <v>53100</v>
      </c>
      <c r="J1082" s="318" t="s">
        <v>1001</v>
      </c>
      <c r="K1082" s="316">
        <v>41948</v>
      </c>
      <c r="L1082" s="317" t="s">
        <v>2608</v>
      </c>
      <c r="M1082" s="315" t="s">
        <v>983</v>
      </c>
      <c r="N1082" s="318" t="s">
        <v>991</v>
      </c>
      <c r="O1082" s="347">
        <v>50.76</v>
      </c>
      <c r="P1082" s="400">
        <v>4.2300000000000004</v>
      </c>
      <c r="Q1082" s="400">
        <v>4.2300000000000004</v>
      </c>
      <c r="R1082" s="400">
        <v>4.2300000000000004</v>
      </c>
      <c r="S1082" s="404">
        <f>SUM(P1082:R1082)</f>
        <v>12.690000000000001</v>
      </c>
      <c r="T1082" s="400">
        <v>4.2300000000000004</v>
      </c>
      <c r="U1082" s="400">
        <v>4.2300000000000004</v>
      </c>
      <c r="V1082" s="400">
        <v>4.2300000000000004</v>
      </c>
      <c r="W1082" s="404">
        <f>SUM(T1082:V1082)</f>
        <v>12.690000000000001</v>
      </c>
      <c r="X1082" s="400">
        <v>4.2300000000000004</v>
      </c>
      <c r="Y1082" s="400">
        <v>4.2300000000000004</v>
      </c>
      <c r="Z1082" s="400">
        <v>4.2300000000000004</v>
      </c>
      <c r="AA1082" s="404">
        <f>SUM(X1082:Z1082)</f>
        <v>12.690000000000001</v>
      </c>
      <c r="AB1082" s="400">
        <v>4.2300000000000004</v>
      </c>
      <c r="AC1082" s="400">
        <v>4.2300000000000004</v>
      </c>
      <c r="AD1082" s="400">
        <v>4.2300000000000004</v>
      </c>
      <c r="AE1082" s="404">
        <f>SUM(AB1082:AD1082)</f>
        <v>12.690000000000001</v>
      </c>
      <c r="AF1082" s="401">
        <f>SUBTOTAL(9,S1082,W1082,AA1082,AE1082)</f>
        <v>50.760000000000005</v>
      </c>
    </row>
    <row r="1083" spans="1:32" x14ac:dyDescent="0.3">
      <c r="A1083" s="70"/>
      <c r="B1083" s="70" t="s">
        <v>3631</v>
      </c>
      <c r="C1083" s="318" t="s">
        <v>2700</v>
      </c>
      <c r="D1083" s="318" t="s">
        <v>427</v>
      </c>
      <c r="E1083" s="317" t="s">
        <v>951</v>
      </c>
      <c r="F1083" s="318" t="s">
        <v>2158</v>
      </c>
      <c r="G1083" s="318" t="s">
        <v>1273</v>
      </c>
      <c r="H1083" s="317" t="s">
        <v>913</v>
      </c>
      <c r="I1083" s="317">
        <v>53000</v>
      </c>
      <c r="J1083" s="318" t="s">
        <v>1001</v>
      </c>
      <c r="K1083" s="316">
        <v>41948</v>
      </c>
      <c r="L1083" s="317" t="s">
        <v>2608</v>
      </c>
      <c r="M1083" s="315" t="s">
        <v>983</v>
      </c>
      <c r="N1083" s="318" t="s">
        <v>991</v>
      </c>
      <c r="O1083" s="347">
        <v>50.76</v>
      </c>
      <c r="P1083" s="400">
        <v>4.2300000000000004</v>
      </c>
      <c r="Q1083" s="400">
        <v>4.2300000000000004</v>
      </c>
      <c r="R1083" s="400">
        <v>4.2300000000000004</v>
      </c>
      <c r="S1083" s="404">
        <f>SUM(P1083:R1083)</f>
        <v>12.690000000000001</v>
      </c>
      <c r="T1083" s="400">
        <v>4.2300000000000004</v>
      </c>
      <c r="U1083" s="400">
        <v>4.2300000000000004</v>
      </c>
      <c r="V1083" s="400">
        <v>4.2300000000000004</v>
      </c>
      <c r="W1083" s="404">
        <f>SUM(T1083:V1083)</f>
        <v>12.690000000000001</v>
      </c>
      <c r="X1083" s="400">
        <v>4.2300000000000004</v>
      </c>
      <c r="Y1083" s="400">
        <v>4.2300000000000004</v>
      </c>
      <c r="Z1083" s="400">
        <v>4.2300000000000004</v>
      </c>
      <c r="AA1083" s="404">
        <f>SUM(X1083:Z1083)</f>
        <v>12.690000000000001</v>
      </c>
      <c r="AB1083" s="400">
        <v>4.2300000000000004</v>
      </c>
      <c r="AC1083" s="400">
        <v>4.2300000000000004</v>
      </c>
      <c r="AD1083" s="400">
        <v>4.2300000000000004</v>
      </c>
      <c r="AE1083" s="404">
        <f>SUM(AB1083:AD1083)</f>
        <v>12.690000000000001</v>
      </c>
      <c r="AF1083" s="401">
        <f>SUBTOTAL(9,S1083,W1083,AA1083,AE1083)</f>
        <v>50.760000000000005</v>
      </c>
    </row>
    <row r="1084" spans="1:32" x14ac:dyDescent="0.3">
      <c r="A1084" s="70"/>
      <c r="B1084" s="70" t="s">
        <v>3631</v>
      </c>
      <c r="C1084" s="318" t="s">
        <v>2594</v>
      </c>
      <c r="D1084" s="318" t="s">
        <v>428</v>
      </c>
      <c r="E1084" s="317" t="s">
        <v>951</v>
      </c>
      <c r="F1084" s="318" t="s">
        <v>2159</v>
      </c>
      <c r="G1084" s="318" t="s">
        <v>1272</v>
      </c>
      <c r="H1084" s="317" t="s">
        <v>912</v>
      </c>
      <c r="I1084" s="317">
        <v>53100</v>
      </c>
      <c r="J1084" s="318" t="s">
        <v>1001</v>
      </c>
      <c r="K1084" s="316">
        <v>41941</v>
      </c>
      <c r="L1084" s="317" t="s">
        <v>2608</v>
      </c>
      <c r="M1084" s="315" t="s">
        <v>983</v>
      </c>
      <c r="N1084" s="318" t="s">
        <v>991</v>
      </c>
      <c r="O1084" s="347">
        <v>50.76</v>
      </c>
      <c r="P1084" s="400">
        <v>4.2300000000000004</v>
      </c>
      <c r="Q1084" s="400">
        <v>4.2300000000000004</v>
      </c>
      <c r="R1084" s="400">
        <v>4.2300000000000004</v>
      </c>
      <c r="S1084" s="404">
        <f>SUM(P1084:R1084)</f>
        <v>12.690000000000001</v>
      </c>
      <c r="T1084" s="400">
        <v>4.2300000000000004</v>
      </c>
      <c r="U1084" s="400">
        <v>4.2300000000000004</v>
      </c>
      <c r="V1084" s="400">
        <v>4.2300000000000004</v>
      </c>
      <c r="W1084" s="404">
        <f>SUM(T1084:V1084)</f>
        <v>12.690000000000001</v>
      </c>
      <c r="X1084" s="400">
        <v>4.2300000000000004</v>
      </c>
      <c r="Y1084" s="400">
        <v>4.2300000000000004</v>
      </c>
      <c r="Z1084" s="400">
        <v>4.2300000000000004</v>
      </c>
      <c r="AA1084" s="404">
        <f>SUM(X1084:Z1084)</f>
        <v>12.690000000000001</v>
      </c>
      <c r="AB1084" s="400">
        <v>4.2300000000000004</v>
      </c>
      <c r="AC1084" s="400">
        <v>4.2300000000000004</v>
      </c>
      <c r="AD1084" s="400">
        <v>4.2300000000000004</v>
      </c>
      <c r="AE1084" s="404">
        <f>SUM(AB1084:AD1084)</f>
        <v>12.690000000000001</v>
      </c>
      <c r="AF1084" s="401">
        <f>SUBTOTAL(9,S1084,W1084,AA1084,AE1084)</f>
        <v>50.760000000000005</v>
      </c>
    </row>
    <row r="1085" spans="1:32" x14ac:dyDescent="0.3">
      <c r="A1085" s="70"/>
      <c r="B1085" s="70" t="s">
        <v>3631</v>
      </c>
      <c r="C1085" s="318" t="s">
        <v>2700</v>
      </c>
      <c r="D1085" s="318" t="s">
        <v>429</v>
      </c>
      <c r="E1085" s="317" t="s">
        <v>951</v>
      </c>
      <c r="F1085" s="318" t="s">
        <v>2160</v>
      </c>
      <c r="G1085" s="318" t="s">
        <v>1273</v>
      </c>
      <c r="H1085" s="317" t="s">
        <v>913</v>
      </c>
      <c r="I1085" s="317">
        <v>53000</v>
      </c>
      <c r="J1085" s="318" t="s">
        <v>1001</v>
      </c>
      <c r="K1085" s="316">
        <v>41941</v>
      </c>
      <c r="L1085" s="317" t="s">
        <v>2608</v>
      </c>
      <c r="M1085" s="315" t="s">
        <v>983</v>
      </c>
      <c r="N1085" s="318" t="s">
        <v>991</v>
      </c>
      <c r="O1085" s="347">
        <v>50.76</v>
      </c>
      <c r="P1085" s="400">
        <v>4.2300000000000004</v>
      </c>
      <c r="Q1085" s="400">
        <v>4.2300000000000004</v>
      </c>
      <c r="R1085" s="400">
        <v>4.2300000000000004</v>
      </c>
      <c r="S1085" s="404">
        <f>SUM(P1085:R1085)</f>
        <v>12.690000000000001</v>
      </c>
      <c r="T1085" s="400">
        <v>4.2300000000000004</v>
      </c>
      <c r="U1085" s="400">
        <v>4.2300000000000004</v>
      </c>
      <c r="V1085" s="400">
        <v>4.2300000000000004</v>
      </c>
      <c r="W1085" s="404">
        <f>SUM(T1085:V1085)</f>
        <v>12.690000000000001</v>
      </c>
      <c r="X1085" s="400">
        <v>4.2300000000000004</v>
      </c>
      <c r="Y1085" s="400">
        <v>4.2300000000000004</v>
      </c>
      <c r="Z1085" s="400">
        <v>4.2300000000000004</v>
      </c>
      <c r="AA1085" s="404">
        <f>SUM(X1085:Z1085)</f>
        <v>12.690000000000001</v>
      </c>
      <c r="AB1085" s="400">
        <v>4.2300000000000004</v>
      </c>
      <c r="AC1085" s="400">
        <v>4.2300000000000004</v>
      </c>
      <c r="AD1085" s="400">
        <v>4.2300000000000004</v>
      </c>
      <c r="AE1085" s="404">
        <f>SUM(AB1085:AD1085)</f>
        <v>12.690000000000001</v>
      </c>
      <c r="AF1085" s="401">
        <f>SUBTOTAL(9,S1085,W1085,AA1085,AE1085)</f>
        <v>50.760000000000005</v>
      </c>
    </row>
    <row r="1086" spans="1:32" x14ac:dyDescent="0.3">
      <c r="A1086" s="70"/>
      <c r="B1086" s="70" t="s">
        <v>3631</v>
      </c>
      <c r="C1086" s="318" t="s">
        <v>2594</v>
      </c>
      <c r="D1086" s="318" t="s">
        <v>430</v>
      </c>
      <c r="E1086" s="317" t="s">
        <v>951</v>
      </c>
      <c r="F1086" s="318" t="s">
        <v>2161</v>
      </c>
      <c r="G1086" s="318" t="s">
        <v>1272</v>
      </c>
      <c r="H1086" s="317" t="s">
        <v>912</v>
      </c>
      <c r="I1086" s="317">
        <v>53100</v>
      </c>
      <c r="J1086" s="318" t="s">
        <v>1001</v>
      </c>
      <c r="K1086" s="316">
        <v>41934</v>
      </c>
      <c r="L1086" s="317" t="s">
        <v>2608</v>
      </c>
      <c r="M1086" s="315" t="s">
        <v>983</v>
      </c>
      <c r="N1086" s="318" t="s">
        <v>991</v>
      </c>
      <c r="O1086" s="347">
        <v>50.76</v>
      </c>
      <c r="P1086" s="400">
        <v>4.2300000000000004</v>
      </c>
      <c r="Q1086" s="400">
        <v>4.2300000000000004</v>
      </c>
      <c r="R1086" s="400">
        <v>4.2300000000000004</v>
      </c>
      <c r="S1086" s="404">
        <f>SUM(P1086:R1086)</f>
        <v>12.690000000000001</v>
      </c>
      <c r="T1086" s="400">
        <v>4.2300000000000004</v>
      </c>
      <c r="U1086" s="400">
        <v>4.2300000000000004</v>
      </c>
      <c r="V1086" s="400">
        <v>4.2300000000000004</v>
      </c>
      <c r="W1086" s="404">
        <f>SUM(T1086:V1086)</f>
        <v>12.690000000000001</v>
      </c>
      <c r="X1086" s="400">
        <v>4.2300000000000004</v>
      </c>
      <c r="Y1086" s="400">
        <v>4.2300000000000004</v>
      </c>
      <c r="Z1086" s="400">
        <v>4.2300000000000004</v>
      </c>
      <c r="AA1086" s="404">
        <f>SUM(X1086:Z1086)</f>
        <v>12.690000000000001</v>
      </c>
      <c r="AB1086" s="400">
        <v>4.2300000000000004</v>
      </c>
      <c r="AC1086" s="400">
        <v>4.2300000000000004</v>
      </c>
      <c r="AD1086" s="400">
        <v>4.2300000000000004</v>
      </c>
      <c r="AE1086" s="404">
        <f>SUM(AB1086:AD1086)</f>
        <v>12.690000000000001</v>
      </c>
      <c r="AF1086" s="401">
        <f>SUBTOTAL(9,S1086,W1086,AA1086,AE1086)</f>
        <v>50.760000000000005</v>
      </c>
    </row>
    <row r="1087" spans="1:32" x14ac:dyDescent="0.3">
      <c r="A1087" s="70"/>
      <c r="B1087" s="70" t="s">
        <v>3631</v>
      </c>
      <c r="C1087" s="80" t="s">
        <v>2665</v>
      </c>
      <c r="D1087" s="317" t="s">
        <v>2669</v>
      </c>
      <c r="E1087" s="503" t="s">
        <v>3729</v>
      </c>
      <c r="F1087" s="318" t="s">
        <v>2162</v>
      </c>
      <c r="G1087" s="318" t="s">
        <v>1272</v>
      </c>
      <c r="H1087" s="317" t="s">
        <v>912</v>
      </c>
      <c r="I1087" s="317">
        <v>53100</v>
      </c>
      <c r="J1087" s="318" t="s">
        <v>1003</v>
      </c>
      <c r="K1087" s="316">
        <v>40955</v>
      </c>
      <c r="L1087" s="317" t="s">
        <v>2608</v>
      </c>
      <c r="M1087" s="315" t="s">
        <v>983</v>
      </c>
      <c r="N1087" s="318" t="s">
        <v>992</v>
      </c>
      <c r="O1087" s="347">
        <v>78.599999999999994</v>
      </c>
      <c r="P1087" s="400">
        <v>6.55</v>
      </c>
      <c r="Q1087" s="400">
        <v>6.55</v>
      </c>
      <c r="R1087" s="400">
        <v>6.55</v>
      </c>
      <c r="S1087" s="404">
        <f>SUM(P1087:R1087)</f>
        <v>19.649999999999999</v>
      </c>
      <c r="T1087" s="400">
        <v>6.55</v>
      </c>
      <c r="U1087" s="400">
        <v>6.55</v>
      </c>
      <c r="V1087" s="400">
        <v>6.55</v>
      </c>
      <c r="W1087" s="404">
        <f>SUM(T1087:V1087)</f>
        <v>19.649999999999999</v>
      </c>
      <c r="X1087" s="400">
        <v>6.55</v>
      </c>
      <c r="Y1087" s="400">
        <v>6.55</v>
      </c>
      <c r="Z1087" s="400">
        <v>6.55</v>
      </c>
      <c r="AA1087" s="404">
        <f>SUM(X1087:Z1087)</f>
        <v>19.649999999999999</v>
      </c>
      <c r="AB1087" s="400">
        <v>6.55</v>
      </c>
      <c r="AC1087" s="400">
        <v>6.55</v>
      </c>
      <c r="AD1087" s="400">
        <v>6.55</v>
      </c>
      <c r="AE1087" s="404">
        <f>SUM(AB1087:AD1087)</f>
        <v>19.649999999999999</v>
      </c>
      <c r="AF1087" s="401">
        <f>SUBTOTAL(9,S1087,W1087,AA1087,AE1087)</f>
        <v>78.599999999999994</v>
      </c>
    </row>
    <row r="1088" spans="1:32" x14ac:dyDescent="0.3">
      <c r="A1088" s="70"/>
      <c r="B1088" s="70" t="s">
        <v>3631</v>
      </c>
      <c r="C1088" s="318" t="s">
        <v>2665</v>
      </c>
      <c r="D1088" s="318" t="s">
        <v>431</v>
      </c>
      <c r="E1088" s="317" t="s">
        <v>973</v>
      </c>
      <c r="F1088" s="318" t="s">
        <v>2163</v>
      </c>
      <c r="G1088" s="318" t="s">
        <v>1272</v>
      </c>
      <c r="H1088" s="317" t="s">
        <v>912</v>
      </c>
      <c r="I1088" s="317">
        <v>53100</v>
      </c>
      <c r="J1088" s="318" t="s">
        <v>1002</v>
      </c>
      <c r="K1088" s="316">
        <v>41077</v>
      </c>
      <c r="L1088" s="317" t="s">
        <v>2608</v>
      </c>
      <c r="M1088" s="315" t="s">
        <v>984</v>
      </c>
      <c r="N1088" s="318" t="s">
        <v>991</v>
      </c>
      <c r="O1088" s="347">
        <v>46.08</v>
      </c>
      <c r="P1088" s="400">
        <v>3.84</v>
      </c>
      <c r="Q1088" s="400">
        <v>3.84</v>
      </c>
      <c r="R1088" s="400">
        <v>3.84</v>
      </c>
      <c r="S1088" s="404">
        <f>SUM(P1088:R1088)</f>
        <v>11.52</v>
      </c>
      <c r="T1088" s="400">
        <v>3.84</v>
      </c>
      <c r="U1088" s="400">
        <v>3.84</v>
      </c>
      <c r="V1088" s="400">
        <v>3.84</v>
      </c>
      <c r="W1088" s="404">
        <f>SUM(T1088:V1088)</f>
        <v>11.52</v>
      </c>
      <c r="X1088" s="400">
        <v>3.84</v>
      </c>
      <c r="Y1088" s="400">
        <v>3.84</v>
      </c>
      <c r="Z1088" s="400">
        <v>3.84</v>
      </c>
      <c r="AA1088" s="404">
        <f>SUM(X1088:Z1088)</f>
        <v>11.52</v>
      </c>
      <c r="AB1088" s="400">
        <v>3.84</v>
      </c>
      <c r="AC1088" s="400">
        <v>3.84</v>
      </c>
      <c r="AD1088" s="400">
        <v>3.84</v>
      </c>
      <c r="AE1088" s="404">
        <f>SUM(AB1088:AD1088)</f>
        <v>11.52</v>
      </c>
      <c r="AF1088" s="401">
        <f>SUBTOTAL(9,S1088,W1088,AA1088,AE1088)</f>
        <v>46.08</v>
      </c>
    </row>
    <row r="1089" spans="1:32" x14ac:dyDescent="0.3">
      <c r="A1089" s="70"/>
      <c r="B1089" s="70" t="s">
        <v>3631</v>
      </c>
      <c r="C1089" s="318" t="s">
        <v>2665</v>
      </c>
      <c r="D1089" s="318" t="s">
        <v>432</v>
      </c>
      <c r="E1089" s="317" t="s">
        <v>951</v>
      </c>
      <c r="F1089" s="318" t="s">
        <v>2164</v>
      </c>
      <c r="G1089" s="318" t="s">
        <v>1273</v>
      </c>
      <c r="H1089" s="317" t="s">
        <v>913</v>
      </c>
      <c r="I1089" s="317">
        <v>53000</v>
      </c>
      <c r="J1089" s="318" t="s">
        <v>1001</v>
      </c>
      <c r="K1089" s="316">
        <v>42137</v>
      </c>
      <c r="L1089" s="317" t="s">
        <v>2608</v>
      </c>
      <c r="M1089" s="315" t="s">
        <v>983</v>
      </c>
      <c r="N1089" s="318" t="s">
        <v>991</v>
      </c>
      <c r="O1089" s="347">
        <v>50.76</v>
      </c>
      <c r="P1089" s="400">
        <v>4.2300000000000004</v>
      </c>
      <c r="Q1089" s="400">
        <v>4.2300000000000004</v>
      </c>
      <c r="R1089" s="400">
        <v>4.2300000000000004</v>
      </c>
      <c r="S1089" s="404">
        <f>SUM(P1089:R1089)</f>
        <v>12.690000000000001</v>
      </c>
      <c r="T1089" s="400">
        <v>4.2300000000000004</v>
      </c>
      <c r="U1089" s="400">
        <v>4.2300000000000004</v>
      </c>
      <c r="V1089" s="400">
        <v>4.2300000000000004</v>
      </c>
      <c r="W1089" s="404">
        <f>SUM(T1089:V1089)</f>
        <v>12.690000000000001</v>
      </c>
      <c r="X1089" s="400">
        <v>4.2300000000000004</v>
      </c>
      <c r="Y1089" s="400">
        <v>4.2300000000000004</v>
      </c>
      <c r="Z1089" s="400">
        <v>4.2300000000000004</v>
      </c>
      <c r="AA1089" s="404">
        <f>SUM(X1089:Z1089)</f>
        <v>12.690000000000001</v>
      </c>
      <c r="AB1089" s="400">
        <v>4.2300000000000004</v>
      </c>
      <c r="AC1089" s="400">
        <v>4.2300000000000004</v>
      </c>
      <c r="AD1089" s="400">
        <v>4.2300000000000004</v>
      </c>
      <c r="AE1089" s="404">
        <f>SUM(AB1089:AD1089)</f>
        <v>12.690000000000001</v>
      </c>
      <c r="AF1089" s="401">
        <f>SUBTOTAL(9,S1089,W1089,AA1089,AE1089)</f>
        <v>50.760000000000005</v>
      </c>
    </row>
    <row r="1090" spans="1:32" x14ac:dyDescent="0.3">
      <c r="A1090" s="70"/>
      <c r="B1090" s="70" t="s">
        <v>3631</v>
      </c>
      <c r="C1090" s="318" t="s">
        <v>2665</v>
      </c>
      <c r="D1090" s="318" t="s">
        <v>433</v>
      </c>
      <c r="E1090" s="317" t="s">
        <v>951</v>
      </c>
      <c r="F1090" s="318" t="s">
        <v>2165</v>
      </c>
      <c r="G1090" s="318" t="s">
        <v>1272</v>
      </c>
      <c r="H1090" s="317" t="s">
        <v>912</v>
      </c>
      <c r="I1090" s="317">
        <v>53100</v>
      </c>
      <c r="J1090" s="318" t="s">
        <v>1001</v>
      </c>
      <c r="K1090" s="316">
        <v>42137</v>
      </c>
      <c r="L1090" s="317" t="s">
        <v>2608</v>
      </c>
      <c r="M1090" s="315" t="s">
        <v>983</v>
      </c>
      <c r="N1090" s="318" t="s">
        <v>991</v>
      </c>
      <c r="O1090" s="347">
        <v>50.76</v>
      </c>
      <c r="P1090" s="400">
        <v>4.2300000000000004</v>
      </c>
      <c r="Q1090" s="400">
        <v>4.2300000000000004</v>
      </c>
      <c r="R1090" s="400">
        <v>4.2300000000000004</v>
      </c>
      <c r="S1090" s="404">
        <f>SUM(P1090:R1090)</f>
        <v>12.690000000000001</v>
      </c>
      <c r="T1090" s="400">
        <v>4.2300000000000004</v>
      </c>
      <c r="U1090" s="400">
        <v>4.2300000000000004</v>
      </c>
      <c r="V1090" s="400">
        <v>4.2300000000000004</v>
      </c>
      <c r="W1090" s="404">
        <f>SUM(T1090:V1090)</f>
        <v>12.690000000000001</v>
      </c>
      <c r="X1090" s="400">
        <v>4.2300000000000004</v>
      </c>
      <c r="Y1090" s="400">
        <v>4.2300000000000004</v>
      </c>
      <c r="Z1090" s="400">
        <v>4.2300000000000004</v>
      </c>
      <c r="AA1090" s="404">
        <f>SUM(X1090:Z1090)</f>
        <v>12.690000000000001</v>
      </c>
      <c r="AB1090" s="400">
        <v>4.2300000000000004</v>
      </c>
      <c r="AC1090" s="400">
        <v>4.2300000000000004</v>
      </c>
      <c r="AD1090" s="400">
        <v>4.2300000000000004</v>
      </c>
      <c r="AE1090" s="404">
        <f>SUM(AB1090:AD1090)</f>
        <v>12.690000000000001</v>
      </c>
      <c r="AF1090" s="401">
        <f>SUBTOTAL(9,S1090,W1090,AA1090,AE1090)</f>
        <v>50.760000000000005</v>
      </c>
    </row>
    <row r="1091" spans="1:32" x14ac:dyDescent="0.3">
      <c r="A1091" s="70"/>
      <c r="B1091" s="70" t="s">
        <v>3631</v>
      </c>
      <c r="C1091" s="318" t="s">
        <v>2694</v>
      </c>
      <c r="D1091" s="318" t="s">
        <v>434</v>
      </c>
      <c r="E1091" s="317" t="s">
        <v>951</v>
      </c>
      <c r="F1091" s="318" t="s">
        <v>2166</v>
      </c>
      <c r="G1091" s="318" t="s">
        <v>1273</v>
      </c>
      <c r="H1091" s="317" t="s">
        <v>913</v>
      </c>
      <c r="I1091" s="317">
        <v>53000</v>
      </c>
      <c r="J1091" s="318" t="s">
        <v>1001</v>
      </c>
      <c r="K1091" s="316">
        <v>42137</v>
      </c>
      <c r="L1091" s="317" t="s">
        <v>2608</v>
      </c>
      <c r="M1091" s="315" t="s">
        <v>983</v>
      </c>
      <c r="N1091" s="318" t="s">
        <v>991</v>
      </c>
      <c r="O1091" s="347">
        <v>50.76</v>
      </c>
      <c r="P1091" s="400">
        <v>4.2300000000000004</v>
      </c>
      <c r="Q1091" s="400">
        <v>4.2300000000000004</v>
      </c>
      <c r="R1091" s="400">
        <v>4.2300000000000004</v>
      </c>
      <c r="S1091" s="404">
        <f>SUM(P1091:R1091)</f>
        <v>12.690000000000001</v>
      </c>
      <c r="T1091" s="400">
        <v>4.2300000000000004</v>
      </c>
      <c r="U1091" s="400">
        <v>4.2300000000000004</v>
      </c>
      <c r="V1091" s="400">
        <v>4.2300000000000004</v>
      </c>
      <c r="W1091" s="404">
        <f>SUM(T1091:V1091)</f>
        <v>12.690000000000001</v>
      </c>
      <c r="X1091" s="400">
        <v>4.2300000000000004</v>
      </c>
      <c r="Y1091" s="400">
        <v>4.2300000000000004</v>
      </c>
      <c r="Z1091" s="400">
        <v>4.2300000000000004</v>
      </c>
      <c r="AA1091" s="404">
        <f>SUM(X1091:Z1091)</f>
        <v>12.690000000000001</v>
      </c>
      <c r="AB1091" s="400">
        <v>4.2300000000000004</v>
      </c>
      <c r="AC1091" s="400">
        <v>4.2300000000000004</v>
      </c>
      <c r="AD1091" s="400">
        <v>4.2300000000000004</v>
      </c>
      <c r="AE1091" s="404">
        <f>SUM(AB1091:AD1091)</f>
        <v>12.690000000000001</v>
      </c>
      <c r="AF1091" s="401">
        <f>SUBTOTAL(9,S1091,W1091,AA1091,AE1091)</f>
        <v>50.760000000000005</v>
      </c>
    </row>
    <row r="1092" spans="1:32" x14ac:dyDescent="0.3">
      <c r="A1092" s="70"/>
      <c r="B1092" s="70" t="s">
        <v>3631</v>
      </c>
      <c r="C1092" s="318" t="s">
        <v>2700</v>
      </c>
      <c r="D1092" s="318" t="s">
        <v>435</v>
      </c>
      <c r="E1092" s="317" t="s">
        <v>951</v>
      </c>
      <c r="F1092" s="318" t="s">
        <v>2167</v>
      </c>
      <c r="G1092" s="318" t="s">
        <v>1273</v>
      </c>
      <c r="H1092" s="317" t="s">
        <v>913</v>
      </c>
      <c r="I1092" s="317">
        <v>53000</v>
      </c>
      <c r="J1092" s="318" t="s">
        <v>1001</v>
      </c>
      <c r="K1092" s="316">
        <v>42137</v>
      </c>
      <c r="L1092" s="317" t="s">
        <v>2608</v>
      </c>
      <c r="M1092" s="315" t="s">
        <v>983</v>
      </c>
      <c r="N1092" s="318" t="s">
        <v>991</v>
      </c>
      <c r="O1092" s="347">
        <v>50.76</v>
      </c>
      <c r="P1092" s="400">
        <v>4.2300000000000004</v>
      </c>
      <c r="Q1092" s="400">
        <v>4.2300000000000004</v>
      </c>
      <c r="R1092" s="400">
        <v>4.2300000000000004</v>
      </c>
      <c r="S1092" s="404">
        <f>SUM(P1092:R1092)</f>
        <v>12.690000000000001</v>
      </c>
      <c r="T1092" s="400">
        <v>4.2300000000000004</v>
      </c>
      <c r="U1092" s="400">
        <v>4.2300000000000004</v>
      </c>
      <c r="V1092" s="400">
        <v>4.2300000000000004</v>
      </c>
      <c r="W1092" s="404">
        <f>SUM(T1092:V1092)</f>
        <v>12.690000000000001</v>
      </c>
      <c r="X1092" s="400">
        <v>4.2300000000000004</v>
      </c>
      <c r="Y1092" s="400">
        <v>4.2300000000000004</v>
      </c>
      <c r="Z1092" s="400">
        <v>4.2300000000000004</v>
      </c>
      <c r="AA1092" s="404">
        <f>SUM(X1092:Z1092)</f>
        <v>12.690000000000001</v>
      </c>
      <c r="AB1092" s="400">
        <v>4.2300000000000004</v>
      </c>
      <c r="AC1092" s="400">
        <v>4.2300000000000004</v>
      </c>
      <c r="AD1092" s="400">
        <v>4.2300000000000004</v>
      </c>
      <c r="AE1092" s="404">
        <f>SUM(AB1092:AD1092)</f>
        <v>12.690000000000001</v>
      </c>
      <c r="AF1092" s="401">
        <f>SUBTOTAL(9,S1092,W1092,AA1092,AE1092)</f>
        <v>50.760000000000005</v>
      </c>
    </row>
    <row r="1093" spans="1:32" x14ac:dyDescent="0.3">
      <c r="A1093" s="70"/>
      <c r="B1093" s="70" t="s">
        <v>3631</v>
      </c>
      <c r="C1093" s="318" t="s">
        <v>2700</v>
      </c>
      <c r="D1093" s="318" t="s">
        <v>436</v>
      </c>
      <c r="E1093" s="317" t="s">
        <v>951</v>
      </c>
      <c r="F1093" s="318" t="s">
        <v>2168</v>
      </c>
      <c r="G1093" s="318" t="s">
        <v>1273</v>
      </c>
      <c r="H1093" s="317" t="s">
        <v>913</v>
      </c>
      <c r="I1093" s="317">
        <v>53000</v>
      </c>
      <c r="J1093" s="318" t="s">
        <v>1001</v>
      </c>
      <c r="K1093" s="316">
        <v>42137</v>
      </c>
      <c r="L1093" s="317" t="s">
        <v>2608</v>
      </c>
      <c r="M1093" s="315" t="s">
        <v>983</v>
      </c>
      <c r="N1093" s="318" t="s">
        <v>991</v>
      </c>
      <c r="O1093" s="347">
        <v>50.76</v>
      </c>
      <c r="P1093" s="400">
        <v>4.2300000000000004</v>
      </c>
      <c r="Q1093" s="400">
        <v>4.2300000000000004</v>
      </c>
      <c r="R1093" s="400">
        <v>4.2300000000000004</v>
      </c>
      <c r="S1093" s="404">
        <f>SUM(P1093:R1093)</f>
        <v>12.690000000000001</v>
      </c>
      <c r="T1093" s="400">
        <v>4.2300000000000004</v>
      </c>
      <c r="U1093" s="400">
        <v>4.2300000000000004</v>
      </c>
      <c r="V1093" s="400">
        <v>4.2300000000000004</v>
      </c>
      <c r="W1093" s="404">
        <f>SUM(T1093:V1093)</f>
        <v>12.690000000000001</v>
      </c>
      <c r="X1093" s="400">
        <v>4.2300000000000004</v>
      </c>
      <c r="Y1093" s="400">
        <v>4.2300000000000004</v>
      </c>
      <c r="Z1093" s="400">
        <v>4.2300000000000004</v>
      </c>
      <c r="AA1093" s="404">
        <f>SUM(X1093:Z1093)</f>
        <v>12.690000000000001</v>
      </c>
      <c r="AB1093" s="400">
        <v>4.2300000000000004</v>
      </c>
      <c r="AC1093" s="400">
        <v>4.2300000000000004</v>
      </c>
      <c r="AD1093" s="400">
        <v>4.2300000000000004</v>
      </c>
      <c r="AE1093" s="404">
        <f>SUM(AB1093:AD1093)</f>
        <v>12.690000000000001</v>
      </c>
      <c r="AF1093" s="401">
        <f>SUBTOTAL(9,S1093,W1093,AA1093,AE1093)</f>
        <v>50.760000000000005</v>
      </c>
    </row>
    <row r="1094" spans="1:32" x14ac:dyDescent="0.3">
      <c r="A1094" s="70"/>
      <c r="B1094" s="70" t="s">
        <v>3631</v>
      </c>
      <c r="C1094" s="318" t="s">
        <v>2700</v>
      </c>
      <c r="D1094" s="318" t="s">
        <v>437</v>
      </c>
      <c r="E1094" s="317" t="s">
        <v>951</v>
      </c>
      <c r="F1094" s="318" t="s">
        <v>2169</v>
      </c>
      <c r="G1094" s="318" t="s">
        <v>1273</v>
      </c>
      <c r="H1094" s="317" t="s">
        <v>913</v>
      </c>
      <c r="I1094" s="317">
        <v>53000</v>
      </c>
      <c r="J1094" s="318" t="s">
        <v>1001</v>
      </c>
      <c r="K1094" s="316">
        <v>42137</v>
      </c>
      <c r="L1094" s="317" t="s">
        <v>2608</v>
      </c>
      <c r="M1094" s="315" t="s">
        <v>983</v>
      </c>
      <c r="N1094" s="318" t="s">
        <v>991</v>
      </c>
      <c r="O1094" s="347">
        <v>50.76</v>
      </c>
      <c r="P1094" s="400">
        <v>4.2300000000000004</v>
      </c>
      <c r="Q1094" s="400">
        <v>4.2300000000000004</v>
      </c>
      <c r="R1094" s="400">
        <v>4.2300000000000004</v>
      </c>
      <c r="S1094" s="404">
        <f>SUM(P1094:R1094)</f>
        <v>12.690000000000001</v>
      </c>
      <c r="T1094" s="400">
        <v>4.2300000000000004</v>
      </c>
      <c r="U1094" s="400">
        <v>4.2300000000000004</v>
      </c>
      <c r="V1094" s="400">
        <v>4.2300000000000004</v>
      </c>
      <c r="W1094" s="404">
        <f>SUM(T1094:V1094)</f>
        <v>12.690000000000001</v>
      </c>
      <c r="X1094" s="400">
        <v>4.2300000000000004</v>
      </c>
      <c r="Y1094" s="400">
        <v>4.2300000000000004</v>
      </c>
      <c r="Z1094" s="400">
        <v>4.2300000000000004</v>
      </c>
      <c r="AA1094" s="404">
        <f>SUM(X1094:Z1094)</f>
        <v>12.690000000000001</v>
      </c>
      <c r="AB1094" s="400">
        <v>4.2300000000000004</v>
      </c>
      <c r="AC1094" s="400">
        <v>4.2300000000000004</v>
      </c>
      <c r="AD1094" s="400">
        <v>4.2300000000000004</v>
      </c>
      <c r="AE1094" s="404">
        <f>SUM(AB1094:AD1094)</f>
        <v>12.690000000000001</v>
      </c>
      <c r="AF1094" s="401">
        <f>SUBTOTAL(9,S1094,W1094,AA1094,AE1094)</f>
        <v>50.760000000000005</v>
      </c>
    </row>
    <row r="1095" spans="1:32" x14ac:dyDescent="0.3">
      <c r="A1095" s="70"/>
      <c r="B1095" s="70" t="s">
        <v>3631</v>
      </c>
      <c r="C1095" s="318" t="s">
        <v>2700</v>
      </c>
      <c r="D1095" s="318" t="s">
        <v>438</v>
      </c>
      <c r="E1095" s="317" t="s">
        <v>951</v>
      </c>
      <c r="F1095" s="318" t="s">
        <v>2170</v>
      </c>
      <c r="G1095" s="318" t="s">
        <v>1273</v>
      </c>
      <c r="H1095" s="317" t="s">
        <v>913</v>
      </c>
      <c r="I1095" s="317">
        <v>53000</v>
      </c>
      <c r="J1095" s="318" t="s">
        <v>1001</v>
      </c>
      <c r="K1095" s="316">
        <v>42137</v>
      </c>
      <c r="L1095" s="317" t="s">
        <v>2608</v>
      </c>
      <c r="M1095" s="315" t="s">
        <v>983</v>
      </c>
      <c r="N1095" s="318" t="s">
        <v>991</v>
      </c>
      <c r="O1095" s="347">
        <v>50.76</v>
      </c>
      <c r="P1095" s="400">
        <v>4.2300000000000004</v>
      </c>
      <c r="Q1095" s="400">
        <v>4.2300000000000004</v>
      </c>
      <c r="R1095" s="400">
        <v>4.2300000000000004</v>
      </c>
      <c r="S1095" s="404">
        <f>SUM(P1095:R1095)</f>
        <v>12.690000000000001</v>
      </c>
      <c r="T1095" s="400">
        <v>4.2300000000000004</v>
      </c>
      <c r="U1095" s="400">
        <v>4.2300000000000004</v>
      </c>
      <c r="V1095" s="400">
        <v>4.2300000000000004</v>
      </c>
      <c r="W1095" s="404">
        <f>SUM(T1095:V1095)</f>
        <v>12.690000000000001</v>
      </c>
      <c r="X1095" s="400">
        <v>4.2300000000000004</v>
      </c>
      <c r="Y1095" s="400">
        <v>4.2300000000000004</v>
      </c>
      <c r="Z1095" s="400">
        <v>4.2300000000000004</v>
      </c>
      <c r="AA1095" s="404">
        <f>SUM(X1095:Z1095)</f>
        <v>12.690000000000001</v>
      </c>
      <c r="AB1095" s="400">
        <v>4.2300000000000004</v>
      </c>
      <c r="AC1095" s="400">
        <v>4.2300000000000004</v>
      </c>
      <c r="AD1095" s="400">
        <v>4.2300000000000004</v>
      </c>
      <c r="AE1095" s="404">
        <f>SUM(AB1095:AD1095)</f>
        <v>12.690000000000001</v>
      </c>
      <c r="AF1095" s="401">
        <f>SUBTOTAL(9,S1095,W1095,AA1095,AE1095)</f>
        <v>50.760000000000005</v>
      </c>
    </row>
    <row r="1096" spans="1:32" x14ac:dyDescent="0.3">
      <c r="A1096" s="70"/>
      <c r="B1096" s="70" t="s">
        <v>3631</v>
      </c>
      <c r="C1096" s="318" t="s">
        <v>2700</v>
      </c>
      <c r="D1096" s="318" t="s">
        <v>439</v>
      </c>
      <c r="E1096" s="317" t="s">
        <v>951</v>
      </c>
      <c r="F1096" s="318" t="s">
        <v>2171</v>
      </c>
      <c r="G1096" s="318" t="s">
        <v>1273</v>
      </c>
      <c r="H1096" s="317" t="s">
        <v>913</v>
      </c>
      <c r="I1096" s="317">
        <v>53000</v>
      </c>
      <c r="J1096" s="318" t="s">
        <v>1001</v>
      </c>
      <c r="K1096" s="316">
        <v>42137</v>
      </c>
      <c r="L1096" s="317" t="s">
        <v>2608</v>
      </c>
      <c r="M1096" s="315" t="s">
        <v>983</v>
      </c>
      <c r="N1096" s="318" t="s">
        <v>991</v>
      </c>
      <c r="O1096" s="347">
        <v>50.76</v>
      </c>
      <c r="P1096" s="400">
        <v>4.2300000000000004</v>
      </c>
      <c r="Q1096" s="400">
        <v>4.2300000000000004</v>
      </c>
      <c r="R1096" s="400">
        <v>4.2300000000000004</v>
      </c>
      <c r="S1096" s="404">
        <f>SUM(P1096:R1096)</f>
        <v>12.690000000000001</v>
      </c>
      <c r="T1096" s="400">
        <v>4.2300000000000004</v>
      </c>
      <c r="U1096" s="400">
        <v>4.2300000000000004</v>
      </c>
      <c r="V1096" s="400">
        <v>4.2300000000000004</v>
      </c>
      <c r="W1096" s="404">
        <f>SUM(T1096:V1096)</f>
        <v>12.690000000000001</v>
      </c>
      <c r="X1096" s="400">
        <v>4.2300000000000004</v>
      </c>
      <c r="Y1096" s="400">
        <v>4.2300000000000004</v>
      </c>
      <c r="Z1096" s="400">
        <v>4.2300000000000004</v>
      </c>
      <c r="AA1096" s="404">
        <f>SUM(X1096:Z1096)</f>
        <v>12.690000000000001</v>
      </c>
      <c r="AB1096" s="400">
        <v>4.2300000000000004</v>
      </c>
      <c r="AC1096" s="400">
        <v>4.2300000000000004</v>
      </c>
      <c r="AD1096" s="400">
        <v>4.2300000000000004</v>
      </c>
      <c r="AE1096" s="404">
        <f>SUM(AB1096:AD1096)</f>
        <v>12.690000000000001</v>
      </c>
      <c r="AF1096" s="401">
        <f>SUBTOTAL(9,S1096,W1096,AA1096,AE1096)</f>
        <v>50.760000000000005</v>
      </c>
    </row>
    <row r="1097" spans="1:32" x14ac:dyDescent="0.3">
      <c r="A1097" s="371"/>
      <c r="B1097" s="70" t="s">
        <v>3631</v>
      </c>
      <c r="C1097" s="318" t="s">
        <v>2700</v>
      </c>
      <c r="D1097" s="372" t="s">
        <v>3502</v>
      </c>
      <c r="E1097" s="372" t="s">
        <v>951</v>
      </c>
      <c r="F1097" s="373" t="s">
        <v>2172</v>
      </c>
      <c r="G1097" s="373" t="s">
        <v>1273</v>
      </c>
      <c r="H1097" s="372" t="s">
        <v>913</v>
      </c>
      <c r="I1097" s="372">
        <v>53000</v>
      </c>
      <c r="J1097" s="318" t="s">
        <v>1001</v>
      </c>
      <c r="K1097" s="316">
        <v>42137</v>
      </c>
      <c r="L1097" s="317" t="s">
        <v>2608</v>
      </c>
      <c r="M1097" s="315" t="s">
        <v>983</v>
      </c>
      <c r="N1097" s="318" t="s">
        <v>991</v>
      </c>
      <c r="O1097" s="347">
        <v>50.76</v>
      </c>
      <c r="P1097" s="400">
        <v>4.2300000000000004</v>
      </c>
      <c r="Q1097" s="400">
        <v>4.2300000000000004</v>
      </c>
      <c r="R1097" s="400">
        <v>4.2300000000000004</v>
      </c>
      <c r="S1097" s="404">
        <f>SUM(P1097:R1097)</f>
        <v>12.690000000000001</v>
      </c>
      <c r="T1097" s="400">
        <v>4.2300000000000004</v>
      </c>
      <c r="U1097" s="400">
        <v>4.2300000000000004</v>
      </c>
      <c r="V1097" s="400">
        <v>4.2300000000000004</v>
      </c>
      <c r="W1097" s="404">
        <f>SUM(T1097:V1097)</f>
        <v>12.690000000000001</v>
      </c>
      <c r="X1097" s="400">
        <v>4.2300000000000004</v>
      </c>
      <c r="Y1097" s="400">
        <v>4.2300000000000004</v>
      </c>
      <c r="Z1097" s="400">
        <v>4.2300000000000004</v>
      </c>
      <c r="AA1097" s="404">
        <f>SUM(X1097:Z1097)</f>
        <v>12.690000000000001</v>
      </c>
      <c r="AB1097" s="400">
        <v>4.2300000000000004</v>
      </c>
      <c r="AC1097" s="400">
        <v>4.2300000000000004</v>
      </c>
      <c r="AD1097" s="400">
        <v>4.2300000000000004</v>
      </c>
      <c r="AE1097" s="404">
        <f>SUM(AB1097:AD1097)</f>
        <v>12.690000000000001</v>
      </c>
      <c r="AF1097" s="401">
        <f>SUBTOTAL(9,S1097,W1097,AA1097,AE1097)</f>
        <v>50.760000000000005</v>
      </c>
    </row>
    <row r="1098" spans="1:32" x14ac:dyDescent="0.3">
      <c r="A1098" s="70"/>
      <c r="B1098" s="70" t="s">
        <v>3631</v>
      </c>
      <c r="C1098" s="318" t="s">
        <v>2694</v>
      </c>
      <c r="D1098" s="318" t="s">
        <v>440</v>
      </c>
      <c r="E1098" s="317" t="s">
        <v>951</v>
      </c>
      <c r="F1098" s="318" t="s">
        <v>2173</v>
      </c>
      <c r="G1098" s="318" t="s">
        <v>1272</v>
      </c>
      <c r="H1098" s="317" t="s">
        <v>912</v>
      </c>
      <c r="I1098" s="317">
        <v>53100</v>
      </c>
      <c r="J1098" s="318" t="s">
        <v>1001</v>
      </c>
      <c r="K1098" s="81">
        <v>42115</v>
      </c>
      <c r="L1098" s="317" t="s">
        <v>2608</v>
      </c>
      <c r="M1098" s="315" t="s">
        <v>983</v>
      </c>
      <c r="N1098" s="318" t="s">
        <v>991</v>
      </c>
      <c r="O1098" s="347">
        <v>50.76</v>
      </c>
      <c r="P1098" s="400">
        <v>4.2300000000000004</v>
      </c>
      <c r="Q1098" s="400">
        <v>4.2300000000000004</v>
      </c>
      <c r="R1098" s="400">
        <v>4.2300000000000004</v>
      </c>
      <c r="S1098" s="404">
        <f>SUM(P1098:R1098)</f>
        <v>12.690000000000001</v>
      </c>
      <c r="T1098" s="400">
        <v>4.2300000000000004</v>
      </c>
      <c r="U1098" s="400">
        <v>4.2300000000000004</v>
      </c>
      <c r="V1098" s="400">
        <v>4.2300000000000004</v>
      </c>
      <c r="W1098" s="404">
        <f>SUM(T1098:V1098)</f>
        <v>12.690000000000001</v>
      </c>
      <c r="X1098" s="400">
        <v>4.2300000000000004</v>
      </c>
      <c r="Y1098" s="400">
        <v>4.2300000000000004</v>
      </c>
      <c r="Z1098" s="400">
        <v>4.2300000000000004</v>
      </c>
      <c r="AA1098" s="404">
        <f>SUM(X1098:Z1098)</f>
        <v>12.690000000000001</v>
      </c>
      <c r="AB1098" s="400">
        <v>4.2300000000000004</v>
      </c>
      <c r="AC1098" s="400">
        <v>4.2300000000000004</v>
      </c>
      <c r="AD1098" s="400">
        <v>4.2300000000000004</v>
      </c>
      <c r="AE1098" s="404">
        <f>SUM(AB1098:AD1098)</f>
        <v>12.690000000000001</v>
      </c>
      <c r="AF1098" s="401">
        <f>SUBTOTAL(9,S1098,W1098,AA1098,AE1098)</f>
        <v>50.760000000000005</v>
      </c>
    </row>
    <row r="1099" spans="1:32" x14ac:dyDescent="0.3">
      <c r="A1099" s="70"/>
      <c r="B1099" s="70" t="s">
        <v>3631</v>
      </c>
      <c r="C1099" s="318" t="s">
        <v>2694</v>
      </c>
      <c r="D1099" s="318" t="s">
        <v>441</v>
      </c>
      <c r="E1099" s="317" t="s">
        <v>951</v>
      </c>
      <c r="F1099" s="318" t="s">
        <v>2174</v>
      </c>
      <c r="G1099" s="318" t="s">
        <v>1272</v>
      </c>
      <c r="H1099" s="317" t="s">
        <v>912</v>
      </c>
      <c r="I1099" s="317">
        <v>53100</v>
      </c>
      <c r="J1099" s="318" t="s">
        <v>1001</v>
      </c>
      <c r="K1099" s="81">
        <v>42115</v>
      </c>
      <c r="L1099" s="317" t="s">
        <v>2608</v>
      </c>
      <c r="M1099" s="315" t="s">
        <v>983</v>
      </c>
      <c r="N1099" s="318" t="s">
        <v>991</v>
      </c>
      <c r="O1099" s="347">
        <v>50.76</v>
      </c>
      <c r="P1099" s="400">
        <v>4.2300000000000004</v>
      </c>
      <c r="Q1099" s="400">
        <v>4.2300000000000004</v>
      </c>
      <c r="R1099" s="400">
        <v>4.2300000000000004</v>
      </c>
      <c r="S1099" s="404">
        <f>SUM(P1099:R1099)</f>
        <v>12.690000000000001</v>
      </c>
      <c r="T1099" s="400">
        <v>4.2300000000000004</v>
      </c>
      <c r="U1099" s="400">
        <v>4.2300000000000004</v>
      </c>
      <c r="V1099" s="400">
        <v>4.2300000000000004</v>
      </c>
      <c r="W1099" s="404">
        <f>SUM(T1099:V1099)</f>
        <v>12.690000000000001</v>
      </c>
      <c r="X1099" s="400">
        <v>4.2300000000000004</v>
      </c>
      <c r="Y1099" s="400">
        <v>4.2300000000000004</v>
      </c>
      <c r="Z1099" s="400">
        <v>4.2300000000000004</v>
      </c>
      <c r="AA1099" s="404">
        <f>SUM(X1099:Z1099)</f>
        <v>12.690000000000001</v>
      </c>
      <c r="AB1099" s="400">
        <v>4.2300000000000004</v>
      </c>
      <c r="AC1099" s="400">
        <v>4.2300000000000004</v>
      </c>
      <c r="AD1099" s="400">
        <v>4.2300000000000004</v>
      </c>
      <c r="AE1099" s="404">
        <f>SUM(AB1099:AD1099)</f>
        <v>12.690000000000001</v>
      </c>
      <c r="AF1099" s="401">
        <f>SUBTOTAL(9,S1099,W1099,AA1099,AE1099)</f>
        <v>50.760000000000005</v>
      </c>
    </row>
    <row r="1100" spans="1:32" x14ac:dyDescent="0.3">
      <c r="A1100" s="70"/>
      <c r="B1100" s="70" t="s">
        <v>3631</v>
      </c>
      <c r="C1100" s="318" t="s">
        <v>2694</v>
      </c>
      <c r="D1100" s="318" t="s">
        <v>442</v>
      </c>
      <c r="E1100" s="317" t="s">
        <v>951</v>
      </c>
      <c r="F1100" s="318" t="s">
        <v>2175</v>
      </c>
      <c r="G1100" s="318" t="s">
        <v>1273</v>
      </c>
      <c r="H1100" s="317" t="s">
        <v>913</v>
      </c>
      <c r="I1100" s="317">
        <v>53000</v>
      </c>
      <c r="J1100" s="318" t="s">
        <v>1001</v>
      </c>
      <c r="K1100" s="81">
        <v>42137</v>
      </c>
      <c r="L1100" s="317" t="s">
        <v>2608</v>
      </c>
      <c r="M1100" s="315" t="s">
        <v>983</v>
      </c>
      <c r="N1100" s="318" t="s">
        <v>991</v>
      </c>
      <c r="O1100" s="347">
        <v>50.76</v>
      </c>
      <c r="P1100" s="400">
        <v>4.2300000000000004</v>
      </c>
      <c r="Q1100" s="400">
        <v>4.2300000000000004</v>
      </c>
      <c r="R1100" s="400">
        <v>4.2300000000000004</v>
      </c>
      <c r="S1100" s="404">
        <f>SUM(P1100:R1100)</f>
        <v>12.690000000000001</v>
      </c>
      <c r="T1100" s="400">
        <v>4.2300000000000004</v>
      </c>
      <c r="U1100" s="400">
        <v>4.2300000000000004</v>
      </c>
      <c r="V1100" s="400">
        <v>4.2300000000000004</v>
      </c>
      <c r="W1100" s="404">
        <f>SUM(T1100:V1100)</f>
        <v>12.690000000000001</v>
      </c>
      <c r="X1100" s="400">
        <v>4.2300000000000004</v>
      </c>
      <c r="Y1100" s="400">
        <v>4.2300000000000004</v>
      </c>
      <c r="Z1100" s="400">
        <v>4.2300000000000004</v>
      </c>
      <c r="AA1100" s="404">
        <f>SUM(X1100:Z1100)</f>
        <v>12.690000000000001</v>
      </c>
      <c r="AB1100" s="400">
        <v>4.2300000000000004</v>
      </c>
      <c r="AC1100" s="400">
        <v>4.2300000000000004</v>
      </c>
      <c r="AD1100" s="400">
        <v>4.2300000000000004</v>
      </c>
      <c r="AE1100" s="404">
        <f>SUM(AB1100:AD1100)</f>
        <v>12.690000000000001</v>
      </c>
      <c r="AF1100" s="401">
        <f>SUBTOTAL(9,S1100,W1100,AA1100,AE1100)</f>
        <v>50.760000000000005</v>
      </c>
    </row>
    <row r="1101" spans="1:32" x14ac:dyDescent="0.3">
      <c r="A1101" s="581"/>
      <c r="B1101" s="581" t="s">
        <v>3631</v>
      </c>
      <c r="C1101" s="580" t="s">
        <v>2700</v>
      </c>
      <c r="D1101" s="580" t="s">
        <v>3855</v>
      </c>
      <c r="E1101" s="579" t="s">
        <v>951</v>
      </c>
      <c r="F1101" s="580" t="s">
        <v>2176</v>
      </c>
      <c r="G1101" s="529" t="s">
        <v>1272</v>
      </c>
      <c r="H1101" s="529" t="s">
        <v>912</v>
      </c>
      <c r="I1101" s="529">
        <v>53100</v>
      </c>
      <c r="J1101" s="580" t="s">
        <v>1001</v>
      </c>
      <c r="K1101" s="81">
        <v>42137</v>
      </c>
      <c r="L1101" s="579" t="s">
        <v>2608</v>
      </c>
      <c r="M1101" s="578" t="s">
        <v>983</v>
      </c>
      <c r="N1101" s="580" t="s">
        <v>991</v>
      </c>
      <c r="O1101" s="347">
        <v>50.76</v>
      </c>
      <c r="P1101" s="400">
        <v>4.2300000000000004</v>
      </c>
      <c r="Q1101" s="400">
        <v>4.2300000000000004</v>
      </c>
      <c r="R1101" s="400">
        <v>4.2300000000000004</v>
      </c>
      <c r="S1101" s="404">
        <f>SUM(P1101:R1101)</f>
        <v>12.690000000000001</v>
      </c>
      <c r="T1101" s="400">
        <v>4.2300000000000004</v>
      </c>
      <c r="U1101" s="400">
        <v>4.2300000000000004</v>
      </c>
      <c r="V1101" s="400">
        <v>4.2300000000000004</v>
      </c>
      <c r="W1101" s="404">
        <f>SUM(T1101:V1101)</f>
        <v>12.690000000000001</v>
      </c>
      <c r="X1101" s="400">
        <v>4.2300000000000004</v>
      </c>
      <c r="Y1101" s="400">
        <v>4.2300000000000004</v>
      </c>
      <c r="Z1101" s="400">
        <v>4.2300000000000004</v>
      </c>
      <c r="AA1101" s="404">
        <f>SUM(X1101:Z1101)</f>
        <v>12.690000000000001</v>
      </c>
      <c r="AB1101" s="400">
        <v>4.2300000000000004</v>
      </c>
      <c r="AC1101" s="400">
        <v>4.2300000000000004</v>
      </c>
      <c r="AD1101" s="400">
        <v>4.2300000000000004</v>
      </c>
      <c r="AE1101" s="404">
        <f>SUM(AB1101:AD1101)</f>
        <v>12.690000000000001</v>
      </c>
      <c r="AF1101" s="592">
        <f>SUBTOTAL(9,S1101,W1101,AA1101,AE1101)</f>
        <v>50.760000000000005</v>
      </c>
    </row>
    <row r="1102" spans="1:32" x14ac:dyDescent="0.3">
      <c r="A1102" s="581"/>
      <c r="B1102" s="581" t="s">
        <v>3631</v>
      </c>
      <c r="C1102" s="580" t="s">
        <v>2594</v>
      </c>
      <c r="D1102" s="580" t="s">
        <v>3856</v>
      </c>
      <c r="E1102" s="579" t="s">
        <v>951</v>
      </c>
      <c r="F1102" s="580" t="s">
        <v>2177</v>
      </c>
      <c r="G1102" s="529" t="s">
        <v>1272</v>
      </c>
      <c r="H1102" s="529" t="s">
        <v>912</v>
      </c>
      <c r="I1102" s="529">
        <v>53100</v>
      </c>
      <c r="J1102" s="580" t="s">
        <v>1001</v>
      </c>
      <c r="K1102" s="81">
        <v>42137</v>
      </c>
      <c r="L1102" s="579" t="s">
        <v>2608</v>
      </c>
      <c r="M1102" s="578" t="s">
        <v>983</v>
      </c>
      <c r="N1102" s="580" t="s">
        <v>991</v>
      </c>
      <c r="O1102" s="347">
        <v>50.76</v>
      </c>
      <c r="P1102" s="400">
        <v>4.2300000000000004</v>
      </c>
      <c r="Q1102" s="400">
        <v>4.2300000000000004</v>
      </c>
      <c r="R1102" s="400">
        <v>4.2300000000000004</v>
      </c>
      <c r="S1102" s="404">
        <f>SUM(P1102:R1102)</f>
        <v>12.690000000000001</v>
      </c>
      <c r="T1102" s="400">
        <v>4.2300000000000004</v>
      </c>
      <c r="U1102" s="400">
        <v>4.2300000000000004</v>
      </c>
      <c r="V1102" s="400">
        <v>4.2300000000000004</v>
      </c>
      <c r="W1102" s="404">
        <f>SUM(T1102:V1102)</f>
        <v>12.690000000000001</v>
      </c>
      <c r="X1102" s="400">
        <v>4.2300000000000004</v>
      </c>
      <c r="Y1102" s="400">
        <v>4.2300000000000004</v>
      </c>
      <c r="Z1102" s="400">
        <v>4.2300000000000004</v>
      </c>
      <c r="AA1102" s="404">
        <f>SUM(X1102:Z1102)</f>
        <v>12.690000000000001</v>
      </c>
      <c r="AB1102" s="400">
        <v>4.2300000000000004</v>
      </c>
      <c r="AC1102" s="400">
        <v>4.2300000000000004</v>
      </c>
      <c r="AD1102" s="400">
        <v>4.2300000000000004</v>
      </c>
      <c r="AE1102" s="404">
        <f>SUM(AB1102:AD1102)</f>
        <v>12.690000000000001</v>
      </c>
      <c r="AF1102" s="592">
        <f>SUBTOTAL(9,S1102,W1102,AA1102,AE1102)</f>
        <v>50.760000000000005</v>
      </c>
    </row>
    <row r="1103" spans="1:32" x14ac:dyDescent="0.3">
      <c r="A1103" s="581"/>
      <c r="B1103" s="581" t="s">
        <v>3631</v>
      </c>
      <c r="C1103" s="580" t="s">
        <v>2700</v>
      </c>
      <c r="D1103" s="580" t="s">
        <v>3854</v>
      </c>
      <c r="E1103" s="579" t="s">
        <v>951</v>
      </c>
      <c r="F1103" s="580" t="s">
        <v>2178</v>
      </c>
      <c r="G1103" s="529" t="s">
        <v>1272</v>
      </c>
      <c r="H1103" s="529" t="s">
        <v>912</v>
      </c>
      <c r="I1103" s="529">
        <v>53100</v>
      </c>
      <c r="J1103" s="580" t="s">
        <v>1001</v>
      </c>
      <c r="K1103" s="81">
        <v>42137</v>
      </c>
      <c r="L1103" s="579" t="s">
        <v>2608</v>
      </c>
      <c r="M1103" s="578" t="s">
        <v>983</v>
      </c>
      <c r="N1103" s="580" t="s">
        <v>991</v>
      </c>
      <c r="O1103" s="347">
        <v>50.76</v>
      </c>
      <c r="P1103" s="400">
        <v>4.2300000000000004</v>
      </c>
      <c r="Q1103" s="400">
        <v>4.2300000000000004</v>
      </c>
      <c r="R1103" s="400">
        <v>4.2300000000000004</v>
      </c>
      <c r="S1103" s="404">
        <f>SUM(P1103:R1103)</f>
        <v>12.690000000000001</v>
      </c>
      <c r="T1103" s="400">
        <v>4.2300000000000004</v>
      </c>
      <c r="U1103" s="400">
        <v>4.2300000000000004</v>
      </c>
      <c r="V1103" s="400">
        <v>4.2300000000000004</v>
      </c>
      <c r="W1103" s="404">
        <f>SUM(T1103:V1103)</f>
        <v>12.690000000000001</v>
      </c>
      <c r="X1103" s="400">
        <v>4.2300000000000004</v>
      </c>
      <c r="Y1103" s="400">
        <v>4.2300000000000004</v>
      </c>
      <c r="Z1103" s="400">
        <v>4.2300000000000004</v>
      </c>
      <c r="AA1103" s="404">
        <f>SUM(X1103:Z1103)</f>
        <v>12.690000000000001</v>
      </c>
      <c r="AB1103" s="400">
        <v>4.2300000000000004</v>
      </c>
      <c r="AC1103" s="400">
        <v>4.2300000000000004</v>
      </c>
      <c r="AD1103" s="400">
        <v>4.2300000000000004</v>
      </c>
      <c r="AE1103" s="404">
        <f>SUM(AB1103:AD1103)</f>
        <v>12.690000000000001</v>
      </c>
      <c r="AF1103" s="592">
        <f>SUBTOTAL(9,S1103,W1103,AA1103,AE1103)</f>
        <v>50.760000000000005</v>
      </c>
    </row>
    <row r="1104" spans="1:32" x14ac:dyDescent="0.3">
      <c r="A1104" s="581"/>
      <c r="B1104" s="581" t="s">
        <v>3631</v>
      </c>
      <c r="C1104" s="580" t="s">
        <v>2700</v>
      </c>
      <c r="D1104" s="580" t="s">
        <v>3853</v>
      </c>
      <c r="E1104" s="579" t="s">
        <v>951</v>
      </c>
      <c r="F1104" s="580" t="s">
        <v>2179</v>
      </c>
      <c r="G1104" s="529" t="s">
        <v>1272</v>
      </c>
      <c r="H1104" s="529" t="s">
        <v>912</v>
      </c>
      <c r="I1104" s="529">
        <v>53100</v>
      </c>
      <c r="J1104" s="580" t="s">
        <v>1001</v>
      </c>
      <c r="K1104" s="81">
        <v>42137</v>
      </c>
      <c r="L1104" s="579" t="s">
        <v>2608</v>
      </c>
      <c r="M1104" s="578" t="s">
        <v>983</v>
      </c>
      <c r="N1104" s="580" t="s">
        <v>991</v>
      </c>
      <c r="O1104" s="347">
        <v>50.76</v>
      </c>
      <c r="P1104" s="400">
        <v>4.2300000000000004</v>
      </c>
      <c r="Q1104" s="400">
        <v>4.2300000000000004</v>
      </c>
      <c r="R1104" s="400">
        <v>4.2300000000000004</v>
      </c>
      <c r="S1104" s="404">
        <f>SUM(P1104:R1104)</f>
        <v>12.690000000000001</v>
      </c>
      <c r="T1104" s="400">
        <v>4.2300000000000004</v>
      </c>
      <c r="U1104" s="400">
        <v>4.2300000000000004</v>
      </c>
      <c r="V1104" s="400">
        <v>4.2300000000000004</v>
      </c>
      <c r="W1104" s="404">
        <f>SUM(T1104:V1104)</f>
        <v>12.690000000000001</v>
      </c>
      <c r="X1104" s="400">
        <v>4.2300000000000004</v>
      </c>
      <c r="Y1104" s="400">
        <v>4.2300000000000004</v>
      </c>
      <c r="Z1104" s="400">
        <v>4.2300000000000004</v>
      </c>
      <c r="AA1104" s="404">
        <f>SUM(X1104:Z1104)</f>
        <v>12.690000000000001</v>
      </c>
      <c r="AB1104" s="400">
        <v>4.2300000000000004</v>
      </c>
      <c r="AC1104" s="400">
        <v>4.2300000000000004</v>
      </c>
      <c r="AD1104" s="400">
        <v>4.2300000000000004</v>
      </c>
      <c r="AE1104" s="404">
        <f>SUM(AB1104:AD1104)</f>
        <v>12.690000000000001</v>
      </c>
      <c r="AF1104" s="592">
        <f>SUBTOTAL(9,S1104,W1104,AA1104,AE1104)</f>
        <v>50.760000000000005</v>
      </c>
    </row>
    <row r="1105" spans="1:32" x14ac:dyDescent="0.3">
      <c r="A1105" s="70"/>
      <c r="B1105" s="70" t="s">
        <v>3631</v>
      </c>
      <c r="C1105" s="318" t="s">
        <v>2594</v>
      </c>
      <c r="D1105" s="318" t="s">
        <v>443</v>
      </c>
      <c r="E1105" s="317" t="s">
        <v>951</v>
      </c>
      <c r="F1105" s="318" t="s">
        <v>2180</v>
      </c>
      <c r="G1105" s="318" t="s">
        <v>1272</v>
      </c>
      <c r="H1105" s="317" t="s">
        <v>912</v>
      </c>
      <c r="I1105" s="317">
        <v>53100</v>
      </c>
      <c r="J1105" s="318" t="s">
        <v>1001</v>
      </c>
      <c r="K1105" s="81">
        <v>42137</v>
      </c>
      <c r="L1105" s="317" t="s">
        <v>2608</v>
      </c>
      <c r="M1105" s="315" t="s">
        <v>983</v>
      </c>
      <c r="N1105" s="318" t="s">
        <v>991</v>
      </c>
      <c r="O1105" s="347">
        <v>50.76</v>
      </c>
      <c r="P1105" s="400">
        <v>4.2300000000000004</v>
      </c>
      <c r="Q1105" s="400">
        <v>4.2300000000000004</v>
      </c>
      <c r="R1105" s="400">
        <v>4.2300000000000004</v>
      </c>
      <c r="S1105" s="404">
        <f>SUM(P1105:R1105)</f>
        <v>12.690000000000001</v>
      </c>
      <c r="T1105" s="400">
        <v>4.2300000000000004</v>
      </c>
      <c r="U1105" s="400">
        <v>4.2300000000000004</v>
      </c>
      <c r="V1105" s="400">
        <v>4.2300000000000004</v>
      </c>
      <c r="W1105" s="404">
        <f>SUM(T1105:V1105)</f>
        <v>12.690000000000001</v>
      </c>
      <c r="X1105" s="400">
        <v>4.2300000000000004</v>
      </c>
      <c r="Y1105" s="400">
        <v>4.2300000000000004</v>
      </c>
      <c r="Z1105" s="400">
        <v>4.2300000000000004</v>
      </c>
      <c r="AA1105" s="404">
        <f>SUM(X1105:Z1105)</f>
        <v>12.690000000000001</v>
      </c>
      <c r="AB1105" s="400">
        <v>4.2300000000000004</v>
      </c>
      <c r="AC1105" s="400">
        <v>4.2300000000000004</v>
      </c>
      <c r="AD1105" s="400">
        <v>4.2300000000000004</v>
      </c>
      <c r="AE1105" s="404">
        <f>SUM(AB1105:AD1105)</f>
        <v>12.690000000000001</v>
      </c>
      <c r="AF1105" s="401">
        <f>SUBTOTAL(9,S1105,W1105,AA1105,AE1105)</f>
        <v>50.760000000000005</v>
      </c>
    </row>
    <row r="1106" spans="1:32" x14ac:dyDescent="0.3">
      <c r="A1106" s="70"/>
      <c r="B1106" s="70" t="s">
        <v>3631</v>
      </c>
      <c r="C1106" s="318" t="s">
        <v>2594</v>
      </c>
      <c r="D1106" s="318" t="s">
        <v>444</v>
      </c>
      <c r="E1106" s="317" t="s">
        <v>951</v>
      </c>
      <c r="F1106" s="318" t="s">
        <v>2181</v>
      </c>
      <c r="G1106" s="318" t="s">
        <v>1272</v>
      </c>
      <c r="H1106" s="317" t="s">
        <v>912</v>
      </c>
      <c r="I1106" s="317">
        <v>53100</v>
      </c>
      <c r="J1106" s="318" t="s">
        <v>1001</v>
      </c>
      <c r="K1106" s="81">
        <v>42137</v>
      </c>
      <c r="L1106" s="317" t="s">
        <v>2608</v>
      </c>
      <c r="M1106" s="315" t="s">
        <v>983</v>
      </c>
      <c r="N1106" s="318" t="s">
        <v>991</v>
      </c>
      <c r="O1106" s="347">
        <v>50.76</v>
      </c>
      <c r="P1106" s="400">
        <v>4.2300000000000004</v>
      </c>
      <c r="Q1106" s="400">
        <v>4.2300000000000004</v>
      </c>
      <c r="R1106" s="400">
        <v>4.2300000000000004</v>
      </c>
      <c r="S1106" s="404">
        <f>SUM(P1106:R1106)</f>
        <v>12.690000000000001</v>
      </c>
      <c r="T1106" s="400">
        <v>4.2300000000000004</v>
      </c>
      <c r="U1106" s="400">
        <v>4.2300000000000004</v>
      </c>
      <c r="V1106" s="400">
        <v>4.2300000000000004</v>
      </c>
      <c r="W1106" s="404">
        <f>SUM(T1106:V1106)</f>
        <v>12.690000000000001</v>
      </c>
      <c r="X1106" s="400">
        <v>4.2300000000000004</v>
      </c>
      <c r="Y1106" s="400">
        <v>4.2300000000000004</v>
      </c>
      <c r="Z1106" s="400">
        <v>4.2300000000000004</v>
      </c>
      <c r="AA1106" s="404">
        <f>SUM(X1106:Z1106)</f>
        <v>12.690000000000001</v>
      </c>
      <c r="AB1106" s="400">
        <v>4.2300000000000004</v>
      </c>
      <c r="AC1106" s="400">
        <v>4.2300000000000004</v>
      </c>
      <c r="AD1106" s="400">
        <v>4.2300000000000004</v>
      </c>
      <c r="AE1106" s="404">
        <f>SUM(AB1106:AD1106)</f>
        <v>12.690000000000001</v>
      </c>
      <c r="AF1106" s="401">
        <f>SUBTOTAL(9,S1106,W1106,AA1106,AE1106)</f>
        <v>50.760000000000005</v>
      </c>
    </row>
    <row r="1107" spans="1:32" x14ac:dyDescent="0.3">
      <c r="A1107" s="70"/>
      <c r="B1107" s="70" t="s">
        <v>3631</v>
      </c>
      <c r="C1107" s="318" t="s">
        <v>2594</v>
      </c>
      <c r="D1107" s="318" t="s">
        <v>445</v>
      </c>
      <c r="E1107" s="317" t="s">
        <v>951</v>
      </c>
      <c r="F1107" s="318" t="s">
        <v>2182</v>
      </c>
      <c r="G1107" s="318" t="s">
        <v>1272</v>
      </c>
      <c r="H1107" s="317" t="s">
        <v>912</v>
      </c>
      <c r="I1107" s="317">
        <v>53100</v>
      </c>
      <c r="J1107" s="318" t="s">
        <v>1001</v>
      </c>
      <c r="K1107" s="81">
        <v>42137</v>
      </c>
      <c r="L1107" s="317" t="s">
        <v>2608</v>
      </c>
      <c r="M1107" s="315" t="s">
        <v>983</v>
      </c>
      <c r="N1107" s="318" t="s">
        <v>991</v>
      </c>
      <c r="O1107" s="347">
        <v>50.76</v>
      </c>
      <c r="P1107" s="400">
        <v>4.2300000000000004</v>
      </c>
      <c r="Q1107" s="400">
        <v>4.2300000000000004</v>
      </c>
      <c r="R1107" s="400">
        <v>4.2300000000000004</v>
      </c>
      <c r="S1107" s="404">
        <f>SUM(P1107:R1107)</f>
        <v>12.690000000000001</v>
      </c>
      <c r="T1107" s="400">
        <v>4.2300000000000004</v>
      </c>
      <c r="U1107" s="400">
        <v>4.2300000000000004</v>
      </c>
      <c r="V1107" s="400">
        <v>4.2300000000000004</v>
      </c>
      <c r="W1107" s="404">
        <f>SUM(T1107:V1107)</f>
        <v>12.690000000000001</v>
      </c>
      <c r="X1107" s="400">
        <v>4.2300000000000004</v>
      </c>
      <c r="Y1107" s="400">
        <v>4.2300000000000004</v>
      </c>
      <c r="Z1107" s="400">
        <v>4.2300000000000004</v>
      </c>
      <c r="AA1107" s="404">
        <f>SUM(X1107:Z1107)</f>
        <v>12.690000000000001</v>
      </c>
      <c r="AB1107" s="400">
        <v>4.2300000000000004</v>
      </c>
      <c r="AC1107" s="400">
        <v>4.2300000000000004</v>
      </c>
      <c r="AD1107" s="400">
        <v>4.2300000000000004</v>
      </c>
      <c r="AE1107" s="404">
        <f>SUM(AB1107:AD1107)</f>
        <v>12.690000000000001</v>
      </c>
      <c r="AF1107" s="401">
        <f>SUBTOTAL(9,S1107,W1107,AA1107,AE1107)</f>
        <v>50.760000000000005</v>
      </c>
    </row>
    <row r="1108" spans="1:32" x14ac:dyDescent="0.3">
      <c r="A1108" s="371"/>
      <c r="B1108" s="70" t="s">
        <v>3631</v>
      </c>
      <c r="C1108" s="318" t="s">
        <v>2665</v>
      </c>
      <c r="D1108" s="372" t="s">
        <v>3496</v>
      </c>
      <c r="E1108" s="372" t="s">
        <v>951</v>
      </c>
      <c r="F1108" s="373" t="s">
        <v>2183</v>
      </c>
      <c r="G1108" s="373" t="s">
        <v>1272</v>
      </c>
      <c r="H1108" s="372" t="s">
        <v>912</v>
      </c>
      <c r="I1108" s="372">
        <v>53100</v>
      </c>
      <c r="J1108" s="318" t="s">
        <v>1001</v>
      </c>
      <c r="K1108" s="81">
        <v>42137</v>
      </c>
      <c r="L1108" s="317" t="s">
        <v>2608</v>
      </c>
      <c r="M1108" s="315" t="s">
        <v>983</v>
      </c>
      <c r="N1108" s="318" t="s">
        <v>991</v>
      </c>
      <c r="O1108" s="347">
        <v>50.76</v>
      </c>
      <c r="P1108" s="400">
        <v>4.2300000000000004</v>
      </c>
      <c r="Q1108" s="400">
        <v>4.2300000000000004</v>
      </c>
      <c r="R1108" s="400">
        <v>4.2300000000000004</v>
      </c>
      <c r="S1108" s="404">
        <f>SUM(P1108:R1108)</f>
        <v>12.690000000000001</v>
      </c>
      <c r="T1108" s="400">
        <v>4.2300000000000004</v>
      </c>
      <c r="U1108" s="400">
        <v>4.2300000000000004</v>
      </c>
      <c r="V1108" s="400">
        <v>4.2300000000000004</v>
      </c>
      <c r="W1108" s="404">
        <f>SUM(T1108:V1108)</f>
        <v>12.690000000000001</v>
      </c>
      <c r="X1108" s="400">
        <v>4.2300000000000004</v>
      </c>
      <c r="Y1108" s="400">
        <v>4.2300000000000004</v>
      </c>
      <c r="Z1108" s="400">
        <v>4.2300000000000004</v>
      </c>
      <c r="AA1108" s="404">
        <f>SUM(X1108:Z1108)</f>
        <v>12.690000000000001</v>
      </c>
      <c r="AB1108" s="400">
        <v>4.2300000000000004</v>
      </c>
      <c r="AC1108" s="400">
        <v>4.2300000000000004</v>
      </c>
      <c r="AD1108" s="400">
        <v>4.2300000000000004</v>
      </c>
      <c r="AE1108" s="404">
        <f>SUM(AB1108:AD1108)</f>
        <v>12.690000000000001</v>
      </c>
      <c r="AF1108" s="401">
        <f>SUBTOTAL(9,S1108,W1108,AA1108,AE1108)</f>
        <v>50.760000000000005</v>
      </c>
    </row>
    <row r="1109" spans="1:32" x14ac:dyDescent="0.3">
      <c r="A1109" s="70"/>
      <c r="B1109" s="70" t="s">
        <v>3631</v>
      </c>
      <c r="C1109" s="318" t="s">
        <v>2594</v>
      </c>
      <c r="D1109" s="318" t="s">
        <v>446</v>
      </c>
      <c r="E1109" s="317" t="s">
        <v>951</v>
      </c>
      <c r="F1109" s="318" t="s">
        <v>2184</v>
      </c>
      <c r="G1109" s="318" t="s">
        <v>1272</v>
      </c>
      <c r="H1109" s="317" t="s">
        <v>912</v>
      </c>
      <c r="I1109" s="317">
        <v>53100</v>
      </c>
      <c r="J1109" s="318" t="s">
        <v>1001</v>
      </c>
      <c r="K1109" s="81">
        <v>42137</v>
      </c>
      <c r="L1109" s="317" t="s">
        <v>2608</v>
      </c>
      <c r="M1109" s="315" t="s">
        <v>983</v>
      </c>
      <c r="N1109" s="318" t="s">
        <v>991</v>
      </c>
      <c r="O1109" s="347">
        <v>50.76</v>
      </c>
      <c r="P1109" s="400">
        <v>4.2300000000000004</v>
      </c>
      <c r="Q1109" s="400">
        <v>4.2300000000000004</v>
      </c>
      <c r="R1109" s="400">
        <v>4.2300000000000004</v>
      </c>
      <c r="S1109" s="404">
        <f>SUM(P1109:R1109)</f>
        <v>12.690000000000001</v>
      </c>
      <c r="T1109" s="400">
        <v>4.2300000000000004</v>
      </c>
      <c r="U1109" s="400">
        <v>4.2300000000000004</v>
      </c>
      <c r="V1109" s="400">
        <v>4.2300000000000004</v>
      </c>
      <c r="W1109" s="404">
        <f>SUM(T1109:V1109)</f>
        <v>12.690000000000001</v>
      </c>
      <c r="X1109" s="400">
        <v>4.2300000000000004</v>
      </c>
      <c r="Y1109" s="400">
        <v>4.2300000000000004</v>
      </c>
      <c r="Z1109" s="400">
        <v>4.2300000000000004</v>
      </c>
      <c r="AA1109" s="404">
        <f>SUM(X1109:Z1109)</f>
        <v>12.690000000000001</v>
      </c>
      <c r="AB1109" s="400">
        <v>4.2300000000000004</v>
      </c>
      <c r="AC1109" s="400">
        <v>4.2300000000000004</v>
      </c>
      <c r="AD1109" s="400">
        <v>4.2300000000000004</v>
      </c>
      <c r="AE1109" s="404">
        <f>SUM(AB1109:AD1109)</f>
        <v>12.690000000000001</v>
      </c>
      <c r="AF1109" s="401">
        <f>SUBTOTAL(9,S1109,W1109,AA1109,AE1109)</f>
        <v>50.760000000000005</v>
      </c>
    </row>
    <row r="1110" spans="1:32" x14ac:dyDescent="0.3">
      <c r="A1110" s="70"/>
      <c r="B1110" s="70" t="s">
        <v>3631</v>
      </c>
      <c r="C1110" s="318" t="s">
        <v>2700</v>
      </c>
      <c r="D1110" s="318" t="s">
        <v>447</v>
      </c>
      <c r="E1110" s="317" t="s">
        <v>951</v>
      </c>
      <c r="F1110" s="318" t="s">
        <v>2185</v>
      </c>
      <c r="G1110" s="318" t="s">
        <v>1273</v>
      </c>
      <c r="H1110" s="317" t="s">
        <v>913</v>
      </c>
      <c r="I1110" s="317">
        <v>53000</v>
      </c>
      <c r="J1110" s="318" t="s">
        <v>1001</v>
      </c>
      <c r="K1110" s="81">
        <v>42137</v>
      </c>
      <c r="L1110" s="317" t="s">
        <v>2608</v>
      </c>
      <c r="M1110" s="315" t="s">
        <v>983</v>
      </c>
      <c r="N1110" s="318" t="s">
        <v>991</v>
      </c>
      <c r="O1110" s="347">
        <v>50.76</v>
      </c>
      <c r="P1110" s="400">
        <v>4.2300000000000004</v>
      </c>
      <c r="Q1110" s="400">
        <v>4.2300000000000004</v>
      </c>
      <c r="R1110" s="400">
        <v>4.2300000000000004</v>
      </c>
      <c r="S1110" s="404">
        <f>SUM(P1110:R1110)</f>
        <v>12.690000000000001</v>
      </c>
      <c r="T1110" s="400">
        <v>4.2300000000000004</v>
      </c>
      <c r="U1110" s="400">
        <v>4.2300000000000004</v>
      </c>
      <c r="V1110" s="400">
        <v>4.2300000000000004</v>
      </c>
      <c r="W1110" s="404">
        <f>SUM(T1110:V1110)</f>
        <v>12.690000000000001</v>
      </c>
      <c r="X1110" s="400">
        <v>4.2300000000000004</v>
      </c>
      <c r="Y1110" s="400">
        <v>4.2300000000000004</v>
      </c>
      <c r="Z1110" s="400">
        <v>4.2300000000000004</v>
      </c>
      <c r="AA1110" s="404">
        <f>SUM(X1110:Z1110)</f>
        <v>12.690000000000001</v>
      </c>
      <c r="AB1110" s="400">
        <v>4.2300000000000004</v>
      </c>
      <c r="AC1110" s="400">
        <v>4.2300000000000004</v>
      </c>
      <c r="AD1110" s="400">
        <v>4.2300000000000004</v>
      </c>
      <c r="AE1110" s="404">
        <f>SUM(AB1110:AD1110)</f>
        <v>12.690000000000001</v>
      </c>
      <c r="AF1110" s="401">
        <f>SUBTOTAL(9,S1110,W1110,AA1110,AE1110)</f>
        <v>50.760000000000005</v>
      </c>
    </row>
    <row r="1111" spans="1:32" x14ac:dyDescent="0.3">
      <c r="A1111" s="70"/>
      <c r="B1111" s="70" t="s">
        <v>3631</v>
      </c>
      <c r="C1111" s="318" t="s">
        <v>2694</v>
      </c>
      <c r="D1111" s="318" t="s">
        <v>448</v>
      </c>
      <c r="E1111" s="317" t="s">
        <v>951</v>
      </c>
      <c r="F1111" s="318" t="s">
        <v>2186</v>
      </c>
      <c r="G1111" s="318" t="s">
        <v>1273</v>
      </c>
      <c r="H1111" s="317" t="s">
        <v>913</v>
      </c>
      <c r="I1111" s="317">
        <v>53000</v>
      </c>
      <c r="J1111" s="318" t="s">
        <v>1001</v>
      </c>
      <c r="K1111" s="81">
        <v>42120</v>
      </c>
      <c r="L1111" s="317" t="s">
        <v>2608</v>
      </c>
      <c r="M1111" s="315" t="s">
        <v>983</v>
      </c>
      <c r="N1111" s="318" t="s">
        <v>991</v>
      </c>
      <c r="O1111" s="347">
        <v>50.76</v>
      </c>
      <c r="P1111" s="400">
        <v>4.2300000000000004</v>
      </c>
      <c r="Q1111" s="400">
        <v>4.2300000000000004</v>
      </c>
      <c r="R1111" s="400">
        <v>4.2300000000000004</v>
      </c>
      <c r="S1111" s="404">
        <f>SUM(P1111:R1111)</f>
        <v>12.690000000000001</v>
      </c>
      <c r="T1111" s="400">
        <v>4.2300000000000004</v>
      </c>
      <c r="U1111" s="400">
        <v>4.2300000000000004</v>
      </c>
      <c r="V1111" s="400">
        <v>4.2300000000000004</v>
      </c>
      <c r="W1111" s="404">
        <f>SUM(T1111:V1111)</f>
        <v>12.690000000000001</v>
      </c>
      <c r="X1111" s="400">
        <v>4.2300000000000004</v>
      </c>
      <c r="Y1111" s="400">
        <v>4.2300000000000004</v>
      </c>
      <c r="Z1111" s="400">
        <v>4.2300000000000004</v>
      </c>
      <c r="AA1111" s="404">
        <f>SUM(X1111:Z1111)</f>
        <v>12.690000000000001</v>
      </c>
      <c r="AB1111" s="400">
        <v>4.2300000000000004</v>
      </c>
      <c r="AC1111" s="400">
        <v>4.2300000000000004</v>
      </c>
      <c r="AD1111" s="400">
        <v>4.2300000000000004</v>
      </c>
      <c r="AE1111" s="404">
        <f>SUM(AB1111:AD1111)</f>
        <v>12.690000000000001</v>
      </c>
      <c r="AF1111" s="401">
        <f>SUBTOTAL(9,S1111,W1111,AA1111,AE1111)</f>
        <v>50.760000000000005</v>
      </c>
    </row>
    <row r="1112" spans="1:32" x14ac:dyDescent="0.3">
      <c r="A1112" s="70"/>
      <c r="B1112" s="70" t="s">
        <v>3631</v>
      </c>
      <c r="C1112" s="318" t="s">
        <v>2694</v>
      </c>
      <c r="D1112" s="318" t="s">
        <v>449</v>
      </c>
      <c r="E1112" s="317" t="s">
        <v>951</v>
      </c>
      <c r="F1112" s="318" t="s">
        <v>2187</v>
      </c>
      <c r="G1112" s="318" t="s">
        <v>1273</v>
      </c>
      <c r="H1112" s="317" t="s">
        <v>913</v>
      </c>
      <c r="I1112" s="317">
        <v>53000</v>
      </c>
      <c r="J1112" s="318" t="s">
        <v>1001</v>
      </c>
      <c r="K1112" s="81">
        <v>42120</v>
      </c>
      <c r="L1112" s="317" t="s">
        <v>2608</v>
      </c>
      <c r="M1112" s="315" t="s">
        <v>983</v>
      </c>
      <c r="N1112" s="318" t="s">
        <v>991</v>
      </c>
      <c r="O1112" s="347">
        <v>50.76</v>
      </c>
      <c r="P1112" s="400">
        <v>4.2300000000000004</v>
      </c>
      <c r="Q1112" s="400">
        <v>4.2300000000000004</v>
      </c>
      <c r="R1112" s="400">
        <v>4.2300000000000004</v>
      </c>
      <c r="S1112" s="404">
        <f>SUM(P1112:R1112)</f>
        <v>12.690000000000001</v>
      </c>
      <c r="T1112" s="400">
        <v>4.2300000000000004</v>
      </c>
      <c r="U1112" s="400">
        <v>4.2300000000000004</v>
      </c>
      <c r="V1112" s="400">
        <v>4.2300000000000004</v>
      </c>
      <c r="W1112" s="404">
        <f>SUM(T1112:V1112)</f>
        <v>12.690000000000001</v>
      </c>
      <c r="X1112" s="400">
        <v>4.2300000000000004</v>
      </c>
      <c r="Y1112" s="400">
        <v>4.2300000000000004</v>
      </c>
      <c r="Z1112" s="400">
        <v>4.2300000000000004</v>
      </c>
      <c r="AA1112" s="404">
        <f>SUM(X1112:Z1112)</f>
        <v>12.690000000000001</v>
      </c>
      <c r="AB1112" s="400">
        <v>4.2300000000000004</v>
      </c>
      <c r="AC1112" s="400">
        <v>4.2300000000000004</v>
      </c>
      <c r="AD1112" s="400">
        <v>4.2300000000000004</v>
      </c>
      <c r="AE1112" s="404">
        <f>SUM(AB1112:AD1112)</f>
        <v>12.690000000000001</v>
      </c>
      <c r="AF1112" s="401">
        <f>SUBTOTAL(9,S1112,W1112,AA1112,AE1112)</f>
        <v>50.760000000000005</v>
      </c>
    </row>
    <row r="1113" spans="1:32" x14ac:dyDescent="0.3">
      <c r="A1113" s="70"/>
      <c r="B1113" s="70" t="s">
        <v>3631</v>
      </c>
      <c r="C1113" s="318" t="s">
        <v>3236</v>
      </c>
      <c r="D1113" s="318" t="s">
        <v>450</v>
      </c>
      <c r="E1113" s="317" t="s">
        <v>943</v>
      </c>
      <c r="F1113" s="318" t="s">
        <v>2188</v>
      </c>
      <c r="G1113" s="318" t="s">
        <v>1885</v>
      </c>
      <c r="H1113" s="317" t="s">
        <v>966</v>
      </c>
      <c r="I1113" s="317">
        <v>62300</v>
      </c>
      <c r="J1113" s="318" t="s">
        <v>1001</v>
      </c>
      <c r="K1113" s="81">
        <v>42120</v>
      </c>
      <c r="L1113" s="317" t="s">
        <v>2608</v>
      </c>
      <c r="M1113" s="315" t="s">
        <v>983</v>
      </c>
      <c r="N1113" s="318" t="s">
        <v>991</v>
      </c>
      <c r="O1113" s="347">
        <v>50.76</v>
      </c>
      <c r="P1113" s="400">
        <v>4.2300000000000004</v>
      </c>
      <c r="Q1113" s="400">
        <v>4.2300000000000004</v>
      </c>
      <c r="R1113" s="400">
        <v>4.2300000000000004</v>
      </c>
      <c r="S1113" s="404">
        <f>SUM(P1113:R1113)</f>
        <v>12.690000000000001</v>
      </c>
      <c r="T1113" s="400">
        <v>4.2300000000000004</v>
      </c>
      <c r="U1113" s="400">
        <v>4.2300000000000004</v>
      </c>
      <c r="V1113" s="400">
        <v>4.2300000000000004</v>
      </c>
      <c r="W1113" s="404">
        <f>SUM(T1113:V1113)</f>
        <v>12.690000000000001</v>
      </c>
      <c r="X1113" s="400">
        <v>4.2300000000000004</v>
      </c>
      <c r="Y1113" s="400">
        <v>4.2300000000000004</v>
      </c>
      <c r="Z1113" s="400">
        <v>4.2300000000000004</v>
      </c>
      <c r="AA1113" s="404">
        <f>SUM(X1113:Z1113)</f>
        <v>12.690000000000001</v>
      </c>
      <c r="AB1113" s="400">
        <v>4.2300000000000004</v>
      </c>
      <c r="AC1113" s="400">
        <v>4.2300000000000004</v>
      </c>
      <c r="AD1113" s="400">
        <v>4.2300000000000004</v>
      </c>
      <c r="AE1113" s="404">
        <f>SUM(AB1113:AD1113)</f>
        <v>12.690000000000001</v>
      </c>
      <c r="AF1113" s="401">
        <f>SUBTOTAL(9,S1113,W1113,AA1113,AE1113)</f>
        <v>50.760000000000005</v>
      </c>
    </row>
    <row r="1114" spans="1:32" x14ac:dyDescent="0.3">
      <c r="A1114" s="70"/>
      <c r="B1114" s="70" t="s">
        <v>3631</v>
      </c>
      <c r="C1114" s="80" t="s">
        <v>2594</v>
      </c>
      <c r="D1114" s="317" t="s">
        <v>2670</v>
      </c>
      <c r="E1114" s="503" t="s">
        <v>3729</v>
      </c>
      <c r="F1114" s="318" t="s">
        <v>2189</v>
      </c>
      <c r="G1114" s="318" t="s">
        <v>1272</v>
      </c>
      <c r="H1114" s="317" t="s">
        <v>912</v>
      </c>
      <c r="I1114" s="317">
        <v>53100</v>
      </c>
      <c r="J1114" s="318" t="s">
        <v>1003</v>
      </c>
      <c r="K1114" s="81">
        <v>42052</v>
      </c>
      <c r="L1114" s="317" t="s">
        <v>2608</v>
      </c>
      <c r="M1114" s="315" t="s">
        <v>983</v>
      </c>
      <c r="N1114" s="318" t="s">
        <v>992</v>
      </c>
      <c r="O1114" s="347">
        <v>78.599999999999994</v>
      </c>
      <c r="P1114" s="400">
        <v>6.55</v>
      </c>
      <c r="Q1114" s="400">
        <v>6.55</v>
      </c>
      <c r="R1114" s="400">
        <v>6.55</v>
      </c>
      <c r="S1114" s="404">
        <f>SUM(P1114:R1114)</f>
        <v>19.649999999999999</v>
      </c>
      <c r="T1114" s="400">
        <v>6.55</v>
      </c>
      <c r="U1114" s="400">
        <v>6.55</v>
      </c>
      <c r="V1114" s="400">
        <v>6.55</v>
      </c>
      <c r="W1114" s="404">
        <f>SUM(T1114:V1114)</f>
        <v>19.649999999999999</v>
      </c>
      <c r="X1114" s="400">
        <v>6.55</v>
      </c>
      <c r="Y1114" s="400">
        <v>6.55</v>
      </c>
      <c r="Z1114" s="400">
        <v>6.55</v>
      </c>
      <c r="AA1114" s="404">
        <f>SUM(X1114:Z1114)</f>
        <v>19.649999999999999</v>
      </c>
      <c r="AB1114" s="400">
        <v>6.55</v>
      </c>
      <c r="AC1114" s="400">
        <v>6.55</v>
      </c>
      <c r="AD1114" s="400">
        <v>6.55</v>
      </c>
      <c r="AE1114" s="404">
        <f>SUM(AB1114:AD1114)</f>
        <v>19.649999999999999</v>
      </c>
      <c r="AF1114" s="401">
        <f>SUBTOTAL(9,S1114,W1114,AA1114,AE1114)</f>
        <v>78.599999999999994</v>
      </c>
    </row>
    <row r="1115" spans="1:32" x14ac:dyDescent="0.3">
      <c r="A1115" s="70"/>
      <c r="B1115" s="70" t="s">
        <v>3631</v>
      </c>
      <c r="C1115" s="80" t="s">
        <v>2594</v>
      </c>
      <c r="D1115" s="317" t="s">
        <v>2671</v>
      </c>
      <c r="E1115" s="503" t="s">
        <v>3729</v>
      </c>
      <c r="F1115" s="318" t="s">
        <v>2190</v>
      </c>
      <c r="G1115" s="318" t="s">
        <v>1272</v>
      </c>
      <c r="H1115" s="317" t="s">
        <v>912</v>
      </c>
      <c r="I1115" s="317">
        <v>53100</v>
      </c>
      <c r="J1115" s="318" t="s">
        <v>1003</v>
      </c>
      <c r="K1115" s="81">
        <v>42052</v>
      </c>
      <c r="L1115" s="317" t="s">
        <v>2608</v>
      </c>
      <c r="M1115" s="315" t="s">
        <v>983</v>
      </c>
      <c r="N1115" s="318" t="s">
        <v>992</v>
      </c>
      <c r="O1115" s="347">
        <v>78.599999999999994</v>
      </c>
      <c r="P1115" s="400">
        <v>6.55</v>
      </c>
      <c r="Q1115" s="400">
        <v>6.55</v>
      </c>
      <c r="R1115" s="400">
        <v>6.55</v>
      </c>
      <c r="S1115" s="404">
        <f>SUM(P1115:R1115)</f>
        <v>19.649999999999999</v>
      </c>
      <c r="T1115" s="400">
        <v>6.55</v>
      </c>
      <c r="U1115" s="400">
        <v>6.55</v>
      </c>
      <c r="V1115" s="400">
        <v>6.55</v>
      </c>
      <c r="W1115" s="404">
        <f>SUM(T1115:V1115)</f>
        <v>19.649999999999999</v>
      </c>
      <c r="X1115" s="400">
        <v>6.55</v>
      </c>
      <c r="Y1115" s="400">
        <v>6.55</v>
      </c>
      <c r="Z1115" s="400">
        <v>6.55</v>
      </c>
      <c r="AA1115" s="404">
        <f>SUM(X1115:Z1115)</f>
        <v>19.649999999999999</v>
      </c>
      <c r="AB1115" s="400">
        <v>6.55</v>
      </c>
      <c r="AC1115" s="400">
        <v>6.55</v>
      </c>
      <c r="AD1115" s="400">
        <v>6.55</v>
      </c>
      <c r="AE1115" s="404">
        <f>SUM(AB1115:AD1115)</f>
        <v>19.649999999999999</v>
      </c>
      <c r="AF1115" s="401">
        <f>SUBTOTAL(9,S1115,W1115,AA1115,AE1115)</f>
        <v>78.599999999999994</v>
      </c>
    </row>
    <row r="1116" spans="1:32" x14ac:dyDescent="0.3">
      <c r="A1116" s="70"/>
      <c r="B1116" s="70" t="s">
        <v>3631</v>
      </c>
      <c r="C1116" s="80" t="s">
        <v>2594</v>
      </c>
      <c r="D1116" s="317" t="s">
        <v>2672</v>
      </c>
      <c r="E1116" s="503" t="s">
        <v>3729</v>
      </c>
      <c r="F1116" s="318" t="s">
        <v>2191</v>
      </c>
      <c r="G1116" s="318" t="s">
        <v>1272</v>
      </c>
      <c r="H1116" s="317" t="s">
        <v>912</v>
      </c>
      <c r="I1116" s="317">
        <v>53100</v>
      </c>
      <c r="J1116" s="318" t="s">
        <v>1003</v>
      </c>
      <c r="K1116" s="81">
        <v>42052</v>
      </c>
      <c r="L1116" s="317" t="s">
        <v>2608</v>
      </c>
      <c r="M1116" s="315" t="s">
        <v>983</v>
      </c>
      <c r="N1116" s="318" t="s">
        <v>992</v>
      </c>
      <c r="O1116" s="347">
        <v>78.599999999999994</v>
      </c>
      <c r="P1116" s="400">
        <v>6.55</v>
      </c>
      <c r="Q1116" s="400">
        <v>6.55</v>
      </c>
      <c r="R1116" s="400">
        <v>6.55</v>
      </c>
      <c r="S1116" s="404">
        <f>SUM(P1116:R1116)</f>
        <v>19.649999999999999</v>
      </c>
      <c r="T1116" s="400">
        <v>6.55</v>
      </c>
      <c r="U1116" s="400">
        <v>6.55</v>
      </c>
      <c r="V1116" s="400">
        <v>6.55</v>
      </c>
      <c r="W1116" s="404">
        <f>SUM(T1116:V1116)</f>
        <v>19.649999999999999</v>
      </c>
      <c r="X1116" s="400">
        <v>6.55</v>
      </c>
      <c r="Y1116" s="400">
        <v>6.55</v>
      </c>
      <c r="Z1116" s="400">
        <v>6.55</v>
      </c>
      <c r="AA1116" s="404">
        <f>SUM(X1116:Z1116)</f>
        <v>19.649999999999999</v>
      </c>
      <c r="AB1116" s="400">
        <v>6.55</v>
      </c>
      <c r="AC1116" s="400">
        <v>6.55</v>
      </c>
      <c r="AD1116" s="400">
        <v>6.55</v>
      </c>
      <c r="AE1116" s="404">
        <f>SUM(AB1116:AD1116)</f>
        <v>19.649999999999999</v>
      </c>
      <c r="AF1116" s="401">
        <f>SUBTOTAL(9,S1116,W1116,AA1116,AE1116)</f>
        <v>78.599999999999994</v>
      </c>
    </row>
    <row r="1117" spans="1:32" x14ac:dyDescent="0.3">
      <c r="A1117" s="70"/>
      <c r="B1117" s="70" t="s">
        <v>3631</v>
      </c>
      <c r="C1117" s="80" t="s">
        <v>2594</v>
      </c>
      <c r="D1117" s="317" t="s">
        <v>2673</v>
      </c>
      <c r="E1117" s="503" t="s">
        <v>3729</v>
      </c>
      <c r="F1117" s="318" t="s">
        <v>2192</v>
      </c>
      <c r="G1117" s="318" t="s">
        <v>1272</v>
      </c>
      <c r="H1117" s="317" t="s">
        <v>912</v>
      </c>
      <c r="I1117" s="317">
        <v>53100</v>
      </c>
      <c r="J1117" s="318" t="s">
        <v>1003</v>
      </c>
      <c r="K1117" s="81">
        <v>42052</v>
      </c>
      <c r="L1117" s="317" t="s">
        <v>2608</v>
      </c>
      <c r="M1117" s="315" t="s">
        <v>983</v>
      </c>
      <c r="N1117" s="318" t="s">
        <v>992</v>
      </c>
      <c r="O1117" s="347">
        <v>78.599999999999994</v>
      </c>
      <c r="P1117" s="400">
        <v>6.55</v>
      </c>
      <c r="Q1117" s="400">
        <v>6.55</v>
      </c>
      <c r="R1117" s="400">
        <v>6.55</v>
      </c>
      <c r="S1117" s="404">
        <f>SUM(P1117:R1117)</f>
        <v>19.649999999999999</v>
      </c>
      <c r="T1117" s="400">
        <v>6.55</v>
      </c>
      <c r="U1117" s="400">
        <v>6.55</v>
      </c>
      <c r="V1117" s="400">
        <v>6.55</v>
      </c>
      <c r="W1117" s="404">
        <f>SUM(T1117:V1117)</f>
        <v>19.649999999999999</v>
      </c>
      <c r="X1117" s="400">
        <v>6.55</v>
      </c>
      <c r="Y1117" s="400">
        <v>6.55</v>
      </c>
      <c r="Z1117" s="400">
        <v>6.55</v>
      </c>
      <c r="AA1117" s="404">
        <f>SUM(X1117:Z1117)</f>
        <v>19.649999999999999</v>
      </c>
      <c r="AB1117" s="400">
        <v>6.55</v>
      </c>
      <c r="AC1117" s="400">
        <v>6.55</v>
      </c>
      <c r="AD1117" s="400">
        <v>6.55</v>
      </c>
      <c r="AE1117" s="404">
        <f>SUM(AB1117:AD1117)</f>
        <v>19.649999999999999</v>
      </c>
      <c r="AF1117" s="401">
        <f>SUBTOTAL(9,S1117,W1117,AA1117,AE1117)</f>
        <v>78.599999999999994</v>
      </c>
    </row>
    <row r="1118" spans="1:32" x14ac:dyDescent="0.3">
      <c r="A1118" s="70"/>
      <c r="B1118" s="70" t="s">
        <v>3631</v>
      </c>
      <c r="C1118" s="318" t="s">
        <v>2694</v>
      </c>
      <c r="D1118" s="318" t="s">
        <v>451</v>
      </c>
      <c r="E1118" s="317" t="s">
        <v>754</v>
      </c>
      <c r="F1118" s="318" t="s">
        <v>2193</v>
      </c>
      <c r="G1118" s="318" t="s">
        <v>1272</v>
      </c>
      <c r="H1118" s="317" t="s">
        <v>912</v>
      </c>
      <c r="I1118" s="317">
        <v>53100</v>
      </c>
      <c r="J1118" s="318" t="s">
        <v>1001</v>
      </c>
      <c r="K1118" s="81">
        <v>41077</v>
      </c>
      <c r="L1118" s="317" t="s">
        <v>2608</v>
      </c>
      <c r="M1118" s="315" t="s">
        <v>983</v>
      </c>
      <c r="N1118" s="318" t="s">
        <v>991</v>
      </c>
      <c r="O1118" s="347">
        <v>50.76</v>
      </c>
      <c r="P1118" s="400">
        <v>4.2300000000000004</v>
      </c>
      <c r="Q1118" s="400">
        <v>4.2300000000000004</v>
      </c>
      <c r="R1118" s="400">
        <v>4.2300000000000004</v>
      </c>
      <c r="S1118" s="404">
        <f>SUM(P1118:R1118)</f>
        <v>12.690000000000001</v>
      </c>
      <c r="T1118" s="400">
        <v>4.2300000000000004</v>
      </c>
      <c r="U1118" s="400">
        <v>4.2300000000000004</v>
      </c>
      <c r="V1118" s="400">
        <v>4.2300000000000004</v>
      </c>
      <c r="W1118" s="404">
        <f>SUM(T1118:V1118)</f>
        <v>12.690000000000001</v>
      </c>
      <c r="X1118" s="400">
        <v>4.2300000000000004</v>
      </c>
      <c r="Y1118" s="400">
        <v>4.2300000000000004</v>
      </c>
      <c r="Z1118" s="400">
        <v>4.2300000000000004</v>
      </c>
      <c r="AA1118" s="404">
        <f>SUM(X1118:Z1118)</f>
        <v>12.690000000000001</v>
      </c>
      <c r="AB1118" s="400">
        <v>4.2300000000000004</v>
      </c>
      <c r="AC1118" s="400">
        <v>4.2300000000000004</v>
      </c>
      <c r="AD1118" s="400">
        <v>4.2300000000000004</v>
      </c>
      <c r="AE1118" s="404">
        <f>SUM(AB1118:AD1118)</f>
        <v>12.690000000000001</v>
      </c>
      <c r="AF1118" s="401">
        <f>SUBTOTAL(9,S1118,W1118,AA1118,AE1118)</f>
        <v>50.760000000000005</v>
      </c>
    </row>
    <row r="1119" spans="1:32" x14ac:dyDescent="0.3">
      <c r="A1119" s="70"/>
      <c r="B1119" s="70" t="s">
        <v>3631</v>
      </c>
      <c r="C1119" s="318" t="s">
        <v>2694</v>
      </c>
      <c r="D1119" s="318" t="s">
        <v>452</v>
      </c>
      <c r="E1119" s="317" t="s">
        <v>3731</v>
      </c>
      <c r="F1119" s="318" t="s">
        <v>2194</v>
      </c>
      <c r="G1119" s="318" t="s">
        <v>2195</v>
      </c>
      <c r="H1119" s="317" t="s">
        <v>974</v>
      </c>
      <c r="I1119" s="317">
        <v>33700</v>
      </c>
      <c r="J1119" s="318" t="s">
        <v>1003</v>
      </c>
      <c r="K1119" s="81">
        <v>40907</v>
      </c>
      <c r="L1119" s="317" t="s">
        <v>2608</v>
      </c>
      <c r="M1119" s="315" t="s">
        <v>983</v>
      </c>
      <c r="N1119" s="318" t="s">
        <v>992</v>
      </c>
      <c r="O1119" s="347">
        <v>78.599999999999994</v>
      </c>
      <c r="P1119" s="400">
        <v>6.55</v>
      </c>
      <c r="Q1119" s="400">
        <v>6.55</v>
      </c>
      <c r="R1119" s="400">
        <v>6.55</v>
      </c>
      <c r="S1119" s="404">
        <f>SUM(P1119:R1119)</f>
        <v>19.649999999999999</v>
      </c>
      <c r="T1119" s="400">
        <v>6.55</v>
      </c>
      <c r="U1119" s="400">
        <v>6.55</v>
      </c>
      <c r="V1119" s="400">
        <v>6.55</v>
      </c>
      <c r="W1119" s="404">
        <f>SUM(T1119:V1119)</f>
        <v>19.649999999999999</v>
      </c>
      <c r="X1119" s="400">
        <v>6.55</v>
      </c>
      <c r="Y1119" s="400">
        <v>6.55</v>
      </c>
      <c r="Z1119" s="400">
        <v>6.55</v>
      </c>
      <c r="AA1119" s="404">
        <f>SUM(X1119:Z1119)</f>
        <v>19.649999999999999</v>
      </c>
      <c r="AB1119" s="400">
        <v>6.55</v>
      </c>
      <c r="AC1119" s="400">
        <v>6.55</v>
      </c>
      <c r="AD1119" s="400">
        <v>6.55</v>
      </c>
      <c r="AE1119" s="404">
        <f>SUM(AB1119:AD1119)</f>
        <v>19.649999999999999</v>
      </c>
      <c r="AF1119" s="401">
        <f>SUBTOTAL(9,S1119,W1119,AA1119,AE1119)</f>
        <v>78.599999999999994</v>
      </c>
    </row>
    <row r="1120" spans="1:32" x14ac:dyDescent="0.3">
      <c r="A1120" s="70"/>
      <c r="B1120" s="70" t="s">
        <v>3631</v>
      </c>
      <c r="C1120" s="318" t="s">
        <v>2694</v>
      </c>
      <c r="D1120" s="318" t="s">
        <v>453</v>
      </c>
      <c r="E1120" s="317" t="s">
        <v>3731</v>
      </c>
      <c r="F1120" s="318" t="s">
        <v>2196</v>
      </c>
      <c r="G1120" s="318" t="s">
        <v>2195</v>
      </c>
      <c r="H1120" s="317" t="s">
        <v>974</v>
      </c>
      <c r="I1120" s="317">
        <v>33700</v>
      </c>
      <c r="J1120" s="318" t="s">
        <v>1003</v>
      </c>
      <c r="K1120" s="81">
        <v>40907</v>
      </c>
      <c r="L1120" s="317" t="s">
        <v>2608</v>
      </c>
      <c r="M1120" s="315" t="s">
        <v>983</v>
      </c>
      <c r="N1120" s="318" t="s">
        <v>992</v>
      </c>
      <c r="O1120" s="347">
        <v>78.599999999999994</v>
      </c>
      <c r="P1120" s="400">
        <v>6.55</v>
      </c>
      <c r="Q1120" s="400">
        <v>6.55</v>
      </c>
      <c r="R1120" s="400">
        <v>6.55</v>
      </c>
      <c r="S1120" s="404">
        <f>SUM(P1120:R1120)</f>
        <v>19.649999999999999</v>
      </c>
      <c r="T1120" s="400">
        <v>6.55</v>
      </c>
      <c r="U1120" s="400">
        <v>6.55</v>
      </c>
      <c r="V1120" s="400">
        <v>6.55</v>
      </c>
      <c r="W1120" s="404">
        <f>SUM(T1120:V1120)</f>
        <v>19.649999999999999</v>
      </c>
      <c r="X1120" s="400">
        <v>6.55</v>
      </c>
      <c r="Y1120" s="400">
        <v>6.55</v>
      </c>
      <c r="Z1120" s="400">
        <v>6.55</v>
      </c>
      <c r="AA1120" s="404">
        <f>SUM(X1120:Z1120)</f>
        <v>19.649999999999999</v>
      </c>
      <c r="AB1120" s="400">
        <v>6.55</v>
      </c>
      <c r="AC1120" s="400">
        <v>6.55</v>
      </c>
      <c r="AD1120" s="400">
        <v>6.55</v>
      </c>
      <c r="AE1120" s="404">
        <f>SUM(AB1120:AD1120)</f>
        <v>19.649999999999999</v>
      </c>
      <c r="AF1120" s="401">
        <f>SUBTOTAL(9,S1120,W1120,AA1120,AE1120)</f>
        <v>78.599999999999994</v>
      </c>
    </row>
    <row r="1121" spans="1:32" x14ac:dyDescent="0.3">
      <c r="A1121" s="145"/>
      <c r="B1121" s="70" t="s">
        <v>3631</v>
      </c>
      <c r="C1121" s="318" t="s">
        <v>2694</v>
      </c>
      <c r="D1121" s="318" t="s">
        <v>454</v>
      </c>
      <c r="E1121" s="317" t="s">
        <v>898</v>
      </c>
      <c r="F1121" s="318" t="s">
        <v>2197</v>
      </c>
      <c r="G1121" s="318" t="s">
        <v>2195</v>
      </c>
      <c r="H1121" s="317" t="s">
        <v>974</v>
      </c>
      <c r="I1121" s="317">
        <v>33700</v>
      </c>
      <c r="J1121" s="318" t="s">
        <v>3725</v>
      </c>
      <c r="K1121" s="81">
        <v>40907</v>
      </c>
      <c r="L1121" s="317" t="s">
        <v>2608</v>
      </c>
      <c r="M1121" s="315" t="s">
        <v>983</v>
      </c>
      <c r="N1121" s="318" t="s">
        <v>985</v>
      </c>
      <c r="O1121" s="347">
        <f>46.32*1.1</f>
        <v>50.952000000000005</v>
      </c>
      <c r="P1121" s="400">
        <f>50.95/12</f>
        <v>4.2458333333333336</v>
      </c>
      <c r="Q1121" s="400">
        <f>50.95/12</f>
        <v>4.2458333333333336</v>
      </c>
      <c r="R1121" s="400">
        <f>50.95/12</f>
        <v>4.2458333333333336</v>
      </c>
      <c r="S1121" s="404">
        <f>SUM(P1121:R1121)</f>
        <v>12.737500000000001</v>
      </c>
      <c r="T1121" s="400">
        <f>50.95/12</f>
        <v>4.2458333333333336</v>
      </c>
      <c r="U1121" s="400">
        <f>50.95/12</f>
        <v>4.2458333333333336</v>
      </c>
      <c r="V1121" s="400">
        <f>50.95/12</f>
        <v>4.2458333333333336</v>
      </c>
      <c r="W1121" s="404">
        <f>SUM(T1121:V1121)</f>
        <v>12.737500000000001</v>
      </c>
      <c r="X1121" s="400">
        <f>50.95/12</f>
        <v>4.2458333333333336</v>
      </c>
      <c r="Y1121" s="400">
        <f>50.95/12</f>
        <v>4.2458333333333336</v>
      </c>
      <c r="Z1121" s="400">
        <f>50.95/12</f>
        <v>4.2458333333333336</v>
      </c>
      <c r="AA1121" s="404">
        <f>SUM(X1121:Z1121)</f>
        <v>12.737500000000001</v>
      </c>
      <c r="AB1121" s="400">
        <f>50.95/12</f>
        <v>4.2458333333333336</v>
      </c>
      <c r="AC1121" s="400">
        <f>50.95/12</f>
        <v>4.2458333333333336</v>
      </c>
      <c r="AD1121" s="400">
        <f>50.95/12</f>
        <v>4.2458333333333336</v>
      </c>
      <c r="AE1121" s="404">
        <f>SUM(AB1121:AD1121)</f>
        <v>12.737500000000001</v>
      </c>
      <c r="AF1121" s="401">
        <f>SUBTOTAL(9,S1121,W1121,AA1121,AE1121)</f>
        <v>50.95</v>
      </c>
    </row>
    <row r="1122" spans="1:32" x14ac:dyDescent="0.3">
      <c r="A1122" s="70"/>
      <c r="B1122" s="70" t="s">
        <v>3631</v>
      </c>
      <c r="C1122" s="318" t="s">
        <v>2694</v>
      </c>
      <c r="D1122" s="318" t="s">
        <v>455</v>
      </c>
      <c r="E1122" s="317" t="s">
        <v>3731</v>
      </c>
      <c r="F1122" s="318" t="s">
        <v>2198</v>
      </c>
      <c r="G1122" s="318" t="s">
        <v>2195</v>
      </c>
      <c r="H1122" s="317" t="s">
        <v>974</v>
      </c>
      <c r="I1122" s="317">
        <v>33700</v>
      </c>
      <c r="J1122" s="318" t="s">
        <v>1003</v>
      </c>
      <c r="K1122" s="81">
        <v>40907</v>
      </c>
      <c r="L1122" s="317" t="s">
        <v>2608</v>
      </c>
      <c r="M1122" s="315" t="s">
        <v>983</v>
      </c>
      <c r="N1122" s="318" t="s">
        <v>992</v>
      </c>
      <c r="O1122" s="347">
        <v>78.599999999999994</v>
      </c>
      <c r="P1122" s="400">
        <v>6.55</v>
      </c>
      <c r="Q1122" s="400">
        <v>6.55</v>
      </c>
      <c r="R1122" s="400">
        <v>6.55</v>
      </c>
      <c r="S1122" s="404">
        <f>SUM(P1122:R1122)</f>
        <v>19.649999999999999</v>
      </c>
      <c r="T1122" s="400">
        <v>6.55</v>
      </c>
      <c r="U1122" s="400">
        <v>6.55</v>
      </c>
      <c r="V1122" s="400">
        <v>6.55</v>
      </c>
      <c r="W1122" s="404">
        <f>SUM(T1122:V1122)</f>
        <v>19.649999999999999</v>
      </c>
      <c r="X1122" s="400">
        <v>6.55</v>
      </c>
      <c r="Y1122" s="400">
        <v>6.55</v>
      </c>
      <c r="Z1122" s="400">
        <v>6.55</v>
      </c>
      <c r="AA1122" s="404">
        <f>SUM(X1122:Z1122)</f>
        <v>19.649999999999999</v>
      </c>
      <c r="AB1122" s="400">
        <v>6.55</v>
      </c>
      <c r="AC1122" s="400">
        <v>6.55</v>
      </c>
      <c r="AD1122" s="400">
        <v>6.55</v>
      </c>
      <c r="AE1122" s="404">
        <f>SUM(AB1122:AD1122)</f>
        <v>19.649999999999999</v>
      </c>
      <c r="AF1122" s="401">
        <f>SUBTOTAL(9,S1122,W1122,AA1122,AE1122)</f>
        <v>78.599999999999994</v>
      </c>
    </row>
    <row r="1123" spans="1:32" x14ac:dyDescent="0.3">
      <c r="A1123" s="70"/>
      <c r="B1123" s="70" t="s">
        <v>3631</v>
      </c>
      <c r="C1123" s="318" t="s">
        <v>2694</v>
      </c>
      <c r="D1123" s="318" t="s">
        <v>457</v>
      </c>
      <c r="E1123" s="317" t="s">
        <v>3727</v>
      </c>
      <c r="F1123" s="318" t="s">
        <v>2200</v>
      </c>
      <c r="G1123" s="318" t="s">
        <v>2195</v>
      </c>
      <c r="H1123" s="317" t="s">
        <v>974</v>
      </c>
      <c r="I1123" s="317">
        <v>33700</v>
      </c>
      <c r="J1123" s="318" t="s">
        <v>1001</v>
      </c>
      <c r="K1123" s="81">
        <v>40907</v>
      </c>
      <c r="L1123" s="317" t="s">
        <v>2608</v>
      </c>
      <c r="M1123" s="315" t="s">
        <v>983</v>
      </c>
      <c r="N1123" s="318" t="s">
        <v>991</v>
      </c>
      <c r="O1123" s="347">
        <v>50.76</v>
      </c>
      <c r="P1123" s="400">
        <v>4.2300000000000004</v>
      </c>
      <c r="Q1123" s="400">
        <v>4.2300000000000004</v>
      </c>
      <c r="R1123" s="400">
        <v>4.2300000000000004</v>
      </c>
      <c r="S1123" s="404">
        <f>SUM(P1123:R1123)</f>
        <v>12.690000000000001</v>
      </c>
      <c r="T1123" s="400">
        <v>4.2300000000000004</v>
      </c>
      <c r="U1123" s="400">
        <v>4.2300000000000004</v>
      </c>
      <c r="V1123" s="400">
        <v>4.2300000000000004</v>
      </c>
      <c r="W1123" s="404">
        <f>SUM(T1123:V1123)</f>
        <v>12.690000000000001</v>
      </c>
      <c r="X1123" s="400">
        <v>4.2300000000000004</v>
      </c>
      <c r="Y1123" s="400">
        <v>4.2300000000000004</v>
      </c>
      <c r="Z1123" s="400">
        <v>4.2300000000000004</v>
      </c>
      <c r="AA1123" s="404">
        <f>SUM(X1123:Z1123)</f>
        <v>12.690000000000001</v>
      </c>
      <c r="AB1123" s="400">
        <v>4.2300000000000004</v>
      </c>
      <c r="AC1123" s="400">
        <v>4.2300000000000004</v>
      </c>
      <c r="AD1123" s="400">
        <v>4.2300000000000004</v>
      </c>
      <c r="AE1123" s="404">
        <f>SUM(AB1123:AD1123)</f>
        <v>12.690000000000001</v>
      </c>
      <c r="AF1123" s="401">
        <f>SUBTOTAL(9,S1123,W1123,AA1123,AE1123)</f>
        <v>50.760000000000005</v>
      </c>
    </row>
    <row r="1124" spans="1:32" x14ac:dyDescent="0.3">
      <c r="A1124" s="70"/>
      <c r="B1124" s="70" t="s">
        <v>3631</v>
      </c>
      <c r="C1124" s="317" t="s">
        <v>2694</v>
      </c>
      <c r="D1124" s="317" t="s">
        <v>2692</v>
      </c>
      <c r="E1124" s="317" t="s">
        <v>3732</v>
      </c>
      <c r="F1124" s="318" t="s">
        <v>2201</v>
      </c>
      <c r="G1124" s="318" t="s">
        <v>2195</v>
      </c>
      <c r="H1124" s="317" t="s">
        <v>974</v>
      </c>
      <c r="I1124" s="317">
        <v>33700</v>
      </c>
      <c r="J1124" s="318" t="s">
        <v>1001</v>
      </c>
      <c r="K1124" s="81">
        <v>41841</v>
      </c>
      <c r="L1124" s="317" t="s">
        <v>2608</v>
      </c>
      <c r="M1124" s="315" t="s">
        <v>983</v>
      </c>
      <c r="N1124" s="318" t="s">
        <v>991</v>
      </c>
      <c r="O1124" s="347">
        <v>50.76</v>
      </c>
      <c r="P1124" s="400">
        <v>4.2300000000000004</v>
      </c>
      <c r="Q1124" s="400">
        <v>4.2300000000000004</v>
      </c>
      <c r="R1124" s="400">
        <v>4.2300000000000004</v>
      </c>
      <c r="S1124" s="404">
        <f>SUM(P1124:R1124)</f>
        <v>12.690000000000001</v>
      </c>
      <c r="T1124" s="400">
        <v>4.2300000000000004</v>
      </c>
      <c r="U1124" s="400">
        <v>4.2300000000000004</v>
      </c>
      <c r="V1124" s="400">
        <v>4.2300000000000004</v>
      </c>
      <c r="W1124" s="404">
        <f>SUM(T1124:V1124)</f>
        <v>12.690000000000001</v>
      </c>
      <c r="X1124" s="400">
        <v>4.2300000000000004</v>
      </c>
      <c r="Y1124" s="400">
        <v>4.2300000000000004</v>
      </c>
      <c r="Z1124" s="400">
        <v>4.2300000000000004</v>
      </c>
      <c r="AA1124" s="404">
        <f>SUM(X1124:Z1124)</f>
        <v>12.690000000000001</v>
      </c>
      <c r="AB1124" s="400">
        <v>4.2300000000000004</v>
      </c>
      <c r="AC1124" s="400">
        <v>4.2300000000000004</v>
      </c>
      <c r="AD1124" s="400">
        <v>4.2300000000000004</v>
      </c>
      <c r="AE1124" s="404">
        <f>SUM(AB1124:AD1124)</f>
        <v>12.690000000000001</v>
      </c>
      <c r="AF1124" s="401">
        <f>SUBTOTAL(9,S1124,W1124,AA1124,AE1124)</f>
        <v>50.760000000000005</v>
      </c>
    </row>
    <row r="1125" spans="1:32" x14ac:dyDescent="0.3">
      <c r="A1125" s="70"/>
      <c r="B1125" s="70" t="s">
        <v>3631</v>
      </c>
      <c r="C1125" s="317" t="s">
        <v>2694</v>
      </c>
      <c r="D1125" s="317" t="s">
        <v>2693</v>
      </c>
      <c r="E1125" s="317" t="s">
        <v>3732</v>
      </c>
      <c r="F1125" s="318" t="s">
        <v>2202</v>
      </c>
      <c r="G1125" s="318" t="s">
        <v>2195</v>
      </c>
      <c r="H1125" s="317" t="s">
        <v>974</v>
      </c>
      <c r="I1125" s="317">
        <v>33700</v>
      </c>
      <c r="J1125" s="318" t="s">
        <v>1001</v>
      </c>
      <c r="K1125" s="81">
        <v>41841</v>
      </c>
      <c r="L1125" s="317" t="s">
        <v>2608</v>
      </c>
      <c r="M1125" s="315" t="s">
        <v>983</v>
      </c>
      <c r="N1125" s="318" t="s">
        <v>991</v>
      </c>
      <c r="O1125" s="347">
        <v>50.76</v>
      </c>
      <c r="P1125" s="400">
        <v>4.2300000000000004</v>
      </c>
      <c r="Q1125" s="400">
        <v>4.2300000000000004</v>
      </c>
      <c r="R1125" s="400">
        <v>4.2300000000000004</v>
      </c>
      <c r="S1125" s="404">
        <f>SUM(P1125:R1125)</f>
        <v>12.690000000000001</v>
      </c>
      <c r="T1125" s="400">
        <v>4.2300000000000004</v>
      </c>
      <c r="U1125" s="400">
        <v>4.2300000000000004</v>
      </c>
      <c r="V1125" s="400">
        <v>4.2300000000000004</v>
      </c>
      <c r="W1125" s="404">
        <f>SUM(T1125:V1125)</f>
        <v>12.690000000000001</v>
      </c>
      <c r="X1125" s="400">
        <v>4.2300000000000004</v>
      </c>
      <c r="Y1125" s="400">
        <v>4.2300000000000004</v>
      </c>
      <c r="Z1125" s="400">
        <v>4.2300000000000004</v>
      </c>
      <c r="AA1125" s="404">
        <f>SUM(X1125:Z1125)</f>
        <v>12.690000000000001</v>
      </c>
      <c r="AB1125" s="400">
        <v>4.2300000000000004</v>
      </c>
      <c r="AC1125" s="400">
        <v>4.2300000000000004</v>
      </c>
      <c r="AD1125" s="400">
        <v>4.2300000000000004</v>
      </c>
      <c r="AE1125" s="404">
        <f>SUM(AB1125:AD1125)</f>
        <v>12.690000000000001</v>
      </c>
      <c r="AF1125" s="401">
        <f>SUBTOTAL(9,S1125,W1125,AA1125,AE1125)</f>
        <v>50.760000000000005</v>
      </c>
    </row>
    <row r="1126" spans="1:32" x14ac:dyDescent="0.3">
      <c r="A1126" s="335"/>
      <c r="B1126" s="70" t="s">
        <v>3631</v>
      </c>
      <c r="C1126" s="504" t="s">
        <v>2694</v>
      </c>
      <c r="D1126" s="504" t="s">
        <v>458</v>
      </c>
      <c r="E1126" s="503" t="s">
        <v>3731</v>
      </c>
      <c r="F1126" s="504" t="s">
        <v>2203</v>
      </c>
      <c r="G1126" s="504" t="s">
        <v>1272</v>
      </c>
      <c r="H1126" s="503" t="s">
        <v>912</v>
      </c>
      <c r="I1126" s="503">
        <v>53100</v>
      </c>
      <c r="J1126" s="504" t="s">
        <v>1003</v>
      </c>
      <c r="K1126" s="81">
        <v>40907</v>
      </c>
      <c r="L1126" s="503" t="s">
        <v>2608</v>
      </c>
      <c r="M1126" s="315" t="s">
        <v>983</v>
      </c>
      <c r="N1126" s="504" t="s">
        <v>992</v>
      </c>
      <c r="O1126" s="525">
        <v>78.599999999999994</v>
      </c>
      <c r="P1126" s="400">
        <v>6.55</v>
      </c>
      <c r="Q1126" s="400">
        <v>6.55</v>
      </c>
      <c r="R1126" s="400">
        <v>6.55</v>
      </c>
      <c r="S1126" s="526">
        <f>SUM(P1126:R1126)</f>
        <v>19.649999999999999</v>
      </c>
      <c r="T1126" s="400">
        <v>6.55</v>
      </c>
      <c r="U1126" s="400">
        <v>6.55</v>
      </c>
      <c r="V1126" s="400">
        <v>6.55</v>
      </c>
      <c r="W1126" s="526">
        <f>SUM(T1126:V1126)</f>
        <v>19.649999999999999</v>
      </c>
      <c r="X1126" s="400">
        <v>6.55</v>
      </c>
      <c r="Y1126" s="400">
        <v>6.55</v>
      </c>
      <c r="Z1126" s="400">
        <v>6.55</v>
      </c>
      <c r="AA1126" s="526">
        <f>SUM(X1126:Z1126)</f>
        <v>19.649999999999999</v>
      </c>
      <c r="AB1126" s="400">
        <v>6.55</v>
      </c>
      <c r="AC1126" s="400">
        <v>6.55</v>
      </c>
      <c r="AD1126" s="400">
        <v>6.55</v>
      </c>
      <c r="AE1126" s="526">
        <f>SUM(AB1126:AD1126)</f>
        <v>19.649999999999999</v>
      </c>
      <c r="AF1126" s="527">
        <f>SUBTOTAL(9,S1126,W1126,AA1126,AE1126)</f>
        <v>78.599999999999994</v>
      </c>
    </row>
    <row r="1127" spans="1:32" x14ac:dyDescent="0.3">
      <c r="A1127" s="70"/>
      <c r="B1127" s="70" t="s">
        <v>3631</v>
      </c>
      <c r="C1127" s="318" t="s">
        <v>2694</v>
      </c>
      <c r="D1127" s="318" t="s">
        <v>459</v>
      </c>
      <c r="E1127" s="317" t="s">
        <v>3731</v>
      </c>
      <c r="F1127" s="318" t="s">
        <v>2204</v>
      </c>
      <c r="G1127" s="318" t="s">
        <v>2195</v>
      </c>
      <c r="H1127" s="317" t="s">
        <v>974</v>
      </c>
      <c r="I1127" s="317">
        <v>33700</v>
      </c>
      <c r="J1127" s="318" t="s">
        <v>1003</v>
      </c>
      <c r="K1127" s="81">
        <v>40907</v>
      </c>
      <c r="L1127" s="317" t="s">
        <v>2608</v>
      </c>
      <c r="M1127" s="315" t="s">
        <v>983</v>
      </c>
      <c r="N1127" s="318" t="s">
        <v>992</v>
      </c>
      <c r="O1127" s="347">
        <v>78.599999999999994</v>
      </c>
      <c r="P1127" s="400">
        <v>6.55</v>
      </c>
      <c r="Q1127" s="400">
        <v>6.55</v>
      </c>
      <c r="R1127" s="400">
        <v>6.55</v>
      </c>
      <c r="S1127" s="404">
        <f>SUM(P1127:R1127)</f>
        <v>19.649999999999999</v>
      </c>
      <c r="T1127" s="400">
        <v>6.55</v>
      </c>
      <c r="U1127" s="400">
        <v>6.55</v>
      </c>
      <c r="V1127" s="400">
        <v>6.55</v>
      </c>
      <c r="W1127" s="404">
        <f>SUM(T1127:V1127)</f>
        <v>19.649999999999999</v>
      </c>
      <c r="X1127" s="400">
        <v>6.55</v>
      </c>
      <c r="Y1127" s="400">
        <v>6.55</v>
      </c>
      <c r="Z1127" s="400">
        <v>6.55</v>
      </c>
      <c r="AA1127" s="404">
        <f>SUM(X1127:Z1127)</f>
        <v>19.649999999999999</v>
      </c>
      <c r="AB1127" s="400">
        <v>6.55</v>
      </c>
      <c r="AC1127" s="400">
        <v>6.55</v>
      </c>
      <c r="AD1127" s="400">
        <v>6.55</v>
      </c>
      <c r="AE1127" s="404">
        <f>SUM(AB1127:AD1127)</f>
        <v>19.649999999999999</v>
      </c>
      <c r="AF1127" s="401">
        <f>SUBTOTAL(9,S1127,W1127,AA1127,AE1127)</f>
        <v>78.599999999999994</v>
      </c>
    </row>
    <row r="1128" spans="1:32" x14ac:dyDescent="0.3">
      <c r="A1128" s="70"/>
      <c r="B1128" s="70" t="s">
        <v>3631</v>
      </c>
      <c r="C1128" s="318" t="s">
        <v>2665</v>
      </c>
      <c r="D1128" s="318" t="s">
        <v>460</v>
      </c>
      <c r="E1128" s="317" t="s">
        <v>951</v>
      </c>
      <c r="F1128" s="318" t="s">
        <v>2205</v>
      </c>
      <c r="G1128" s="318" t="s">
        <v>1273</v>
      </c>
      <c r="H1128" s="317" t="s">
        <v>913</v>
      </c>
      <c r="I1128" s="317">
        <v>53000</v>
      </c>
      <c r="J1128" s="318" t="s">
        <v>1001</v>
      </c>
      <c r="K1128" s="316">
        <v>42120</v>
      </c>
      <c r="L1128" s="317" t="s">
        <v>2608</v>
      </c>
      <c r="M1128" s="315" t="s">
        <v>983</v>
      </c>
      <c r="N1128" s="318" t="s">
        <v>991</v>
      </c>
      <c r="O1128" s="347">
        <v>50.76</v>
      </c>
      <c r="P1128" s="400">
        <v>4.2300000000000004</v>
      </c>
      <c r="Q1128" s="400">
        <v>4.2300000000000004</v>
      </c>
      <c r="R1128" s="400">
        <v>4.2300000000000004</v>
      </c>
      <c r="S1128" s="404">
        <f>SUM(P1128:R1128)</f>
        <v>12.690000000000001</v>
      </c>
      <c r="T1128" s="400">
        <v>4.2300000000000004</v>
      </c>
      <c r="U1128" s="400">
        <v>4.2300000000000004</v>
      </c>
      <c r="V1128" s="400">
        <v>4.2300000000000004</v>
      </c>
      <c r="W1128" s="404">
        <f>SUM(T1128:V1128)</f>
        <v>12.690000000000001</v>
      </c>
      <c r="X1128" s="400">
        <v>4.2300000000000004</v>
      </c>
      <c r="Y1128" s="400">
        <v>4.2300000000000004</v>
      </c>
      <c r="Z1128" s="400">
        <v>4.2300000000000004</v>
      </c>
      <c r="AA1128" s="404">
        <f>SUM(X1128:Z1128)</f>
        <v>12.690000000000001</v>
      </c>
      <c r="AB1128" s="400">
        <v>4.2300000000000004</v>
      </c>
      <c r="AC1128" s="400">
        <v>4.2300000000000004</v>
      </c>
      <c r="AD1128" s="400">
        <v>4.2300000000000004</v>
      </c>
      <c r="AE1128" s="404">
        <f>SUM(AB1128:AD1128)</f>
        <v>12.690000000000001</v>
      </c>
      <c r="AF1128" s="401">
        <f>SUBTOTAL(9,S1128,W1128,AA1128,AE1128)</f>
        <v>50.760000000000005</v>
      </c>
    </row>
    <row r="1129" spans="1:32" x14ac:dyDescent="0.3">
      <c r="A1129" s="70"/>
      <c r="B1129" s="70" t="s">
        <v>3631</v>
      </c>
      <c r="C1129" s="318" t="s">
        <v>2594</v>
      </c>
      <c r="D1129" s="318" t="s">
        <v>461</v>
      </c>
      <c r="E1129" s="317" t="s">
        <v>951</v>
      </c>
      <c r="F1129" s="318" t="s">
        <v>2206</v>
      </c>
      <c r="G1129" s="318" t="s">
        <v>1272</v>
      </c>
      <c r="H1129" s="317" t="s">
        <v>912</v>
      </c>
      <c r="I1129" s="317">
        <v>53100</v>
      </c>
      <c r="J1129" s="318" t="s">
        <v>1001</v>
      </c>
      <c r="K1129" s="316">
        <v>42155</v>
      </c>
      <c r="L1129" s="317" t="s">
        <v>2608</v>
      </c>
      <c r="M1129" s="315" t="s">
        <v>983</v>
      </c>
      <c r="N1129" s="318" t="s">
        <v>991</v>
      </c>
      <c r="O1129" s="347">
        <v>50.76</v>
      </c>
      <c r="P1129" s="400">
        <v>4.2300000000000004</v>
      </c>
      <c r="Q1129" s="400">
        <v>4.2300000000000004</v>
      </c>
      <c r="R1129" s="400">
        <v>4.2300000000000004</v>
      </c>
      <c r="S1129" s="404">
        <f>SUM(P1129:R1129)</f>
        <v>12.690000000000001</v>
      </c>
      <c r="T1129" s="400">
        <v>4.2300000000000004</v>
      </c>
      <c r="U1129" s="400">
        <v>4.2300000000000004</v>
      </c>
      <c r="V1129" s="400">
        <v>4.2300000000000004</v>
      </c>
      <c r="W1129" s="404">
        <f>SUM(T1129:V1129)</f>
        <v>12.690000000000001</v>
      </c>
      <c r="X1129" s="400">
        <v>4.2300000000000004</v>
      </c>
      <c r="Y1129" s="400">
        <v>4.2300000000000004</v>
      </c>
      <c r="Z1129" s="400">
        <v>4.2300000000000004</v>
      </c>
      <c r="AA1129" s="404">
        <f>SUM(X1129:Z1129)</f>
        <v>12.690000000000001</v>
      </c>
      <c r="AB1129" s="400">
        <v>4.2300000000000004</v>
      </c>
      <c r="AC1129" s="400">
        <v>4.2300000000000004</v>
      </c>
      <c r="AD1129" s="400">
        <v>4.2300000000000004</v>
      </c>
      <c r="AE1129" s="404">
        <f>SUM(AB1129:AD1129)</f>
        <v>12.690000000000001</v>
      </c>
      <c r="AF1129" s="401">
        <f>SUBTOTAL(9,S1129,W1129,AA1129,AE1129)</f>
        <v>50.760000000000005</v>
      </c>
    </row>
    <row r="1130" spans="1:32" x14ac:dyDescent="0.3">
      <c r="A1130" s="70"/>
      <c r="B1130" s="70" t="s">
        <v>3631</v>
      </c>
      <c r="C1130" s="318" t="s">
        <v>2594</v>
      </c>
      <c r="D1130" s="318" t="s">
        <v>462</v>
      </c>
      <c r="E1130" s="317" t="s">
        <v>951</v>
      </c>
      <c r="F1130" s="318" t="s">
        <v>2207</v>
      </c>
      <c r="G1130" s="318" t="s">
        <v>1272</v>
      </c>
      <c r="H1130" s="317" t="s">
        <v>912</v>
      </c>
      <c r="I1130" s="317">
        <v>53100</v>
      </c>
      <c r="J1130" s="318" t="s">
        <v>1001</v>
      </c>
      <c r="K1130" s="316">
        <v>42164</v>
      </c>
      <c r="L1130" s="317" t="s">
        <v>2608</v>
      </c>
      <c r="M1130" s="315" t="s">
        <v>983</v>
      </c>
      <c r="N1130" s="318" t="s">
        <v>991</v>
      </c>
      <c r="O1130" s="347">
        <v>50.76</v>
      </c>
      <c r="P1130" s="400">
        <v>4.2300000000000004</v>
      </c>
      <c r="Q1130" s="400">
        <v>4.2300000000000004</v>
      </c>
      <c r="R1130" s="400">
        <v>4.2300000000000004</v>
      </c>
      <c r="S1130" s="404">
        <f>SUM(P1130:R1130)</f>
        <v>12.690000000000001</v>
      </c>
      <c r="T1130" s="400">
        <v>4.2300000000000004</v>
      </c>
      <c r="U1130" s="400">
        <v>4.2300000000000004</v>
      </c>
      <c r="V1130" s="400">
        <v>4.2300000000000004</v>
      </c>
      <c r="W1130" s="404">
        <f>SUM(T1130:V1130)</f>
        <v>12.690000000000001</v>
      </c>
      <c r="X1130" s="400">
        <v>4.2300000000000004</v>
      </c>
      <c r="Y1130" s="400">
        <v>4.2300000000000004</v>
      </c>
      <c r="Z1130" s="400">
        <v>4.2300000000000004</v>
      </c>
      <c r="AA1130" s="404">
        <f>SUM(X1130:Z1130)</f>
        <v>12.690000000000001</v>
      </c>
      <c r="AB1130" s="400">
        <v>4.2300000000000004</v>
      </c>
      <c r="AC1130" s="400">
        <v>4.2300000000000004</v>
      </c>
      <c r="AD1130" s="400">
        <v>4.2300000000000004</v>
      </c>
      <c r="AE1130" s="404">
        <f>SUM(AB1130:AD1130)</f>
        <v>12.690000000000001</v>
      </c>
      <c r="AF1130" s="401">
        <f>SUBTOTAL(9,S1130,W1130,AA1130,AE1130)</f>
        <v>50.760000000000005</v>
      </c>
    </row>
    <row r="1131" spans="1:32" x14ac:dyDescent="0.3">
      <c r="A1131" s="70"/>
      <c r="B1131" s="70" t="s">
        <v>3631</v>
      </c>
      <c r="C1131" s="318" t="s">
        <v>2665</v>
      </c>
      <c r="D1131" s="318" t="s">
        <v>463</v>
      </c>
      <c r="E1131" s="317" t="s">
        <v>752</v>
      </c>
      <c r="F1131" s="318" t="s">
        <v>2208</v>
      </c>
      <c r="G1131" s="318" t="s">
        <v>1273</v>
      </c>
      <c r="H1131" s="317" t="s">
        <v>913</v>
      </c>
      <c r="I1131" s="317">
        <v>53000</v>
      </c>
      <c r="J1131" s="318" t="s">
        <v>1005</v>
      </c>
      <c r="K1131" s="316">
        <v>42155</v>
      </c>
      <c r="L1131" s="317" t="s">
        <v>2608</v>
      </c>
      <c r="M1131" s="315" t="s">
        <v>983</v>
      </c>
      <c r="N1131" s="318" t="s">
        <v>993</v>
      </c>
      <c r="O1131" s="347">
        <v>109.56</v>
      </c>
      <c r="P1131" s="400">
        <v>9.1300000000000008</v>
      </c>
      <c r="Q1131" s="400">
        <v>9.1300000000000008</v>
      </c>
      <c r="R1131" s="400">
        <v>9.1300000000000008</v>
      </c>
      <c r="S1131" s="404">
        <f>SUM(P1131:R1131)</f>
        <v>27.39</v>
      </c>
      <c r="T1131" s="400">
        <v>9.1300000000000008</v>
      </c>
      <c r="U1131" s="400">
        <v>9.1300000000000008</v>
      </c>
      <c r="V1131" s="400">
        <v>9.1300000000000008</v>
      </c>
      <c r="W1131" s="404">
        <f>SUM(T1131:V1131)</f>
        <v>27.39</v>
      </c>
      <c r="X1131" s="400">
        <v>9.1300000000000008</v>
      </c>
      <c r="Y1131" s="400">
        <v>9.1300000000000008</v>
      </c>
      <c r="Z1131" s="400">
        <v>9.1300000000000008</v>
      </c>
      <c r="AA1131" s="404">
        <f>SUM(X1131:Z1131)</f>
        <v>27.39</v>
      </c>
      <c r="AB1131" s="400">
        <v>9.1300000000000008</v>
      </c>
      <c r="AC1131" s="400">
        <v>9.1300000000000008</v>
      </c>
      <c r="AD1131" s="400">
        <v>9.1300000000000008</v>
      </c>
      <c r="AE1131" s="404">
        <f>SUM(AB1131:AD1131)</f>
        <v>27.39</v>
      </c>
      <c r="AF1131" s="401">
        <f>SUBTOTAL(9,S1131,W1131,AA1131,AE1131)</f>
        <v>109.56</v>
      </c>
    </row>
    <row r="1132" spans="1:32" x14ac:dyDescent="0.3">
      <c r="A1132" s="70"/>
      <c r="B1132" s="70" t="s">
        <v>3631</v>
      </c>
      <c r="C1132" s="318" t="s">
        <v>2700</v>
      </c>
      <c r="D1132" s="318" t="s">
        <v>464</v>
      </c>
      <c r="E1132" s="317" t="s">
        <v>951</v>
      </c>
      <c r="F1132" s="318" t="s">
        <v>2209</v>
      </c>
      <c r="G1132" s="318" t="s">
        <v>1273</v>
      </c>
      <c r="H1132" s="317" t="s">
        <v>913</v>
      </c>
      <c r="I1132" s="317">
        <v>53000</v>
      </c>
      <c r="J1132" s="318" t="s">
        <v>1001</v>
      </c>
      <c r="K1132" s="316">
        <v>42164</v>
      </c>
      <c r="L1132" s="317" t="s">
        <v>2608</v>
      </c>
      <c r="M1132" s="315" t="s">
        <v>983</v>
      </c>
      <c r="N1132" s="318" t="s">
        <v>991</v>
      </c>
      <c r="O1132" s="347">
        <v>50.76</v>
      </c>
      <c r="P1132" s="400">
        <v>4.2300000000000004</v>
      </c>
      <c r="Q1132" s="400">
        <v>4.2300000000000004</v>
      </c>
      <c r="R1132" s="400">
        <v>4.2300000000000004</v>
      </c>
      <c r="S1132" s="404">
        <f>SUM(P1132:R1132)</f>
        <v>12.690000000000001</v>
      </c>
      <c r="T1132" s="400">
        <v>4.2300000000000004</v>
      </c>
      <c r="U1132" s="400">
        <v>4.2300000000000004</v>
      </c>
      <c r="V1132" s="400">
        <v>4.2300000000000004</v>
      </c>
      <c r="W1132" s="404">
        <f>SUM(T1132:V1132)</f>
        <v>12.690000000000001</v>
      </c>
      <c r="X1132" s="400">
        <v>4.2300000000000004</v>
      </c>
      <c r="Y1132" s="400">
        <v>4.2300000000000004</v>
      </c>
      <c r="Z1132" s="400">
        <v>4.2300000000000004</v>
      </c>
      <c r="AA1132" s="404">
        <f>SUM(X1132:Z1132)</f>
        <v>12.690000000000001</v>
      </c>
      <c r="AB1132" s="400">
        <v>4.2300000000000004</v>
      </c>
      <c r="AC1132" s="400">
        <v>4.2300000000000004</v>
      </c>
      <c r="AD1132" s="400">
        <v>4.2300000000000004</v>
      </c>
      <c r="AE1132" s="404">
        <f>SUM(AB1132:AD1132)</f>
        <v>12.690000000000001</v>
      </c>
      <c r="AF1132" s="401">
        <f>SUBTOTAL(9,S1132,W1132,AA1132,AE1132)</f>
        <v>50.760000000000005</v>
      </c>
    </row>
    <row r="1133" spans="1:32" x14ac:dyDescent="0.3">
      <c r="A1133" s="70"/>
      <c r="B1133" s="70" t="s">
        <v>3631</v>
      </c>
      <c r="C1133" s="318" t="s">
        <v>2700</v>
      </c>
      <c r="D1133" s="318" t="s">
        <v>465</v>
      </c>
      <c r="E1133" s="317" t="s">
        <v>951</v>
      </c>
      <c r="F1133" s="318" t="s">
        <v>2210</v>
      </c>
      <c r="G1133" s="318" t="s">
        <v>1273</v>
      </c>
      <c r="H1133" s="317" t="s">
        <v>913</v>
      </c>
      <c r="I1133" s="317">
        <v>53000</v>
      </c>
      <c r="J1133" s="318" t="s">
        <v>1001</v>
      </c>
      <c r="K1133" s="316">
        <v>42120</v>
      </c>
      <c r="L1133" s="317" t="s">
        <v>2608</v>
      </c>
      <c r="M1133" s="315" t="s">
        <v>983</v>
      </c>
      <c r="N1133" s="318" t="s">
        <v>991</v>
      </c>
      <c r="O1133" s="347">
        <v>50.76</v>
      </c>
      <c r="P1133" s="400">
        <v>4.2300000000000004</v>
      </c>
      <c r="Q1133" s="400">
        <v>4.2300000000000004</v>
      </c>
      <c r="R1133" s="400">
        <v>4.2300000000000004</v>
      </c>
      <c r="S1133" s="404">
        <f>SUM(P1133:R1133)</f>
        <v>12.690000000000001</v>
      </c>
      <c r="T1133" s="400">
        <v>4.2300000000000004</v>
      </c>
      <c r="U1133" s="400">
        <v>4.2300000000000004</v>
      </c>
      <c r="V1133" s="400">
        <v>4.2300000000000004</v>
      </c>
      <c r="W1133" s="404">
        <f>SUM(T1133:V1133)</f>
        <v>12.690000000000001</v>
      </c>
      <c r="X1133" s="400">
        <v>4.2300000000000004</v>
      </c>
      <c r="Y1133" s="400">
        <v>4.2300000000000004</v>
      </c>
      <c r="Z1133" s="400">
        <v>4.2300000000000004</v>
      </c>
      <c r="AA1133" s="404">
        <f>SUM(X1133:Z1133)</f>
        <v>12.690000000000001</v>
      </c>
      <c r="AB1133" s="400">
        <v>4.2300000000000004</v>
      </c>
      <c r="AC1133" s="400">
        <v>4.2300000000000004</v>
      </c>
      <c r="AD1133" s="400">
        <v>4.2300000000000004</v>
      </c>
      <c r="AE1133" s="404">
        <f>SUM(AB1133:AD1133)</f>
        <v>12.690000000000001</v>
      </c>
      <c r="AF1133" s="401">
        <f>SUBTOTAL(9,S1133,W1133,AA1133,AE1133)</f>
        <v>50.760000000000005</v>
      </c>
    </row>
    <row r="1134" spans="1:32" x14ac:dyDescent="0.3">
      <c r="A1134" s="70"/>
      <c r="B1134" s="70" t="s">
        <v>3631</v>
      </c>
      <c r="C1134" s="318" t="s">
        <v>2594</v>
      </c>
      <c r="D1134" s="318" t="s">
        <v>466</v>
      </c>
      <c r="E1134" s="317" t="s">
        <v>951</v>
      </c>
      <c r="F1134" s="318" t="s">
        <v>2211</v>
      </c>
      <c r="G1134" s="318" t="s">
        <v>1272</v>
      </c>
      <c r="H1134" s="317" t="s">
        <v>912</v>
      </c>
      <c r="I1134" s="317">
        <v>53100</v>
      </c>
      <c r="J1134" s="318" t="s">
        <v>1001</v>
      </c>
      <c r="K1134" s="316">
        <v>42120</v>
      </c>
      <c r="L1134" s="317" t="s">
        <v>2608</v>
      </c>
      <c r="M1134" s="315" t="s">
        <v>983</v>
      </c>
      <c r="N1134" s="318" t="s">
        <v>991</v>
      </c>
      <c r="O1134" s="347">
        <v>50.76</v>
      </c>
      <c r="P1134" s="400">
        <v>4.2300000000000004</v>
      </c>
      <c r="Q1134" s="400">
        <v>4.2300000000000004</v>
      </c>
      <c r="R1134" s="400">
        <v>4.2300000000000004</v>
      </c>
      <c r="S1134" s="404">
        <f>SUM(P1134:R1134)</f>
        <v>12.690000000000001</v>
      </c>
      <c r="T1134" s="400">
        <v>4.2300000000000004</v>
      </c>
      <c r="U1134" s="400">
        <v>4.2300000000000004</v>
      </c>
      <c r="V1134" s="400">
        <v>4.2300000000000004</v>
      </c>
      <c r="W1134" s="404">
        <f>SUM(T1134:V1134)</f>
        <v>12.690000000000001</v>
      </c>
      <c r="X1134" s="400">
        <v>4.2300000000000004</v>
      </c>
      <c r="Y1134" s="400">
        <v>4.2300000000000004</v>
      </c>
      <c r="Z1134" s="400">
        <v>4.2300000000000004</v>
      </c>
      <c r="AA1134" s="404">
        <f>SUM(X1134:Z1134)</f>
        <v>12.690000000000001</v>
      </c>
      <c r="AB1134" s="400">
        <v>4.2300000000000004</v>
      </c>
      <c r="AC1134" s="400">
        <v>4.2300000000000004</v>
      </c>
      <c r="AD1134" s="400">
        <v>4.2300000000000004</v>
      </c>
      <c r="AE1134" s="404">
        <f>SUM(AB1134:AD1134)</f>
        <v>12.690000000000001</v>
      </c>
      <c r="AF1134" s="401">
        <f>SUBTOTAL(9,S1134,W1134,AA1134,AE1134)</f>
        <v>50.760000000000005</v>
      </c>
    </row>
    <row r="1135" spans="1:32" x14ac:dyDescent="0.3">
      <c r="A1135" s="70"/>
      <c r="B1135" s="70" t="s">
        <v>3631</v>
      </c>
      <c r="C1135" s="318" t="s">
        <v>2594</v>
      </c>
      <c r="D1135" s="318" t="s">
        <v>467</v>
      </c>
      <c r="E1135" s="317" t="s">
        <v>951</v>
      </c>
      <c r="F1135" s="318" t="s">
        <v>2212</v>
      </c>
      <c r="G1135" s="318" t="s">
        <v>1272</v>
      </c>
      <c r="H1135" s="317" t="s">
        <v>912</v>
      </c>
      <c r="I1135" s="317">
        <v>53100</v>
      </c>
      <c r="J1135" s="318" t="s">
        <v>1001</v>
      </c>
      <c r="K1135" s="316">
        <v>41952</v>
      </c>
      <c r="L1135" s="317" t="s">
        <v>2608</v>
      </c>
      <c r="M1135" s="315" t="s">
        <v>983</v>
      </c>
      <c r="N1135" s="318" t="s">
        <v>991</v>
      </c>
      <c r="O1135" s="347">
        <v>50.76</v>
      </c>
      <c r="P1135" s="400">
        <v>4.2300000000000004</v>
      </c>
      <c r="Q1135" s="400">
        <v>4.2300000000000004</v>
      </c>
      <c r="R1135" s="400">
        <v>4.2300000000000004</v>
      </c>
      <c r="S1135" s="404">
        <f>SUM(P1135:R1135)</f>
        <v>12.690000000000001</v>
      </c>
      <c r="T1135" s="400">
        <v>4.2300000000000004</v>
      </c>
      <c r="U1135" s="400">
        <v>4.2300000000000004</v>
      </c>
      <c r="V1135" s="400">
        <v>4.2300000000000004</v>
      </c>
      <c r="W1135" s="404">
        <f>SUM(T1135:V1135)</f>
        <v>12.690000000000001</v>
      </c>
      <c r="X1135" s="400">
        <v>4.2300000000000004</v>
      </c>
      <c r="Y1135" s="400">
        <v>4.2300000000000004</v>
      </c>
      <c r="Z1135" s="400">
        <v>4.2300000000000004</v>
      </c>
      <c r="AA1135" s="404">
        <f>SUM(X1135:Z1135)</f>
        <v>12.690000000000001</v>
      </c>
      <c r="AB1135" s="400">
        <v>4.2300000000000004</v>
      </c>
      <c r="AC1135" s="400">
        <v>4.2300000000000004</v>
      </c>
      <c r="AD1135" s="400">
        <v>4.2300000000000004</v>
      </c>
      <c r="AE1135" s="404">
        <f>SUM(AB1135:AD1135)</f>
        <v>12.690000000000001</v>
      </c>
      <c r="AF1135" s="401">
        <f>SUBTOTAL(9,S1135,W1135,AA1135,AE1135)</f>
        <v>50.760000000000005</v>
      </c>
    </row>
    <row r="1136" spans="1:32" x14ac:dyDescent="0.3">
      <c r="A1136" s="70"/>
      <c r="B1136" s="70" t="s">
        <v>3631</v>
      </c>
      <c r="C1136" s="80" t="s">
        <v>2594</v>
      </c>
      <c r="D1136" s="317" t="s">
        <v>2674</v>
      </c>
      <c r="E1136" s="503" t="s">
        <v>3729</v>
      </c>
      <c r="F1136" s="318" t="s">
        <v>2213</v>
      </c>
      <c r="G1136" s="318" t="s">
        <v>1272</v>
      </c>
      <c r="H1136" s="317" t="s">
        <v>912</v>
      </c>
      <c r="I1136" s="317">
        <v>53100</v>
      </c>
      <c r="J1136" s="318" t="s">
        <v>1003</v>
      </c>
      <c r="K1136" s="316">
        <v>42052</v>
      </c>
      <c r="L1136" s="317" t="s">
        <v>2608</v>
      </c>
      <c r="M1136" s="315" t="s">
        <v>983</v>
      </c>
      <c r="N1136" s="318" t="s">
        <v>992</v>
      </c>
      <c r="O1136" s="347">
        <v>78.599999999999994</v>
      </c>
      <c r="P1136" s="400">
        <v>6.55</v>
      </c>
      <c r="Q1136" s="400">
        <v>6.55</v>
      </c>
      <c r="R1136" s="400">
        <v>6.55</v>
      </c>
      <c r="S1136" s="404">
        <f>SUM(P1136:R1136)</f>
        <v>19.649999999999999</v>
      </c>
      <c r="T1136" s="400">
        <v>6.55</v>
      </c>
      <c r="U1136" s="400">
        <v>6.55</v>
      </c>
      <c r="V1136" s="400">
        <v>6.55</v>
      </c>
      <c r="W1136" s="404">
        <f>SUM(T1136:V1136)</f>
        <v>19.649999999999999</v>
      </c>
      <c r="X1136" s="400">
        <v>6.55</v>
      </c>
      <c r="Y1136" s="400">
        <v>6.55</v>
      </c>
      <c r="Z1136" s="400">
        <v>6.55</v>
      </c>
      <c r="AA1136" s="404">
        <f>SUM(X1136:Z1136)</f>
        <v>19.649999999999999</v>
      </c>
      <c r="AB1136" s="400">
        <v>6.55</v>
      </c>
      <c r="AC1136" s="400">
        <v>6.55</v>
      </c>
      <c r="AD1136" s="400">
        <v>6.55</v>
      </c>
      <c r="AE1136" s="404">
        <f>SUM(AB1136:AD1136)</f>
        <v>19.649999999999999</v>
      </c>
      <c r="AF1136" s="401">
        <f>SUBTOTAL(9,S1136,W1136,AA1136,AE1136)</f>
        <v>78.599999999999994</v>
      </c>
    </row>
    <row r="1137" spans="1:32" x14ac:dyDescent="0.3">
      <c r="A1137" s="70"/>
      <c r="B1137" s="70" t="s">
        <v>3631</v>
      </c>
      <c r="C1137" s="318" t="s">
        <v>2594</v>
      </c>
      <c r="D1137" s="318" t="s">
        <v>468</v>
      </c>
      <c r="E1137" s="317" t="s">
        <v>951</v>
      </c>
      <c r="F1137" s="318" t="s">
        <v>2214</v>
      </c>
      <c r="G1137" s="318" t="s">
        <v>1272</v>
      </c>
      <c r="H1137" s="317" t="s">
        <v>912</v>
      </c>
      <c r="I1137" s="317">
        <v>53100</v>
      </c>
      <c r="J1137" s="318" t="s">
        <v>1001</v>
      </c>
      <c r="K1137" s="316">
        <v>42120</v>
      </c>
      <c r="L1137" s="317" t="s">
        <v>2608</v>
      </c>
      <c r="M1137" s="315" t="s">
        <v>983</v>
      </c>
      <c r="N1137" s="318" t="s">
        <v>991</v>
      </c>
      <c r="O1137" s="347">
        <v>50.76</v>
      </c>
      <c r="P1137" s="400">
        <v>4.2300000000000004</v>
      </c>
      <c r="Q1137" s="400">
        <v>4.2300000000000004</v>
      </c>
      <c r="R1137" s="400">
        <v>4.2300000000000004</v>
      </c>
      <c r="S1137" s="404">
        <f>SUM(P1137:R1137)</f>
        <v>12.690000000000001</v>
      </c>
      <c r="T1137" s="400">
        <v>4.2300000000000004</v>
      </c>
      <c r="U1137" s="400">
        <v>4.2300000000000004</v>
      </c>
      <c r="V1137" s="400">
        <v>4.2300000000000004</v>
      </c>
      <c r="W1137" s="404">
        <f>SUM(T1137:V1137)</f>
        <v>12.690000000000001</v>
      </c>
      <c r="X1137" s="400">
        <v>4.2300000000000004</v>
      </c>
      <c r="Y1137" s="400">
        <v>4.2300000000000004</v>
      </c>
      <c r="Z1137" s="400">
        <v>4.2300000000000004</v>
      </c>
      <c r="AA1137" s="404">
        <f>SUM(X1137:Z1137)</f>
        <v>12.690000000000001</v>
      </c>
      <c r="AB1137" s="400">
        <v>4.2300000000000004</v>
      </c>
      <c r="AC1137" s="400">
        <v>4.2300000000000004</v>
      </c>
      <c r="AD1137" s="400">
        <v>4.2300000000000004</v>
      </c>
      <c r="AE1137" s="404">
        <f>SUM(AB1137:AD1137)</f>
        <v>12.690000000000001</v>
      </c>
      <c r="AF1137" s="401">
        <f>SUBTOTAL(9,S1137,W1137,AA1137,AE1137)</f>
        <v>50.760000000000005</v>
      </c>
    </row>
    <row r="1138" spans="1:32" x14ac:dyDescent="0.3">
      <c r="A1138" s="70"/>
      <c r="B1138" s="70" t="s">
        <v>3631</v>
      </c>
      <c r="C1138" s="318" t="s">
        <v>2700</v>
      </c>
      <c r="D1138" s="318" t="s">
        <v>469</v>
      </c>
      <c r="E1138" s="317" t="s">
        <v>951</v>
      </c>
      <c r="F1138" s="318" t="s">
        <v>2215</v>
      </c>
      <c r="G1138" s="318" t="s">
        <v>1273</v>
      </c>
      <c r="H1138" s="317" t="s">
        <v>913</v>
      </c>
      <c r="I1138" s="317">
        <v>53000</v>
      </c>
      <c r="J1138" s="318" t="s">
        <v>1001</v>
      </c>
      <c r="K1138" s="316">
        <v>42139</v>
      </c>
      <c r="L1138" s="317" t="s">
        <v>2608</v>
      </c>
      <c r="M1138" s="315" t="s">
        <v>983</v>
      </c>
      <c r="N1138" s="318" t="s">
        <v>991</v>
      </c>
      <c r="O1138" s="347">
        <v>50.76</v>
      </c>
      <c r="P1138" s="400">
        <v>4.2300000000000004</v>
      </c>
      <c r="Q1138" s="400">
        <v>4.2300000000000004</v>
      </c>
      <c r="R1138" s="400">
        <v>4.2300000000000004</v>
      </c>
      <c r="S1138" s="404">
        <f>SUM(P1138:R1138)</f>
        <v>12.690000000000001</v>
      </c>
      <c r="T1138" s="400">
        <v>4.2300000000000004</v>
      </c>
      <c r="U1138" s="400">
        <v>4.2300000000000004</v>
      </c>
      <c r="V1138" s="400">
        <v>4.2300000000000004</v>
      </c>
      <c r="W1138" s="404">
        <f>SUM(T1138:V1138)</f>
        <v>12.690000000000001</v>
      </c>
      <c r="X1138" s="400">
        <v>4.2300000000000004</v>
      </c>
      <c r="Y1138" s="400">
        <v>4.2300000000000004</v>
      </c>
      <c r="Z1138" s="400">
        <v>4.2300000000000004</v>
      </c>
      <c r="AA1138" s="404">
        <f>SUM(X1138:Z1138)</f>
        <v>12.690000000000001</v>
      </c>
      <c r="AB1138" s="400">
        <v>4.2300000000000004</v>
      </c>
      <c r="AC1138" s="400">
        <v>4.2300000000000004</v>
      </c>
      <c r="AD1138" s="400">
        <v>4.2300000000000004</v>
      </c>
      <c r="AE1138" s="404">
        <f>SUM(AB1138:AD1138)</f>
        <v>12.690000000000001</v>
      </c>
      <c r="AF1138" s="401">
        <f>SUBTOTAL(9,S1138,W1138,AA1138,AE1138)</f>
        <v>50.760000000000005</v>
      </c>
    </row>
    <row r="1139" spans="1:32" x14ac:dyDescent="0.3">
      <c r="A1139" s="70"/>
      <c r="B1139" s="70" t="s">
        <v>3631</v>
      </c>
      <c r="C1139" s="318" t="s">
        <v>2700</v>
      </c>
      <c r="D1139" s="318" t="s">
        <v>470</v>
      </c>
      <c r="E1139" s="317" t="s">
        <v>951</v>
      </c>
      <c r="F1139" s="318" t="s">
        <v>2216</v>
      </c>
      <c r="G1139" s="318" t="s">
        <v>1273</v>
      </c>
      <c r="H1139" s="317" t="s">
        <v>913</v>
      </c>
      <c r="I1139" s="317">
        <v>53000</v>
      </c>
      <c r="J1139" s="318" t="s">
        <v>1001</v>
      </c>
      <c r="K1139" s="316">
        <v>42139</v>
      </c>
      <c r="L1139" s="317" t="s">
        <v>2608</v>
      </c>
      <c r="M1139" s="315" t="s">
        <v>983</v>
      </c>
      <c r="N1139" s="318" t="s">
        <v>991</v>
      </c>
      <c r="O1139" s="347">
        <v>50.76</v>
      </c>
      <c r="P1139" s="400">
        <v>4.2300000000000004</v>
      </c>
      <c r="Q1139" s="400">
        <v>4.2300000000000004</v>
      </c>
      <c r="R1139" s="400">
        <v>4.2300000000000004</v>
      </c>
      <c r="S1139" s="404">
        <f>SUM(P1139:R1139)</f>
        <v>12.690000000000001</v>
      </c>
      <c r="T1139" s="400">
        <v>4.2300000000000004</v>
      </c>
      <c r="U1139" s="400">
        <v>4.2300000000000004</v>
      </c>
      <c r="V1139" s="400">
        <v>4.2300000000000004</v>
      </c>
      <c r="W1139" s="404">
        <f>SUM(T1139:V1139)</f>
        <v>12.690000000000001</v>
      </c>
      <c r="X1139" s="400">
        <v>4.2300000000000004</v>
      </c>
      <c r="Y1139" s="400">
        <v>4.2300000000000004</v>
      </c>
      <c r="Z1139" s="400">
        <v>4.2300000000000004</v>
      </c>
      <c r="AA1139" s="404">
        <f>SUM(X1139:Z1139)</f>
        <v>12.690000000000001</v>
      </c>
      <c r="AB1139" s="400">
        <v>4.2300000000000004</v>
      </c>
      <c r="AC1139" s="400">
        <v>4.2300000000000004</v>
      </c>
      <c r="AD1139" s="400">
        <v>4.2300000000000004</v>
      </c>
      <c r="AE1139" s="404">
        <f>SUM(AB1139:AD1139)</f>
        <v>12.690000000000001</v>
      </c>
      <c r="AF1139" s="401">
        <f>SUBTOTAL(9,S1139,W1139,AA1139,AE1139)</f>
        <v>50.760000000000005</v>
      </c>
    </row>
    <row r="1140" spans="1:32" x14ac:dyDescent="0.3">
      <c r="A1140" s="70"/>
      <c r="B1140" s="70" t="s">
        <v>3631</v>
      </c>
      <c r="C1140" s="318" t="s">
        <v>2594</v>
      </c>
      <c r="D1140" s="318" t="s">
        <v>471</v>
      </c>
      <c r="E1140" s="317" t="s">
        <v>951</v>
      </c>
      <c r="F1140" s="318" t="s">
        <v>2217</v>
      </c>
      <c r="G1140" s="318" t="s">
        <v>1272</v>
      </c>
      <c r="H1140" s="317" t="s">
        <v>912</v>
      </c>
      <c r="I1140" s="317">
        <v>53100</v>
      </c>
      <c r="J1140" s="318" t="s">
        <v>1001</v>
      </c>
      <c r="K1140" s="316">
        <v>42139</v>
      </c>
      <c r="L1140" s="317" t="s">
        <v>2608</v>
      </c>
      <c r="M1140" s="315" t="s">
        <v>983</v>
      </c>
      <c r="N1140" s="318" t="s">
        <v>991</v>
      </c>
      <c r="O1140" s="347">
        <v>50.76</v>
      </c>
      <c r="P1140" s="400">
        <v>4.2300000000000004</v>
      </c>
      <c r="Q1140" s="400">
        <v>4.2300000000000004</v>
      </c>
      <c r="R1140" s="400">
        <v>4.2300000000000004</v>
      </c>
      <c r="S1140" s="404">
        <f>SUM(P1140:R1140)</f>
        <v>12.690000000000001</v>
      </c>
      <c r="T1140" s="400">
        <v>4.2300000000000004</v>
      </c>
      <c r="U1140" s="400">
        <v>4.2300000000000004</v>
      </c>
      <c r="V1140" s="400">
        <v>4.2300000000000004</v>
      </c>
      <c r="W1140" s="404">
        <f>SUM(T1140:V1140)</f>
        <v>12.690000000000001</v>
      </c>
      <c r="X1140" s="400">
        <v>4.2300000000000004</v>
      </c>
      <c r="Y1140" s="400">
        <v>4.2300000000000004</v>
      </c>
      <c r="Z1140" s="400">
        <v>4.2300000000000004</v>
      </c>
      <c r="AA1140" s="404">
        <f>SUM(X1140:Z1140)</f>
        <v>12.690000000000001</v>
      </c>
      <c r="AB1140" s="400">
        <v>4.2300000000000004</v>
      </c>
      <c r="AC1140" s="400">
        <v>4.2300000000000004</v>
      </c>
      <c r="AD1140" s="400">
        <v>4.2300000000000004</v>
      </c>
      <c r="AE1140" s="404">
        <f>SUM(AB1140:AD1140)</f>
        <v>12.690000000000001</v>
      </c>
      <c r="AF1140" s="401">
        <f>SUBTOTAL(9,S1140,W1140,AA1140,AE1140)</f>
        <v>50.760000000000005</v>
      </c>
    </row>
    <row r="1141" spans="1:32" x14ac:dyDescent="0.3">
      <c r="A1141" s="70"/>
      <c r="B1141" s="70" t="s">
        <v>3631</v>
      </c>
      <c r="C1141" s="318" t="s">
        <v>2594</v>
      </c>
      <c r="D1141" s="318" t="s">
        <v>472</v>
      </c>
      <c r="E1141" s="317" t="s">
        <v>951</v>
      </c>
      <c r="F1141" s="318" t="s">
        <v>2218</v>
      </c>
      <c r="G1141" s="318" t="s">
        <v>1272</v>
      </c>
      <c r="H1141" s="317" t="s">
        <v>912</v>
      </c>
      <c r="I1141" s="317">
        <v>53100</v>
      </c>
      <c r="J1141" s="318" t="s">
        <v>1001</v>
      </c>
      <c r="K1141" s="316">
        <v>42139</v>
      </c>
      <c r="L1141" s="317" t="s">
        <v>2608</v>
      </c>
      <c r="M1141" s="315" t="s">
        <v>983</v>
      </c>
      <c r="N1141" s="318" t="s">
        <v>991</v>
      </c>
      <c r="O1141" s="347">
        <v>50.76</v>
      </c>
      <c r="P1141" s="400">
        <v>4.2300000000000004</v>
      </c>
      <c r="Q1141" s="400">
        <v>4.2300000000000004</v>
      </c>
      <c r="R1141" s="400">
        <v>4.2300000000000004</v>
      </c>
      <c r="S1141" s="404">
        <f>SUM(P1141:R1141)</f>
        <v>12.690000000000001</v>
      </c>
      <c r="T1141" s="400">
        <v>4.2300000000000004</v>
      </c>
      <c r="U1141" s="400">
        <v>4.2300000000000004</v>
      </c>
      <c r="V1141" s="400">
        <v>4.2300000000000004</v>
      </c>
      <c r="W1141" s="404">
        <f>SUM(T1141:V1141)</f>
        <v>12.690000000000001</v>
      </c>
      <c r="X1141" s="400">
        <v>4.2300000000000004</v>
      </c>
      <c r="Y1141" s="400">
        <v>4.2300000000000004</v>
      </c>
      <c r="Z1141" s="400">
        <v>4.2300000000000004</v>
      </c>
      <c r="AA1141" s="404">
        <f>SUM(X1141:Z1141)</f>
        <v>12.690000000000001</v>
      </c>
      <c r="AB1141" s="400">
        <v>4.2300000000000004</v>
      </c>
      <c r="AC1141" s="400">
        <v>4.2300000000000004</v>
      </c>
      <c r="AD1141" s="400">
        <v>4.2300000000000004</v>
      </c>
      <c r="AE1141" s="404">
        <f>SUM(AB1141:AD1141)</f>
        <v>12.690000000000001</v>
      </c>
      <c r="AF1141" s="401">
        <f>SUBTOTAL(9,S1141,W1141,AA1141,AE1141)</f>
        <v>50.760000000000005</v>
      </c>
    </row>
    <row r="1142" spans="1:32" x14ac:dyDescent="0.3">
      <c r="A1142" s="70"/>
      <c r="B1142" s="70" t="s">
        <v>3631</v>
      </c>
      <c r="C1142" s="318" t="s">
        <v>2700</v>
      </c>
      <c r="D1142" s="318" t="s">
        <v>473</v>
      </c>
      <c r="E1142" s="317" t="s">
        <v>951</v>
      </c>
      <c r="F1142" s="318" t="s">
        <v>2219</v>
      </c>
      <c r="G1142" s="318" t="s">
        <v>1273</v>
      </c>
      <c r="H1142" s="317" t="s">
        <v>913</v>
      </c>
      <c r="I1142" s="317">
        <v>53000</v>
      </c>
      <c r="J1142" s="318" t="s">
        <v>1001</v>
      </c>
      <c r="K1142" s="316">
        <v>42139</v>
      </c>
      <c r="L1142" s="317" t="s">
        <v>2608</v>
      </c>
      <c r="M1142" s="315" t="s">
        <v>983</v>
      </c>
      <c r="N1142" s="318" t="s">
        <v>991</v>
      </c>
      <c r="O1142" s="347">
        <v>50.76</v>
      </c>
      <c r="P1142" s="400">
        <v>4.2300000000000004</v>
      </c>
      <c r="Q1142" s="400">
        <v>4.2300000000000004</v>
      </c>
      <c r="R1142" s="400">
        <v>4.2300000000000004</v>
      </c>
      <c r="S1142" s="404">
        <f>SUM(P1142:R1142)</f>
        <v>12.690000000000001</v>
      </c>
      <c r="T1142" s="400">
        <v>4.2300000000000004</v>
      </c>
      <c r="U1142" s="400">
        <v>4.2300000000000004</v>
      </c>
      <c r="V1142" s="400">
        <v>4.2300000000000004</v>
      </c>
      <c r="W1142" s="404">
        <f>SUM(T1142:V1142)</f>
        <v>12.690000000000001</v>
      </c>
      <c r="X1142" s="400">
        <v>4.2300000000000004</v>
      </c>
      <c r="Y1142" s="400">
        <v>4.2300000000000004</v>
      </c>
      <c r="Z1142" s="400">
        <v>4.2300000000000004</v>
      </c>
      <c r="AA1142" s="404">
        <f>SUM(X1142:Z1142)</f>
        <v>12.690000000000001</v>
      </c>
      <c r="AB1142" s="400">
        <v>4.2300000000000004</v>
      </c>
      <c r="AC1142" s="400">
        <v>4.2300000000000004</v>
      </c>
      <c r="AD1142" s="400">
        <v>4.2300000000000004</v>
      </c>
      <c r="AE1142" s="404">
        <f>SUM(AB1142:AD1142)</f>
        <v>12.690000000000001</v>
      </c>
      <c r="AF1142" s="401">
        <f>SUBTOTAL(9,S1142,W1142,AA1142,AE1142)</f>
        <v>50.760000000000005</v>
      </c>
    </row>
    <row r="1143" spans="1:32" x14ac:dyDescent="0.3">
      <c r="A1143" s="70"/>
      <c r="B1143" s="70" t="s">
        <v>3631</v>
      </c>
      <c r="C1143" s="318" t="s">
        <v>2700</v>
      </c>
      <c r="D1143" s="318" t="s">
        <v>474</v>
      </c>
      <c r="E1143" s="317" t="s">
        <v>951</v>
      </c>
      <c r="F1143" s="318" t="s">
        <v>2220</v>
      </c>
      <c r="G1143" s="318" t="s">
        <v>1273</v>
      </c>
      <c r="H1143" s="317" t="s">
        <v>913</v>
      </c>
      <c r="I1143" s="317">
        <v>53000</v>
      </c>
      <c r="J1143" s="318" t="s">
        <v>1001</v>
      </c>
      <c r="K1143" s="316">
        <v>42139</v>
      </c>
      <c r="L1143" s="317" t="s">
        <v>2608</v>
      </c>
      <c r="M1143" s="315" t="s">
        <v>983</v>
      </c>
      <c r="N1143" s="318" t="s">
        <v>991</v>
      </c>
      <c r="O1143" s="347">
        <v>50.76</v>
      </c>
      <c r="P1143" s="400">
        <v>4.2300000000000004</v>
      </c>
      <c r="Q1143" s="400">
        <v>4.2300000000000004</v>
      </c>
      <c r="R1143" s="400">
        <v>4.2300000000000004</v>
      </c>
      <c r="S1143" s="404">
        <f>SUM(P1143:R1143)</f>
        <v>12.690000000000001</v>
      </c>
      <c r="T1143" s="400">
        <v>4.2300000000000004</v>
      </c>
      <c r="U1143" s="400">
        <v>4.2300000000000004</v>
      </c>
      <c r="V1143" s="400">
        <v>4.2300000000000004</v>
      </c>
      <c r="W1143" s="404">
        <f>SUM(T1143:V1143)</f>
        <v>12.690000000000001</v>
      </c>
      <c r="X1143" s="400">
        <v>4.2300000000000004</v>
      </c>
      <c r="Y1143" s="400">
        <v>4.2300000000000004</v>
      </c>
      <c r="Z1143" s="400">
        <v>4.2300000000000004</v>
      </c>
      <c r="AA1143" s="404">
        <f>SUM(X1143:Z1143)</f>
        <v>12.690000000000001</v>
      </c>
      <c r="AB1143" s="400">
        <v>4.2300000000000004</v>
      </c>
      <c r="AC1143" s="400">
        <v>4.2300000000000004</v>
      </c>
      <c r="AD1143" s="400">
        <v>4.2300000000000004</v>
      </c>
      <c r="AE1143" s="404">
        <f>SUM(AB1143:AD1143)</f>
        <v>12.690000000000001</v>
      </c>
      <c r="AF1143" s="401">
        <f>SUBTOTAL(9,S1143,W1143,AA1143,AE1143)</f>
        <v>50.760000000000005</v>
      </c>
    </row>
    <row r="1144" spans="1:32" x14ac:dyDescent="0.3">
      <c r="A1144" s="70"/>
      <c r="B1144" s="70" t="s">
        <v>3631</v>
      </c>
      <c r="C1144" s="318" t="s">
        <v>2594</v>
      </c>
      <c r="D1144" s="318" t="s">
        <v>475</v>
      </c>
      <c r="E1144" s="317" t="s">
        <v>951</v>
      </c>
      <c r="F1144" s="318" t="s">
        <v>2221</v>
      </c>
      <c r="G1144" s="318" t="s">
        <v>1272</v>
      </c>
      <c r="H1144" s="317" t="s">
        <v>912</v>
      </c>
      <c r="I1144" s="317">
        <v>53100</v>
      </c>
      <c r="J1144" s="318" t="s">
        <v>1001</v>
      </c>
      <c r="K1144" s="316">
        <v>42139</v>
      </c>
      <c r="L1144" s="317" t="s">
        <v>2608</v>
      </c>
      <c r="M1144" s="315" t="s">
        <v>983</v>
      </c>
      <c r="N1144" s="318" t="s">
        <v>991</v>
      </c>
      <c r="O1144" s="347">
        <v>50.76</v>
      </c>
      <c r="P1144" s="400">
        <v>4.2300000000000004</v>
      </c>
      <c r="Q1144" s="400">
        <v>4.2300000000000004</v>
      </c>
      <c r="R1144" s="400">
        <v>4.2300000000000004</v>
      </c>
      <c r="S1144" s="404">
        <f>SUM(P1144:R1144)</f>
        <v>12.690000000000001</v>
      </c>
      <c r="T1144" s="400">
        <v>4.2300000000000004</v>
      </c>
      <c r="U1144" s="400">
        <v>4.2300000000000004</v>
      </c>
      <c r="V1144" s="400">
        <v>4.2300000000000004</v>
      </c>
      <c r="W1144" s="404">
        <f>SUM(T1144:V1144)</f>
        <v>12.690000000000001</v>
      </c>
      <c r="X1144" s="400">
        <v>4.2300000000000004</v>
      </c>
      <c r="Y1144" s="400">
        <v>4.2300000000000004</v>
      </c>
      <c r="Z1144" s="400">
        <v>4.2300000000000004</v>
      </c>
      <c r="AA1144" s="404">
        <f>SUM(X1144:Z1144)</f>
        <v>12.690000000000001</v>
      </c>
      <c r="AB1144" s="400">
        <v>4.2300000000000004</v>
      </c>
      <c r="AC1144" s="400">
        <v>4.2300000000000004</v>
      </c>
      <c r="AD1144" s="400">
        <v>4.2300000000000004</v>
      </c>
      <c r="AE1144" s="404">
        <f>SUM(AB1144:AD1144)</f>
        <v>12.690000000000001</v>
      </c>
      <c r="AF1144" s="401">
        <f>SUBTOTAL(9,S1144,W1144,AA1144,AE1144)</f>
        <v>50.760000000000005</v>
      </c>
    </row>
    <row r="1145" spans="1:32" x14ac:dyDescent="0.3">
      <c r="A1145" s="70"/>
      <c r="B1145" s="70" t="s">
        <v>3631</v>
      </c>
      <c r="C1145" s="318" t="s">
        <v>2938</v>
      </c>
      <c r="D1145" s="318" t="s">
        <v>476</v>
      </c>
      <c r="E1145" s="317" t="s">
        <v>951</v>
      </c>
      <c r="F1145" s="318" t="s">
        <v>2222</v>
      </c>
      <c r="G1145" s="318" t="s">
        <v>1273</v>
      </c>
      <c r="H1145" s="317" t="s">
        <v>913</v>
      </c>
      <c r="I1145" s="317">
        <v>53000</v>
      </c>
      <c r="J1145" s="318" t="s">
        <v>1001</v>
      </c>
      <c r="K1145" s="316">
        <v>42160</v>
      </c>
      <c r="L1145" s="317" t="s">
        <v>2608</v>
      </c>
      <c r="M1145" s="315" t="s">
        <v>983</v>
      </c>
      <c r="N1145" s="318" t="s">
        <v>991</v>
      </c>
      <c r="O1145" s="347">
        <v>50.76</v>
      </c>
      <c r="P1145" s="400">
        <v>4.2300000000000004</v>
      </c>
      <c r="Q1145" s="400">
        <v>4.2300000000000004</v>
      </c>
      <c r="R1145" s="400">
        <v>4.2300000000000004</v>
      </c>
      <c r="S1145" s="404">
        <f>SUM(P1145:R1145)</f>
        <v>12.690000000000001</v>
      </c>
      <c r="T1145" s="400">
        <v>4.2300000000000004</v>
      </c>
      <c r="U1145" s="400">
        <v>4.2300000000000004</v>
      </c>
      <c r="V1145" s="400">
        <v>4.2300000000000004</v>
      </c>
      <c r="W1145" s="404">
        <f>SUM(T1145:V1145)</f>
        <v>12.690000000000001</v>
      </c>
      <c r="X1145" s="400">
        <v>4.2300000000000004</v>
      </c>
      <c r="Y1145" s="400">
        <v>4.2300000000000004</v>
      </c>
      <c r="Z1145" s="400">
        <v>4.2300000000000004</v>
      </c>
      <c r="AA1145" s="404">
        <f>SUM(X1145:Z1145)</f>
        <v>12.690000000000001</v>
      </c>
      <c r="AB1145" s="400">
        <v>4.2300000000000004</v>
      </c>
      <c r="AC1145" s="400">
        <v>4.2300000000000004</v>
      </c>
      <c r="AD1145" s="400">
        <v>4.2300000000000004</v>
      </c>
      <c r="AE1145" s="404">
        <f>SUM(AB1145:AD1145)</f>
        <v>12.690000000000001</v>
      </c>
      <c r="AF1145" s="401">
        <f>SUBTOTAL(9,S1145,W1145,AA1145,AE1145)</f>
        <v>50.760000000000005</v>
      </c>
    </row>
    <row r="1146" spans="1:32" x14ac:dyDescent="0.3">
      <c r="A1146" s="70"/>
      <c r="B1146" s="70" t="s">
        <v>3631</v>
      </c>
      <c r="C1146" s="318" t="s">
        <v>2938</v>
      </c>
      <c r="D1146" s="318" t="s">
        <v>477</v>
      </c>
      <c r="E1146" s="317" t="s">
        <v>951</v>
      </c>
      <c r="F1146" s="318" t="s">
        <v>2223</v>
      </c>
      <c r="G1146" s="318" t="s">
        <v>1272</v>
      </c>
      <c r="H1146" s="317" t="s">
        <v>912</v>
      </c>
      <c r="I1146" s="317">
        <v>53100</v>
      </c>
      <c r="J1146" s="318" t="s">
        <v>1001</v>
      </c>
      <c r="K1146" s="316">
        <v>42160</v>
      </c>
      <c r="L1146" s="317" t="s">
        <v>2608</v>
      </c>
      <c r="M1146" s="315" t="s">
        <v>983</v>
      </c>
      <c r="N1146" s="318" t="s">
        <v>991</v>
      </c>
      <c r="O1146" s="347">
        <v>50.76</v>
      </c>
      <c r="P1146" s="400">
        <v>4.2300000000000004</v>
      </c>
      <c r="Q1146" s="400">
        <v>4.2300000000000004</v>
      </c>
      <c r="R1146" s="400">
        <v>4.2300000000000004</v>
      </c>
      <c r="S1146" s="404">
        <f>SUM(P1146:R1146)</f>
        <v>12.690000000000001</v>
      </c>
      <c r="T1146" s="400">
        <v>4.2300000000000004</v>
      </c>
      <c r="U1146" s="400">
        <v>4.2300000000000004</v>
      </c>
      <c r="V1146" s="400">
        <v>4.2300000000000004</v>
      </c>
      <c r="W1146" s="404">
        <f>SUM(T1146:V1146)</f>
        <v>12.690000000000001</v>
      </c>
      <c r="X1146" s="400">
        <v>4.2300000000000004</v>
      </c>
      <c r="Y1146" s="400">
        <v>4.2300000000000004</v>
      </c>
      <c r="Z1146" s="400">
        <v>4.2300000000000004</v>
      </c>
      <c r="AA1146" s="404">
        <f>SUM(X1146:Z1146)</f>
        <v>12.690000000000001</v>
      </c>
      <c r="AB1146" s="400">
        <v>4.2300000000000004</v>
      </c>
      <c r="AC1146" s="400">
        <v>4.2300000000000004</v>
      </c>
      <c r="AD1146" s="400">
        <v>4.2300000000000004</v>
      </c>
      <c r="AE1146" s="404">
        <f>SUM(AB1146:AD1146)</f>
        <v>12.690000000000001</v>
      </c>
      <c r="AF1146" s="401">
        <f>SUBTOTAL(9,S1146,W1146,AA1146,AE1146)</f>
        <v>50.760000000000005</v>
      </c>
    </row>
    <row r="1147" spans="1:32" x14ac:dyDescent="0.3">
      <c r="A1147" s="70"/>
      <c r="B1147" s="70" t="s">
        <v>3631</v>
      </c>
      <c r="C1147" s="318" t="s">
        <v>478</v>
      </c>
      <c r="D1147" s="318" t="s">
        <v>479</v>
      </c>
      <c r="E1147" s="317" t="s">
        <v>951</v>
      </c>
      <c r="F1147" s="318" t="s">
        <v>2224</v>
      </c>
      <c r="G1147" s="318" t="s">
        <v>1272</v>
      </c>
      <c r="H1147" s="317" t="s">
        <v>912</v>
      </c>
      <c r="I1147" s="317">
        <v>53100</v>
      </c>
      <c r="J1147" s="318" t="s">
        <v>1001</v>
      </c>
      <c r="K1147" s="316">
        <v>42160</v>
      </c>
      <c r="L1147" s="317" t="s">
        <v>2608</v>
      </c>
      <c r="M1147" s="315" t="s">
        <v>983</v>
      </c>
      <c r="N1147" s="318" t="s">
        <v>991</v>
      </c>
      <c r="O1147" s="347">
        <v>50.76</v>
      </c>
      <c r="P1147" s="400">
        <v>4.2300000000000004</v>
      </c>
      <c r="Q1147" s="400">
        <v>4.2300000000000004</v>
      </c>
      <c r="R1147" s="400">
        <v>4.2300000000000004</v>
      </c>
      <c r="S1147" s="404">
        <f>SUM(P1147:R1147)</f>
        <v>12.690000000000001</v>
      </c>
      <c r="T1147" s="400">
        <v>4.2300000000000004</v>
      </c>
      <c r="U1147" s="400">
        <v>4.2300000000000004</v>
      </c>
      <c r="V1147" s="400">
        <v>4.2300000000000004</v>
      </c>
      <c r="W1147" s="404">
        <f>SUM(T1147:V1147)</f>
        <v>12.690000000000001</v>
      </c>
      <c r="X1147" s="400">
        <v>4.2300000000000004</v>
      </c>
      <c r="Y1147" s="400">
        <v>4.2300000000000004</v>
      </c>
      <c r="Z1147" s="400">
        <v>4.2300000000000004</v>
      </c>
      <c r="AA1147" s="404">
        <f>SUM(X1147:Z1147)</f>
        <v>12.690000000000001</v>
      </c>
      <c r="AB1147" s="400">
        <v>4.2300000000000004</v>
      </c>
      <c r="AC1147" s="400">
        <v>4.2300000000000004</v>
      </c>
      <c r="AD1147" s="400">
        <v>4.2300000000000004</v>
      </c>
      <c r="AE1147" s="404">
        <f>SUM(AB1147:AD1147)</f>
        <v>12.690000000000001</v>
      </c>
      <c r="AF1147" s="401">
        <f>SUBTOTAL(9,S1147,W1147,AA1147,AE1147)</f>
        <v>50.760000000000005</v>
      </c>
    </row>
    <row r="1148" spans="1:32" x14ac:dyDescent="0.3">
      <c r="A1148" s="70"/>
      <c r="B1148" s="70" t="s">
        <v>3631</v>
      </c>
      <c r="C1148" s="318" t="s">
        <v>2665</v>
      </c>
      <c r="D1148" s="318" t="s">
        <v>480</v>
      </c>
      <c r="E1148" s="317" t="s">
        <v>951</v>
      </c>
      <c r="F1148" s="318" t="s">
        <v>2225</v>
      </c>
      <c r="G1148" s="318" t="s">
        <v>1273</v>
      </c>
      <c r="H1148" s="317" t="s">
        <v>913</v>
      </c>
      <c r="I1148" s="317">
        <v>53000</v>
      </c>
      <c r="J1148" s="318" t="s">
        <v>1001</v>
      </c>
      <c r="K1148" s="316">
        <v>42160</v>
      </c>
      <c r="L1148" s="317" t="s">
        <v>2608</v>
      </c>
      <c r="M1148" s="315" t="s">
        <v>983</v>
      </c>
      <c r="N1148" s="318" t="s">
        <v>991</v>
      </c>
      <c r="O1148" s="347">
        <v>50.76</v>
      </c>
      <c r="P1148" s="400">
        <v>4.2300000000000004</v>
      </c>
      <c r="Q1148" s="400">
        <v>4.2300000000000004</v>
      </c>
      <c r="R1148" s="400">
        <v>4.2300000000000004</v>
      </c>
      <c r="S1148" s="404">
        <f>SUM(P1148:R1148)</f>
        <v>12.690000000000001</v>
      </c>
      <c r="T1148" s="400">
        <v>4.2300000000000004</v>
      </c>
      <c r="U1148" s="400">
        <v>4.2300000000000004</v>
      </c>
      <c r="V1148" s="400">
        <v>4.2300000000000004</v>
      </c>
      <c r="W1148" s="404">
        <f>SUM(T1148:V1148)</f>
        <v>12.690000000000001</v>
      </c>
      <c r="X1148" s="400">
        <v>4.2300000000000004</v>
      </c>
      <c r="Y1148" s="400">
        <v>4.2300000000000004</v>
      </c>
      <c r="Z1148" s="400">
        <v>4.2300000000000004</v>
      </c>
      <c r="AA1148" s="404">
        <f>SUM(X1148:Z1148)</f>
        <v>12.690000000000001</v>
      </c>
      <c r="AB1148" s="400">
        <v>4.2300000000000004</v>
      </c>
      <c r="AC1148" s="400">
        <v>4.2300000000000004</v>
      </c>
      <c r="AD1148" s="400">
        <v>4.2300000000000004</v>
      </c>
      <c r="AE1148" s="404">
        <f>SUM(AB1148:AD1148)</f>
        <v>12.690000000000001</v>
      </c>
      <c r="AF1148" s="401">
        <f>SUBTOTAL(9,S1148,W1148,AA1148,AE1148)</f>
        <v>50.760000000000005</v>
      </c>
    </row>
    <row r="1149" spans="1:32" x14ac:dyDescent="0.3">
      <c r="A1149" s="70"/>
      <c r="B1149" s="70" t="s">
        <v>3631</v>
      </c>
      <c r="C1149" s="318" t="s">
        <v>2665</v>
      </c>
      <c r="D1149" s="318" t="s">
        <v>481</v>
      </c>
      <c r="E1149" s="317" t="s">
        <v>951</v>
      </c>
      <c r="F1149" s="318" t="s">
        <v>2226</v>
      </c>
      <c r="G1149" s="318" t="s">
        <v>1273</v>
      </c>
      <c r="H1149" s="317" t="s">
        <v>913</v>
      </c>
      <c r="I1149" s="317">
        <v>53000</v>
      </c>
      <c r="J1149" s="318" t="s">
        <v>1001</v>
      </c>
      <c r="K1149" s="316">
        <v>42160</v>
      </c>
      <c r="L1149" s="317" t="s">
        <v>2608</v>
      </c>
      <c r="M1149" s="315" t="s">
        <v>983</v>
      </c>
      <c r="N1149" s="318" t="s">
        <v>991</v>
      </c>
      <c r="O1149" s="347">
        <v>50.76</v>
      </c>
      <c r="P1149" s="400">
        <v>4.2300000000000004</v>
      </c>
      <c r="Q1149" s="400">
        <v>4.2300000000000004</v>
      </c>
      <c r="R1149" s="400">
        <v>4.2300000000000004</v>
      </c>
      <c r="S1149" s="404">
        <f>SUM(P1149:R1149)</f>
        <v>12.690000000000001</v>
      </c>
      <c r="T1149" s="400">
        <v>4.2300000000000004</v>
      </c>
      <c r="U1149" s="400">
        <v>4.2300000000000004</v>
      </c>
      <c r="V1149" s="400">
        <v>4.2300000000000004</v>
      </c>
      <c r="W1149" s="404">
        <f>SUM(T1149:V1149)</f>
        <v>12.690000000000001</v>
      </c>
      <c r="X1149" s="400">
        <v>4.2300000000000004</v>
      </c>
      <c r="Y1149" s="400">
        <v>4.2300000000000004</v>
      </c>
      <c r="Z1149" s="400">
        <v>4.2300000000000004</v>
      </c>
      <c r="AA1149" s="404">
        <f>SUM(X1149:Z1149)</f>
        <v>12.690000000000001</v>
      </c>
      <c r="AB1149" s="400">
        <v>4.2300000000000004</v>
      </c>
      <c r="AC1149" s="400">
        <v>4.2300000000000004</v>
      </c>
      <c r="AD1149" s="400">
        <v>4.2300000000000004</v>
      </c>
      <c r="AE1149" s="404">
        <f>SUM(AB1149:AD1149)</f>
        <v>12.690000000000001</v>
      </c>
      <c r="AF1149" s="401">
        <f>SUBTOTAL(9,S1149,W1149,AA1149,AE1149)</f>
        <v>50.760000000000005</v>
      </c>
    </row>
    <row r="1150" spans="1:32" x14ac:dyDescent="0.3">
      <c r="A1150" s="70"/>
      <c r="B1150" s="70" t="s">
        <v>3631</v>
      </c>
      <c r="C1150" s="318" t="s">
        <v>2665</v>
      </c>
      <c r="D1150" s="318" t="s">
        <v>482</v>
      </c>
      <c r="E1150" s="317" t="s">
        <v>951</v>
      </c>
      <c r="F1150" s="318" t="s">
        <v>2227</v>
      </c>
      <c r="G1150" s="318" t="s">
        <v>1273</v>
      </c>
      <c r="H1150" s="317" t="s">
        <v>913</v>
      </c>
      <c r="I1150" s="317">
        <v>53000</v>
      </c>
      <c r="J1150" s="318" t="s">
        <v>1001</v>
      </c>
      <c r="K1150" s="316">
        <v>42160</v>
      </c>
      <c r="L1150" s="317" t="s">
        <v>2608</v>
      </c>
      <c r="M1150" s="315" t="s">
        <v>983</v>
      </c>
      <c r="N1150" s="318" t="s">
        <v>991</v>
      </c>
      <c r="O1150" s="347">
        <v>50.76</v>
      </c>
      <c r="P1150" s="400">
        <v>4.2300000000000004</v>
      </c>
      <c r="Q1150" s="400">
        <v>4.2300000000000004</v>
      </c>
      <c r="R1150" s="400">
        <v>4.2300000000000004</v>
      </c>
      <c r="S1150" s="404">
        <f>SUM(P1150:R1150)</f>
        <v>12.690000000000001</v>
      </c>
      <c r="T1150" s="400">
        <v>4.2300000000000004</v>
      </c>
      <c r="U1150" s="400">
        <v>4.2300000000000004</v>
      </c>
      <c r="V1150" s="400">
        <v>4.2300000000000004</v>
      </c>
      <c r="W1150" s="404">
        <f>SUM(T1150:V1150)</f>
        <v>12.690000000000001</v>
      </c>
      <c r="X1150" s="400">
        <v>4.2300000000000004</v>
      </c>
      <c r="Y1150" s="400">
        <v>4.2300000000000004</v>
      </c>
      <c r="Z1150" s="400">
        <v>4.2300000000000004</v>
      </c>
      <c r="AA1150" s="404">
        <f>SUM(X1150:Z1150)</f>
        <v>12.690000000000001</v>
      </c>
      <c r="AB1150" s="400">
        <v>4.2300000000000004</v>
      </c>
      <c r="AC1150" s="400">
        <v>4.2300000000000004</v>
      </c>
      <c r="AD1150" s="400">
        <v>4.2300000000000004</v>
      </c>
      <c r="AE1150" s="404">
        <f>SUM(AB1150:AD1150)</f>
        <v>12.690000000000001</v>
      </c>
      <c r="AF1150" s="401">
        <f>SUBTOTAL(9,S1150,W1150,AA1150,AE1150)</f>
        <v>50.760000000000005</v>
      </c>
    </row>
    <row r="1151" spans="1:32" x14ac:dyDescent="0.3">
      <c r="A1151" s="70"/>
      <c r="B1151" s="70" t="s">
        <v>3631</v>
      </c>
      <c r="C1151" s="318" t="s">
        <v>2665</v>
      </c>
      <c r="D1151" s="318" t="s">
        <v>483</v>
      </c>
      <c r="E1151" s="317" t="s">
        <v>951</v>
      </c>
      <c r="F1151" s="318" t="s">
        <v>2228</v>
      </c>
      <c r="G1151" s="318" t="s">
        <v>1273</v>
      </c>
      <c r="H1151" s="317" t="s">
        <v>913</v>
      </c>
      <c r="I1151" s="317">
        <v>53000</v>
      </c>
      <c r="J1151" s="318" t="s">
        <v>1001</v>
      </c>
      <c r="K1151" s="316">
        <v>42160</v>
      </c>
      <c r="L1151" s="317" t="s">
        <v>2608</v>
      </c>
      <c r="M1151" s="315" t="s">
        <v>983</v>
      </c>
      <c r="N1151" s="318" t="s">
        <v>991</v>
      </c>
      <c r="O1151" s="347">
        <v>50.76</v>
      </c>
      <c r="P1151" s="400">
        <v>4.2300000000000004</v>
      </c>
      <c r="Q1151" s="400">
        <v>4.2300000000000004</v>
      </c>
      <c r="R1151" s="400">
        <v>4.2300000000000004</v>
      </c>
      <c r="S1151" s="404">
        <f>SUM(P1151:R1151)</f>
        <v>12.690000000000001</v>
      </c>
      <c r="T1151" s="400">
        <v>4.2300000000000004</v>
      </c>
      <c r="U1151" s="400">
        <v>4.2300000000000004</v>
      </c>
      <c r="V1151" s="400">
        <v>4.2300000000000004</v>
      </c>
      <c r="W1151" s="404">
        <f>SUM(T1151:V1151)</f>
        <v>12.690000000000001</v>
      </c>
      <c r="X1151" s="400">
        <v>4.2300000000000004</v>
      </c>
      <c r="Y1151" s="400">
        <v>4.2300000000000004</v>
      </c>
      <c r="Z1151" s="400">
        <v>4.2300000000000004</v>
      </c>
      <c r="AA1151" s="404">
        <f>SUM(X1151:Z1151)</f>
        <v>12.690000000000001</v>
      </c>
      <c r="AB1151" s="400">
        <v>4.2300000000000004</v>
      </c>
      <c r="AC1151" s="400">
        <v>4.2300000000000004</v>
      </c>
      <c r="AD1151" s="400">
        <v>4.2300000000000004</v>
      </c>
      <c r="AE1151" s="404">
        <f>SUM(AB1151:AD1151)</f>
        <v>12.690000000000001</v>
      </c>
      <c r="AF1151" s="401">
        <f>SUBTOTAL(9,S1151,W1151,AA1151,AE1151)</f>
        <v>50.760000000000005</v>
      </c>
    </row>
    <row r="1152" spans="1:32" x14ac:dyDescent="0.3">
      <c r="A1152" s="70"/>
      <c r="B1152" s="70" t="s">
        <v>3631</v>
      </c>
      <c r="C1152" s="318" t="s">
        <v>2665</v>
      </c>
      <c r="D1152" s="318" t="s">
        <v>484</v>
      </c>
      <c r="E1152" s="317" t="s">
        <v>951</v>
      </c>
      <c r="F1152" s="318" t="s">
        <v>2229</v>
      </c>
      <c r="G1152" s="318" t="s">
        <v>1273</v>
      </c>
      <c r="H1152" s="317" t="s">
        <v>913</v>
      </c>
      <c r="I1152" s="317">
        <v>53000</v>
      </c>
      <c r="J1152" s="318" t="s">
        <v>1001</v>
      </c>
      <c r="K1152" s="316">
        <v>42160</v>
      </c>
      <c r="L1152" s="317" t="s">
        <v>2608</v>
      </c>
      <c r="M1152" s="315" t="s">
        <v>983</v>
      </c>
      <c r="N1152" s="318" t="s">
        <v>991</v>
      </c>
      <c r="O1152" s="347">
        <v>50.76</v>
      </c>
      <c r="P1152" s="400">
        <v>4.2300000000000004</v>
      </c>
      <c r="Q1152" s="400">
        <v>4.2300000000000004</v>
      </c>
      <c r="R1152" s="400">
        <v>4.2300000000000004</v>
      </c>
      <c r="S1152" s="404">
        <f>SUM(P1152:R1152)</f>
        <v>12.690000000000001</v>
      </c>
      <c r="T1152" s="400">
        <v>4.2300000000000004</v>
      </c>
      <c r="U1152" s="400">
        <v>4.2300000000000004</v>
      </c>
      <c r="V1152" s="400">
        <v>4.2300000000000004</v>
      </c>
      <c r="W1152" s="404">
        <f>SUM(T1152:V1152)</f>
        <v>12.690000000000001</v>
      </c>
      <c r="X1152" s="400">
        <v>4.2300000000000004</v>
      </c>
      <c r="Y1152" s="400">
        <v>4.2300000000000004</v>
      </c>
      <c r="Z1152" s="400">
        <v>4.2300000000000004</v>
      </c>
      <c r="AA1152" s="404">
        <f>SUM(X1152:Z1152)</f>
        <v>12.690000000000001</v>
      </c>
      <c r="AB1152" s="400">
        <v>4.2300000000000004</v>
      </c>
      <c r="AC1152" s="400">
        <v>4.2300000000000004</v>
      </c>
      <c r="AD1152" s="400">
        <v>4.2300000000000004</v>
      </c>
      <c r="AE1152" s="404">
        <f>SUM(AB1152:AD1152)</f>
        <v>12.690000000000001</v>
      </c>
      <c r="AF1152" s="401">
        <f>SUBTOTAL(9,S1152,W1152,AA1152,AE1152)</f>
        <v>50.760000000000005</v>
      </c>
    </row>
    <row r="1153" spans="1:32" x14ac:dyDescent="0.3">
      <c r="A1153" s="70"/>
      <c r="B1153" s="70" t="s">
        <v>3631</v>
      </c>
      <c r="C1153" s="318" t="s">
        <v>2594</v>
      </c>
      <c r="D1153" s="318" t="s">
        <v>485</v>
      </c>
      <c r="E1153" s="317" t="s">
        <v>951</v>
      </c>
      <c r="F1153" s="318" t="s">
        <v>2230</v>
      </c>
      <c r="G1153" s="318" t="s">
        <v>1272</v>
      </c>
      <c r="H1153" s="317" t="s">
        <v>912</v>
      </c>
      <c r="I1153" s="317">
        <v>53100</v>
      </c>
      <c r="J1153" s="318" t="s">
        <v>1001</v>
      </c>
      <c r="K1153" s="316">
        <v>42160</v>
      </c>
      <c r="L1153" s="317" t="s">
        <v>2608</v>
      </c>
      <c r="M1153" s="315" t="s">
        <v>983</v>
      </c>
      <c r="N1153" s="318" t="s">
        <v>991</v>
      </c>
      <c r="O1153" s="347">
        <v>50.76</v>
      </c>
      <c r="P1153" s="400">
        <v>4.2300000000000004</v>
      </c>
      <c r="Q1153" s="400">
        <v>4.2300000000000004</v>
      </c>
      <c r="R1153" s="400">
        <v>4.2300000000000004</v>
      </c>
      <c r="S1153" s="404">
        <f>SUM(P1153:R1153)</f>
        <v>12.690000000000001</v>
      </c>
      <c r="T1153" s="400">
        <v>4.2300000000000004</v>
      </c>
      <c r="U1153" s="400">
        <v>4.2300000000000004</v>
      </c>
      <c r="V1153" s="400">
        <v>4.2300000000000004</v>
      </c>
      <c r="W1153" s="404">
        <f>SUM(T1153:V1153)</f>
        <v>12.690000000000001</v>
      </c>
      <c r="X1153" s="400">
        <v>4.2300000000000004</v>
      </c>
      <c r="Y1153" s="400">
        <v>4.2300000000000004</v>
      </c>
      <c r="Z1153" s="400">
        <v>4.2300000000000004</v>
      </c>
      <c r="AA1153" s="404">
        <f>SUM(X1153:Z1153)</f>
        <v>12.690000000000001</v>
      </c>
      <c r="AB1153" s="400">
        <v>4.2300000000000004</v>
      </c>
      <c r="AC1153" s="400">
        <v>4.2300000000000004</v>
      </c>
      <c r="AD1153" s="400">
        <v>4.2300000000000004</v>
      </c>
      <c r="AE1153" s="404">
        <f>SUM(AB1153:AD1153)</f>
        <v>12.690000000000001</v>
      </c>
      <c r="AF1153" s="401">
        <f>SUBTOTAL(9,S1153,W1153,AA1153,AE1153)</f>
        <v>50.760000000000005</v>
      </c>
    </row>
    <row r="1154" spans="1:32" x14ac:dyDescent="0.3">
      <c r="A1154" s="82"/>
      <c r="B1154" s="70" t="s">
        <v>3631</v>
      </c>
      <c r="C1154" s="318" t="s">
        <v>2700</v>
      </c>
      <c r="D1154" s="318" t="s">
        <v>486</v>
      </c>
      <c r="E1154" s="317" t="s">
        <v>750</v>
      </c>
      <c r="F1154" s="318" t="s">
        <v>2231</v>
      </c>
      <c r="G1154" s="318" t="s">
        <v>1273</v>
      </c>
      <c r="H1154" s="317" t="s">
        <v>913</v>
      </c>
      <c r="I1154" s="317">
        <v>53000</v>
      </c>
      <c r="J1154" s="318" t="s">
        <v>1001</v>
      </c>
      <c r="K1154" s="316">
        <v>42168</v>
      </c>
      <c r="L1154" s="317" t="s">
        <v>2608</v>
      </c>
      <c r="M1154" s="315" t="s">
        <v>983</v>
      </c>
      <c r="N1154" s="318" t="s">
        <v>991</v>
      </c>
      <c r="O1154" s="347">
        <v>50.76</v>
      </c>
      <c r="P1154" s="400">
        <v>4.2300000000000004</v>
      </c>
      <c r="Q1154" s="400">
        <v>4.2300000000000004</v>
      </c>
      <c r="R1154" s="400">
        <v>4.2300000000000004</v>
      </c>
      <c r="S1154" s="404">
        <f>SUM(P1154:R1154)</f>
        <v>12.690000000000001</v>
      </c>
      <c r="T1154" s="400">
        <v>4.2300000000000004</v>
      </c>
      <c r="U1154" s="400">
        <v>4.2300000000000004</v>
      </c>
      <c r="V1154" s="400">
        <v>4.2300000000000004</v>
      </c>
      <c r="W1154" s="404">
        <f>SUM(T1154:V1154)</f>
        <v>12.690000000000001</v>
      </c>
      <c r="X1154" s="400">
        <v>4.2300000000000004</v>
      </c>
      <c r="Y1154" s="400">
        <v>4.2300000000000004</v>
      </c>
      <c r="Z1154" s="400">
        <v>4.2300000000000004</v>
      </c>
      <c r="AA1154" s="404">
        <f>SUM(X1154:Z1154)</f>
        <v>12.690000000000001</v>
      </c>
      <c r="AB1154" s="400">
        <v>4.2300000000000004</v>
      </c>
      <c r="AC1154" s="400">
        <v>4.2300000000000004</v>
      </c>
      <c r="AD1154" s="400">
        <v>4.2300000000000004</v>
      </c>
      <c r="AE1154" s="404">
        <f>SUM(AB1154:AD1154)</f>
        <v>12.690000000000001</v>
      </c>
      <c r="AF1154" s="401">
        <f>SUBTOTAL(9,S1154,W1154,AA1154,AE1154)</f>
        <v>50.760000000000005</v>
      </c>
    </row>
    <row r="1155" spans="1:32" x14ac:dyDescent="0.3">
      <c r="A1155" s="82"/>
      <c r="B1155" s="70" t="s">
        <v>3631</v>
      </c>
      <c r="C1155" s="318" t="s">
        <v>2594</v>
      </c>
      <c r="D1155" s="318" t="s">
        <v>487</v>
      </c>
      <c r="E1155" s="317" t="s">
        <v>750</v>
      </c>
      <c r="F1155" s="318" t="s">
        <v>2232</v>
      </c>
      <c r="G1155" s="318" t="s">
        <v>1272</v>
      </c>
      <c r="H1155" s="317" t="s">
        <v>912</v>
      </c>
      <c r="I1155" s="317">
        <v>53100</v>
      </c>
      <c r="J1155" s="318" t="s">
        <v>1001</v>
      </c>
      <c r="K1155" s="316">
        <v>42187</v>
      </c>
      <c r="L1155" s="317" t="s">
        <v>2608</v>
      </c>
      <c r="M1155" s="315" t="s">
        <v>983</v>
      </c>
      <c r="N1155" s="318" t="s">
        <v>991</v>
      </c>
      <c r="O1155" s="347">
        <v>50.76</v>
      </c>
      <c r="P1155" s="400">
        <v>4.2300000000000004</v>
      </c>
      <c r="Q1155" s="400">
        <v>4.2300000000000004</v>
      </c>
      <c r="R1155" s="400">
        <v>4.2300000000000004</v>
      </c>
      <c r="S1155" s="404">
        <f>SUM(P1155:R1155)</f>
        <v>12.690000000000001</v>
      </c>
      <c r="T1155" s="400">
        <v>4.2300000000000004</v>
      </c>
      <c r="U1155" s="400">
        <v>4.2300000000000004</v>
      </c>
      <c r="V1155" s="400">
        <v>4.2300000000000004</v>
      </c>
      <c r="W1155" s="404">
        <f>SUM(T1155:V1155)</f>
        <v>12.690000000000001</v>
      </c>
      <c r="X1155" s="400">
        <v>4.2300000000000004</v>
      </c>
      <c r="Y1155" s="400">
        <v>4.2300000000000004</v>
      </c>
      <c r="Z1155" s="400">
        <v>4.2300000000000004</v>
      </c>
      <c r="AA1155" s="404">
        <f>SUM(X1155:Z1155)</f>
        <v>12.690000000000001</v>
      </c>
      <c r="AB1155" s="400">
        <v>4.2300000000000004</v>
      </c>
      <c r="AC1155" s="400">
        <v>4.2300000000000004</v>
      </c>
      <c r="AD1155" s="400">
        <v>4.2300000000000004</v>
      </c>
      <c r="AE1155" s="404">
        <f>SUM(AB1155:AD1155)</f>
        <v>12.690000000000001</v>
      </c>
      <c r="AF1155" s="401">
        <f>SUBTOTAL(9,S1155,W1155,AA1155,AE1155)</f>
        <v>50.760000000000005</v>
      </c>
    </row>
    <row r="1156" spans="1:32" x14ac:dyDescent="0.3">
      <c r="A1156" s="82"/>
      <c r="B1156" s="70" t="s">
        <v>3631</v>
      </c>
      <c r="C1156" s="318" t="s">
        <v>2700</v>
      </c>
      <c r="D1156" s="318" t="s">
        <v>488</v>
      </c>
      <c r="E1156" s="317" t="s">
        <v>750</v>
      </c>
      <c r="F1156" s="318" t="s">
        <v>2233</v>
      </c>
      <c r="G1156" s="318" t="s">
        <v>1273</v>
      </c>
      <c r="H1156" s="317" t="s">
        <v>913</v>
      </c>
      <c r="I1156" s="317">
        <v>53000</v>
      </c>
      <c r="J1156" s="318" t="s">
        <v>1001</v>
      </c>
      <c r="K1156" s="316">
        <v>42168</v>
      </c>
      <c r="L1156" s="317" t="s">
        <v>2608</v>
      </c>
      <c r="M1156" s="315" t="s">
        <v>983</v>
      </c>
      <c r="N1156" s="318" t="s">
        <v>991</v>
      </c>
      <c r="O1156" s="347">
        <v>50.76</v>
      </c>
      <c r="P1156" s="400">
        <v>4.2300000000000004</v>
      </c>
      <c r="Q1156" s="400">
        <v>4.2300000000000004</v>
      </c>
      <c r="R1156" s="400">
        <v>4.2300000000000004</v>
      </c>
      <c r="S1156" s="404">
        <f>SUM(P1156:R1156)</f>
        <v>12.690000000000001</v>
      </c>
      <c r="T1156" s="400">
        <v>4.2300000000000004</v>
      </c>
      <c r="U1156" s="400">
        <v>4.2300000000000004</v>
      </c>
      <c r="V1156" s="400">
        <v>4.2300000000000004</v>
      </c>
      <c r="W1156" s="404">
        <f>SUM(T1156:V1156)</f>
        <v>12.690000000000001</v>
      </c>
      <c r="X1156" s="400">
        <v>4.2300000000000004</v>
      </c>
      <c r="Y1156" s="400">
        <v>4.2300000000000004</v>
      </c>
      <c r="Z1156" s="400">
        <v>4.2300000000000004</v>
      </c>
      <c r="AA1156" s="404">
        <f>SUM(X1156:Z1156)</f>
        <v>12.690000000000001</v>
      </c>
      <c r="AB1156" s="400">
        <v>4.2300000000000004</v>
      </c>
      <c r="AC1156" s="400">
        <v>4.2300000000000004</v>
      </c>
      <c r="AD1156" s="400">
        <v>4.2300000000000004</v>
      </c>
      <c r="AE1156" s="404">
        <f>SUM(AB1156:AD1156)</f>
        <v>12.690000000000001</v>
      </c>
      <c r="AF1156" s="401">
        <f>SUBTOTAL(9,S1156,W1156,AA1156,AE1156)</f>
        <v>50.760000000000005</v>
      </c>
    </row>
    <row r="1157" spans="1:32" x14ac:dyDescent="0.3">
      <c r="A1157" s="82"/>
      <c r="B1157" s="70" t="s">
        <v>3631</v>
      </c>
      <c r="C1157" s="318" t="s">
        <v>2594</v>
      </c>
      <c r="D1157" s="318" t="s">
        <v>489</v>
      </c>
      <c r="E1157" s="317" t="s">
        <v>750</v>
      </c>
      <c r="F1157" s="318" t="s">
        <v>2234</v>
      </c>
      <c r="G1157" s="318" t="s">
        <v>1272</v>
      </c>
      <c r="H1157" s="317" t="s">
        <v>912</v>
      </c>
      <c r="I1157" s="317">
        <v>53100</v>
      </c>
      <c r="J1157" s="318" t="s">
        <v>1001</v>
      </c>
      <c r="K1157" s="316">
        <v>42168</v>
      </c>
      <c r="L1157" s="317" t="s">
        <v>2608</v>
      </c>
      <c r="M1157" s="315" t="s">
        <v>983</v>
      </c>
      <c r="N1157" s="318" t="s">
        <v>991</v>
      </c>
      <c r="O1157" s="347">
        <v>50.76</v>
      </c>
      <c r="P1157" s="400">
        <v>4.2300000000000004</v>
      </c>
      <c r="Q1157" s="400">
        <v>4.2300000000000004</v>
      </c>
      <c r="R1157" s="400">
        <v>4.2300000000000004</v>
      </c>
      <c r="S1157" s="404">
        <f>SUM(P1157:R1157)</f>
        <v>12.690000000000001</v>
      </c>
      <c r="T1157" s="400">
        <v>4.2300000000000004</v>
      </c>
      <c r="U1157" s="400">
        <v>4.2300000000000004</v>
      </c>
      <c r="V1157" s="400">
        <v>4.2300000000000004</v>
      </c>
      <c r="W1157" s="404">
        <f>SUM(T1157:V1157)</f>
        <v>12.690000000000001</v>
      </c>
      <c r="X1157" s="400">
        <v>4.2300000000000004</v>
      </c>
      <c r="Y1157" s="400">
        <v>4.2300000000000004</v>
      </c>
      <c r="Z1157" s="400">
        <v>4.2300000000000004</v>
      </c>
      <c r="AA1157" s="404">
        <f>SUM(X1157:Z1157)</f>
        <v>12.690000000000001</v>
      </c>
      <c r="AB1157" s="400">
        <v>4.2300000000000004</v>
      </c>
      <c r="AC1157" s="400">
        <v>4.2300000000000004</v>
      </c>
      <c r="AD1157" s="400">
        <v>4.2300000000000004</v>
      </c>
      <c r="AE1157" s="404">
        <f>SUM(AB1157:AD1157)</f>
        <v>12.690000000000001</v>
      </c>
      <c r="AF1157" s="401">
        <f>SUBTOTAL(9,S1157,W1157,AA1157,AE1157)</f>
        <v>50.760000000000005</v>
      </c>
    </row>
    <row r="1158" spans="1:32" x14ac:dyDescent="0.3">
      <c r="A1158" s="82"/>
      <c r="B1158" s="70" t="s">
        <v>3631</v>
      </c>
      <c r="C1158" s="318" t="s">
        <v>2594</v>
      </c>
      <c r="D1158" s="318" t="s">
        <v>490</v>
      </c>
      <c r="E1158" s="317" t="s">
        <v>750</v>
      </c>
      <c r="F1158" s="318" t="s">
        <v>2235</v>
      </c>
      <c r="G1158" s="318" t="s">
        <v>1272</v>
      </c>
      <c r="H1158" s="317" t="s">
        <v>912</v>
      </c>
      <c r="I1158" s="317">
        <v>53100</v>
      </c>
      <c r="J1158" s="318" t="s">
        <v>1001</v>
      </c>
      <c r="K1158" s="316">
        <v>42168</v>
      </c>
      <c r="L1158" s="317" t="s">
        <v>2608</v>
      </c>
      <c r="M1158" s="315" t="s">
        <v>983</v>
      </c>
      <c r="N1158" s="318" t="s">
        <v>991</v>
      </c>
      <c r="O1158" s="347">
        <v>50.76</v>
      </c>
      <c r="P1158" s="400">
        <v>4.2300000000000004</v>
      </c>
      <c r="Q1158" s="400">
        <v>4.2300000000000004</v>
      </c>
      <c r="R1158" s="400">
        <v>4.2300000000000004</v>
      </c>
      <c r="S1158" s="404">
        <f>SUM(P1158:R1158)</f>
        <v>12.690000000000001</v>
      </c>
      <c r="T1158" s="400">
        <v>4.2300000000000004</v>
      </c>
      <c r="U1158" s="400">
        <v>4.2300000000000004</v>
      </c>
      <c r="V1158" s="400">
        <v>4.2300000000000004</v>
      </c>
      <c r="W1158" s="404">
        <f>SUM(T1158:V1158)</f>
        <v>12.690000000000001</v>
      </c>
      <c r="X1158" s="400">
        <v>4.2300000000000004</v>
      </c>
      <c r="Y1158" s="400">
        <v>4.2300000000000004</v>
      </c>
      <c r="Z1158" s="400">
        <v>4.2300000000000004</v>
      </c>
      <c r="AA1158" s="404">
        <f>SUM(X1158:Z1158)</f>
        <v>12.690000000000001</v>
      </c>
      <c r="AB1158" s="400">
        <v>4.2300000000000004</v>
      </c>
      <c r="AC1158" s="400">
        <v>4.2300000000000004</v>
      </c>
      <c r="AD1158" s="400">
        <v>4.2300000000000004</v>
      </c>
      <c r="AE1158" s="404">
        <f>SUM(AB1158:AD1158)</f>
        <v>12.690000000000001</v>
      </c>
      <c r="AF1158" s="401">
        <f>SUBTOTAL(9,S1158,W1158,AA1158,AE1158)</f>
        <v>50.760000000000005</v>
      </c>
    </row>
    <row r="1159" spans="1:32" x14ac:dyDescent="0.3">
      <c r="A1159" s="82"/>
      <c r="B1159" s="70" t="s">
        <v>3631</v>
      </c>
      <c r="C1159" s="318" t="s">
        <v>2594</v>
      </c>
      <c r="D1159" s="318" t="s">
        <v>491</v>
      </c>
      <c r="E1159" s="317" t="s">
        <v>750</v>
      </c>
      <c r="F1159" s="318" t="s">
        <v>2236</v>
      </c>
      <c r="G1159" s="318" t="s">
        <v>1272</v>
      </c>
      <c r="H1159" s="317" t="s">
        <v>912</v>
      </c>
      <c r="I1159" s="317">
        <v>53100</v>
      </c>
      <c r="J1159" s="318" t="s">
        <v>1001</v>
      </c>
      <c r="K1159" s="316">
        <v>42168</v>
      </c>
      <c r="L1159" s="317" t="s">
        <v>2608</v>
      </c>
      <c r="M1159" s="315" t="s">
        <v>983</v>
      </c>
      <c r="N1159" s="318" t="s">
        <v>991</v>
      </c>
      <c r="O1159" s="347">
        <v>50.76</v>
      </c>
      <c r="P1159" s="400">
        <v>4.2300000000000004</v>
      </c>
      <c r="Q1159" s="400">
        <v>4.2300000000000004</v>
      </c>
      <c r="R1159" s="400">
        <v>4.2300000000000004</v>
      </c>
      <c r="S1159" s="404">
        <f>SUM(P1159:R1159)</f>
        <v>12.690000000000001</v>
      </c>
      <c r="T1159" s="400">
        <v>4.2300000000000004</v>
      </c>
      <c r="U1159" s="400">
        <v>4.2300000000000004</v>
      </c>
      <c r="V1159" s="400">
        <v>4.2300000000000004</v>
      </c>
      <c r="W1159" s="404">
        <f>SUM(T1159:V1159)</f>
        <v>12.690000000000001</v>
      </c>
      <c r="X1159" s="400">
        <v>4.2300000000000004</v>
      </c>
      <c r="Y1159" s="400">
        <v>4.2300000000000004</v>
      </c>
      <c r="Z1159" s="400">
        <v>4.2300000000000004</v>
      </c>
      <c r="AA1159" s="404">
        <f>SUM(X1159:Z1159)</f>
        <v>12.690000000000001</v>
      </c>
      <c r="AB1159" s="400">
        <v>4.2300000000000004</v>
      </c>
      <c r="AC1159" s="400">
        <v>4.2300000000000004</v>
      </c>
      <c r="AD1159" s="400">
        <v>4.2300000000000004</v>
      </c>
      <c r="AE1159" s="404">
        <f>SUM(AB1159:AD1159)</f>
        <v>12.690000000000001</v>
      </c>
      <c r="AF1159" s="401">
        <f>SUBTOTAL(9,S1159,W1159,AA1159,AE1159)</f>
        <v>50.760000000000005</v>
      </c>
    </row>
    <row r="1160" spans="1:32" x14ac:dyDescent="0.3">
      <c r="A1160" s="82"/>
      <c r="B1160" s="70" t="s">
        <v>3631</v>
      </c>
      <c r="C1160" s="318" t="s">
        <v>2594</v>
      </c>
      <c r="D1160" s="318" t="s">
        <v>492</v>
      </c>
      <c r="E1160" s="317" t="s">
        <v>750</v>
      </c>
      <c r="F1160" s="318" t="s">
        <v>2237</v>
      </c>
      <c r="G1160" s="318" t="s">
        <v>1272</v>
      </c>
      <c r="H1160" s="317" t="s">
        <v>912</v>
      </c>
      <c r="I1160" s="317">
        <v>53100</v>
      </c>
      <c r="J1160" s="318" t="s">
        <v>1001</v>
      </c>
      <c r="K1160" s="316">
        <v>42168</v>
      </c>
      <c r="L1160" s="317" t="s">
        <v>2608</v>
      </c>
      <c r="M1160" s="315" t="s">
        <v>983</v>
      </c>
      <c r="N1160" s="318" t="s">
        <v>991</v>
      </c>
      <c r="O1160" s="347">
        <v>50.76</v>
      </c>
      <c r="P1160" s="400">
        <v>4.2300000000000004</v>
      </c>
      <c r="Q1160" s="400">
        <v>4.2300000000000004</v>
      </c>
      <c r="R1160" s="400">
        <v>4.2300000000000004</v>
      </c>
      <c r="S1160" s="404">
        <f>SUM(P1160:R1160)</f>
        <v>12.690000000000001</v>
      </c>
      <c r="T1160" s="400">
        <v>4.2300000000000004</v>
      </c>
      <c r="U1160" s="400">
        <v>4.2300000000000004</v>
      </c>
      <c r="V1160" s="400">
        <v>4.2300000000000004</v>
      </c>
      <c r="W1160" s="404">
        <f>SUM(T1160:V1160)</f>
        <v>12.690000000000001</v>
      </c>
      <c r="X1160" s="400">
        <v>4.2300000000000004</v>
      </c>
      <c r="Y1160" s="400">
        <v>4.2300000000000004</v>
      </c>
      <c r="Z1160" s="400">
        <v>4.2300000000000004</v>
      </c>
      <c r="AA1160" s="404">
        <f>SUM(X1160:Z1160)</f>
        <v>12.690000000000001</v>
      </c>
      <c r="AB1160" s="400">
        <v>4.2300000000000004</v>
      </c>
      <c r="AC1160" s="400">
        <v>4.2300000000000004</v>
      </c>
      <c r="AD1160" s="400">
        <v>4.2300000000000004</v>
      </c>
      <c r="AE1160" s="404">
        <f>SUM(AB1160:AD1160)</f>
        <v>12.690000000000001</v>
      </c>
      <c r="AF1160" s="401">
        <f>SUBTOTAL(9,S1160,W1160,AA1160,AE1160)</f>
        <v>50.760000000000005</v>
      </c>
    </row>
    <row r="1161" spans="1:32" x14ac:dyDescent="0.3">
      <c r="A1161" s="82"/>
      <c r="B1161" s="70" t="s">
        <v>3631</v>
      </c>
      <c r="C1161" s="318" t="s">
        <v>2700</v>
      </c>
      <c r="D1161" s="318" t="s">
        <v>493</v>
      </c>
      <c r="E1161" s="317" t="s">
        <v>750</v>
      </c>
      <c r="F1161" s="318" t="s">
        <v>2238</v>
      </c>
      <c r="G1161" s="318" t="s">
        <v>1273</v>
      </c>
      <c r="H1161" s="317" t="s">
        <v>913</v>
      </c>
      <c r="I1161" s="317">
        <v>53000</v>
      </c>
      <c r="J1161" s="318" t="s">
        <v>1001</v>
      </c>
      <c r="K1161" s="316">
        <v>42168</v>
      </c>
      <c r="L1161" s="317" t="s">
        <v>2608</v>
      </c>
      <c r="M1161" s="315" t="s">
        <v>983</v>
      </c>
      <c r="N1161" s="318" t="s">
        <v>991</v>
      </c>
      <c r="O1161" s="347">
        <v>50.76</v>
      </c>
      <c r="P1161" s="400">
        <v>4.2300000000000004</v>
      </c>
      <c r="Q1161" s="400">
        <v>4.2300000000000004</v>
      </c>
      <c r="R1161" s="400">
        <v>4.2300000000000004</v>
      </c>
      <c r="S1161" s="404">
        <f>SUM(P1161:R1161)</f>
        <v>12.690000000000001</v>
      </c>
      <c r="T1161" s="400">
        <v>4.2300000000000004</v>
      </c>
      <c r="U1161" s="400">
        <v>4.2300000000000004</v>
      </c>
      <c r="V1161" s="400">
        <v>4.2300000000000004</v>
      </c>
      <c r="W1161" s="404">
        <f>SUM(T1161:V1161)</f>
        <v>12.690000000000001</v>
      </c>
      <c r="X1161" s="400">
        <v>4.2300000000000004</v>
      </c>
      <c r="Y1161" s="400">
        <v>4.2300000000000004</v>
      </c>
      <c r="Z1161" s="400">
        <v>4.2300000000000004</v>
      </c>
      <c r="AA1161" s="404">
        <f>SUM(X1161:Z1161)</f>
        <v>12.690000000000001</v>
      </c>
      <c r="AB1161" s="400">
        <v>4.2300000000000004</v>
      </c>
      <c r="AC1161" s="400">
        <v>4.2300000000000004</v>
      </c>
      <c r="AD1161" s="400">
        <v>4.2300000000000004</v>
      </c>
      <c r="AE1161" s="404">
        <f>SUM(AB1161:AD1161)</f>
        <v>12.690000000000001</v>
      </c>
      <c r="AF1161" s="401">
        <f>SUBTOTAL(9,S1161,W1161,AA1161,AE1161)</f>
        <v>50.760000000000005</v>
      </c>
    </row>
    <row r="1162" spans="1:32" x14ac:dyDescent="0.3">
      <c r="A1162" s="70"/>
      <c r="B1162" s="70" t="s">
        <v>3631</v>
      </c>
      <c r="C1162" s="318" t="s">
        <v>162</v>
      </c>
      <c r="D1162" s="318" t="s">
        <v>494</v>
      </c>
      <c r="E1162" s="317" t="s">
        <v>943</v>
      </c>
      <c r="F1162" s="318" t="s">
        <v>2239</v>
      </c>
      <c r="G1162" s="318" t="s">
        <v>1885</v>
      </c>
      <c r="H1162" s="317" t="s">
        <v>966</v>
      </c>
      <c r="I1162" s="317">
        <v>62300</v>
      </c>
      <c r="J1162" s="318" t="s">
        <v>1002</v>
      </c>
      <c r="K1162" s="316">
        <v>41150</v>
      </c>
      <c r="L1162" s="317" t="s">
        <v>2608</v>
      </c>
      <c r="M1162" s="315" t="s">
        <v>984</v>
      </c>
      <c r="N1162" s="318" t="s">
        <v>991</v>
      </c>
      <c r="O1162" s="347">
        <v>46.08</v>
      </c>
      <c r="P1162" s="400">
        <v>3.84</v>
      </c>
      <c r="Q1162" s="400">
        <v>3.84</v>
      </c>
      <c r="R1162" s="400">
        <v>3.84</v>
      </c>
      <c r="S1162" s="404">
        <f>SUM(P1162:R1162)</f>
        <v>11.52</v>
      </c>
      <c r="T1162" s="400">
        <v>3.84</v>
      </c>
      <c r="U1162" s="400">
        <v>3.84</v>
      </c>
      <c r="V1162" s="400">
        <v>3.84</v>
      </c>
      <c r="W1162" s="404">
        <f>SUM(T1162:V1162)</f>
        <v>11.52</v>
      </c>
      <c r="X1162" s="400">
        <v>3.84</v>
      </c>
      <c r="Y1162" s="400">
        <v>3.84</v>
      </c>
      <c r="Z1162" s="400">
        <v>3.84</v>
      </c>
      <c r="AA1162" s="404">
        <f>SUM(X1162:Z1162)</f>
        <v>11.52</v>
      </c>
      <c r="AB1162" s="400">
        <v>3.84</v>
      </c>
      <c r="AC1162" s="400">
        <v>3.84</v>
      </c>
      <c r="AD1162" s="400">
        <v>3.84</v>
      </c>
      <c r="AE1162" s="404">
        <f>SUM(AB1162:AD1162)</f>
        <v>11.52</v>
      </c>
      <c r="AF1162" s="401">
        <f>SUBTOTAL(9,S1162,W1162,AA1162,AE1162)</f>
        <v>46.08</v>
      </c>
    </row>
    <row r="1163" spans="1:32" x14ac:dyDescent="0.3">
      <c r="A1163" s="70"/>
      <c r="B1163" s="70" t="s">
        <v>3631</v>
      </c>
      <c r="C1163" s="318" t="s">
        <v>162</v>
      </c>
      <c r="D1163" s="318" t="s">
        <v>495</v>
      </c>
      <c r="E1163" s="317" t="s">
        <v>951</v>
      </c>
      <c r="F1163" s="318" t="s">
        <v>2240</v>
      </c>
      <c r="G1163" s="318" t="s">
        <v>1885</v>
      </c>
      <c r="H1163" s="317" t="s">
        <v>966</v>
      </c>
      <c r="I1163" s="317">
        <v>62300</v>
      </c>
      <c r="J1163" s="318" t="s">
        <v>1002</v>
      </c>
      <c r="K1163" s="316">
        <v>41928</v>
      </c>
      <c r="L1163" s="317" t="s">
        <v>2608</v>
      </c>
      <c r="M1163" s="315" t="s">
        <v>984</v>
      </c>
      <c r="N1163" s="318" t="s">
        <v>991</v>
      </c>
      <c r="O1163" s="347">
        <v>46.08</v>
      </c>
      <c r="P1163" s="400">
        <v>3.84</v>
      </c>
      <c r="Q1163" s="400">
        <v>3.84</v>
      </c>
      <c r="R1163" s="400">
        <v>3.84</v>
      </c>
      <c r="S1163" s="404">
        <f>SUM(P1163:R1163)</f>
        <v>11.52</v>
      </c>
      <c r="T1163" s="400">
        <v>3.84</v>
      </c>
      <c r="U1163" s="400">
        <v>3.84</v>
      </c>
      <c r="V1163" s="400">
        <v>3.84</v>
      </c>
      <c r="W1163" s="404">
        <f>SUM(T1163:V1163)</f>
        <v>11.52</v>
      </c>
      <c r="X1163" s="400">
        <v>3.84</v>
      </c>
      <c r="Y1163" s="400">
        <v>3.84</v>
      </c>
      <c r="Z1163" s="400">
        <v>3.84</v>
      </c>
      <c r="AA1163" s="404">
        <f>SUM(X1163:Z1163)</f>
        <v>11.52</v>
      </c>
      <c r="AB1163" s="400">
        <v>3.84</v>
      </c>
      <c r="AC1163" s="400">
        <v>3.84</v>
      </c>
      <c r="AD1163" s="400">
        <v>3.84</v>
      </c>
      <c r="AE1163" s="404">
        <f>SUM(AB1163:AD1163)</f>
        <v>11.52</v>
      </c>
      <c r="AF1163" s="401">
        <f>SUBTOTAL(9,S1163,W1163,AA1163,AE1163)</f>
        <v>46.08</v>
      </c>
    </row>
    <row r="1164" spans="1:32" x14ac:dyDescent="0.3">
      <c r="A1164" s="70"/>
      <c r="B1164" s="70" t="s">
        <v>3631</v>
      </c>
      <c r="C1164" s="318" t="s">
        <v>2665</v>
      </c>
      <c r="D1164" s="318" t="s">
        <v>496</v>
      </c>
      <c r="E1164" s="317" t="s">
        <v>951</v>
      </c>
      <c r="F1164" s="318" t="s">
        <v>2241</v>
      </c>
      <c r="G1164" s="318" t="s">
        <v>1272</v>
      </c>
      <c r="H1164" s="317" t="s">
        <v>912</v>
      </c>
      <c r="I1164" s="317">
        <v>53100</v>
      </c>
      <c r="J1164" s="318" t="s">
        <v>1002</v>
      </c>
      <c r="K1164" s="316">
        <v>42160</v>
      </c>
      <c r="L1164" s="317" t="s">
        <v>2608</v>
      </c>
      <c r="M1164" s="315" t="s">
        <v>984</v>
      </c>
      <c r="N1164" s="318" t="s">
        <v>991</v>
      </c>
      <c r="O1164" s="347">
        <v>46.08</v>
      </c>
      <c r="P1164" s="400">
        <v>3.84</v>
      </c>
      <c r="Q1164" s="400">
        <v>3.84</v>
      </c>
      <c r="R1164" s="400">
        <v>3.84</v>
      </c>
      <c r="S1164" s="404">
        <f>SUM(P1164:R1164)</f>
        <v>11.52</v>
      </c>
      <c r="T1164" s="400">
        <v>3.84</v>
      </c>
      <c r="U1164" s="400">
        <v>3.84</v>
      </c>
      <c r="V1164" s="400">
        <v>3.84</v>
      </c>
      <c r="W1164" s="404">
        <f>SUM(T1164:V1164)</f>
        <v>11.52</v>
      </c>
      <c r="X1164" s="400">
        <v>3.84</v>
      </c>
      <c r="Y1164" s="400">
        <v>3.84</v>
      </c>
      <c r="Z1164" s="400">
        <v>3.84</v>
      </c>
      <c r="AA1164" s="404">
        <f>SUM(X1164:Z1164)</f>
        <v>11.52</v>
      </c>
      <c r="AB1164" s="400">
        <v>3.84</v>
      </c>
      <c r="AC1164" s="400">
        <v>3.84</v>
      </c>
      <c r="AD1164" s="400">
        <v>3.84</v>
      </c>
      <c r="AE1164" s="404">
        <f>SUM(AB1164:AD1164)</f>
        <v>11.52</v>
      </c>
      <c r="AF1164" s="401">
        <f>SUBTOTAL(9,S1164,W1164,AA1164,AE1164)</f>
        <v>46.08</v>
      </c>
    </row>
    <row r="1165" spans="1:32" x14ac:dyDescent="0.3">
      <c r="A1165" s="70"/>
      <c r="B1165" s="70" t="s">
        <v>3631</v>
      </c>
      <c r="C1165" s="317" t="s">
        <v>2677</v>
      </c>
      <c r="D1165" s="317" t="s">
        <v>2675</v>
      </c>
      <c r="E1165" s="503" t="s">
        <v>3729</v>
      </c>
      <c r="F1165" s="318" t="s">
        <v>2242</v>
      </c>
      <c r="G1165" s="318" t="s">
        <v>1272</v>
      </c>
      <c r="H1165" s="317" t="s">
        <v>912</v>
      </c>
      <c r="I1165" s="317">
        <v>53100</v>
      </c>
      <c r="J1165" s="318" t="s">
        <v>1003</v>
      </c>
      <c r="K1165" s="316">
        <v>42099</v>
      </c>
      <c r="L1165" s="317" t="s">
        <v>2608</v>
      </c>
      <c r="M1165" s="315" t="s">
        <v>983</v>
      </c>
      <c r="N1165" s="318" t="s">
        <v>992</v>
      </c>
      <c r="O1165" s="347">
        <v>78.599999999999994</v>
      </c>
      <c r="P1165" s="400">
        <v>6.55</v>
      </c>
      <c r="Q1165" s="400">
        <v>6.55</v>
      </c>
      <c r="R1165" s="400">
        <v>6.55</v>
      </c>
      <c r="S1165" s="404">
        <f>SUM(P1165:R1165)</f>
        <v>19.649999999999999</v>
      </c>
      <c r="T1165" s="400">
        <v>6.55</v>
      </c>
      <c r="U1165" s="400">
        <v>6.55</v>
      </c>
      <c r="V1165" s="400">
        <v>6.55</v>
      </c>
      <c r="W1165" s="404">
        <f>SUM(T1165:V1165)</f>
        <v>19.649999999999999</v>
      </c>
      <c r="X1165" s="400">
        <v>6.55</v>
      </c>
      <c r="Y1165" s="400">
        <v>6.55</v>
      </c>
      <c r="Z1165" s="400">
        <v>6.55</v>
      </c>
      <c r="AA1165" s="404">
        <f>SUM(X1165:Z1165)</f>
        <v>19.649999999999999</v>
      </c>
      <c r="AB1165" s="400">
        <v>6.55</v>
      </c>
      <c r="AC1165" s="400">
        <v>6.55</v>
      </c>
      <c r="AD1165" s="400">
        <v>6.55</v>
      </c>
      <c r="AE1165" s="404">
        <f>SUM(AB1165:AD1165)</f>
        <v>19.649999999999999</v>
      </c>
      <c r="AF1165" s="401">
        <f>SUBTOTAL(9,S1165,W1165,AA1165,AE1165)</f>
        <v>78.599999999999994</v>
      </c>
    </row>
    <row r="1166" spans="1:32" x14ac:dyDescent="0.3">
      <c r="A1166" s="70"/>
      <c r="B1166" s="70" t="s">
        <v>3631</v>
      </c>
      <c r="C1166" s="318" t="s">
        <v>2594</v>
      </c>
      <c r="D1166" s="318" t="s">
        <v>497</v>
      </c>
      <c r="E1166" s="317" t="s">
        <v>951</v>
      </c>
      <c r="F1166" s="318" t="s">
        <v>2243</v>
      </c>
      <c r="G1166" s="318" t="s">
        <v>1273</v>
      </c>
      <c r="H1166" s="317" t="s">
        <v>913</v>
      </c>
      <c r="I1166" s="317">
        <v>53000</v>
      </c>
      <c r="J1166" s="318" t="s">
        <v>1001</v>
      </c>
      <c r="K1166" s="316">
        <v>42142</v>
      </c>
      <c r="L1166" s="317" t="s">
        <v>2608</v>
      </c>
      <c r="M1166" s="315" t="s">
        <v>983</v>
      </c>
      <c r="N1166" s="318" t="s">
        <v>991</v>
      </c>
      <c r="O1166" s="347">
        <v>50.76</v>
      </c>
      <c r="P1166" s="400">
        <v>4.2300000000000004</v>
      </c>
      <c r="Q1166" s="400">
        <v>4.2300000000000004</v>
      </c>
      <c r="R1166" s="400">
        <v>4.2300000000000004</v>
      </c>
      <c r="S1166" s="404">
        <f>SUM(P1166:R1166)</f>
        <v>12.690000000000001</v>
      </c>
      <c r="T1166" s="400">
        <v>4.2300000000000004</v>
      </c>
      <c r="U1166" s="400">
        <v>4.2300000000000004</v>
      </c>
      <c r="V1166" s="400">
        <v>4.2300000000000004</v>
      </c>
      <c r="W1166" s="404">
        <f>SUM(T1166:V1166)</f>
        <v>12.690000000000001</v>
      </c>
      <c r="X1166" s="400">
        <v>4.2300000000000004</v>
      </c>
      <c r="Y1166" s="400">
        <v>4.2300000000000004</v>
      </c>
      <c r="Z1166" s="400">
        <v>4.2300000000000004</v>
      </c>
      <c r="AA1166" s="404">
        <f>SUM(X1166:Z1166)</f>
        <v>12.690000000000001</v>
      </c>
      <c r="AB1166" s="400">
        <v>4.2300000000000004</v>
      </c>
      <c r="AC1166" s="400">
        <v>4.2300000000000004</v>
      </c>
      <c r="AD1166" s="400">
        <v>4.2300000000000004</v>
      </c>
      <c r="AE1166" s="404">
        <f>SUM(AB1166:AD1166)</f>
        <v>12.690000000000001</v>
      </c>
      <c r="AF1166" s="401">
        <f>SUBTOTAL(9,S1166,W1166,AA1166,AE1166)</f>
        <v>50.760000000000005</v>
      </c>
    </row>
    <row r="1167" spans="1:32" x14ac:dyDescent="0.3">
      <c r="A1167" s="70"/>
      <c r="B1167" s="70" t="s">
        <v>3631</v>
      </c>
      <c r="C1167" s="318" t="s">
        <v>2700</v>
      </c>
      <c r="D1167" s="318" t="s">
        <v>498</v>
      </c>
      <c r="E1167" s="317" t="s">
        <v>951</v>
      </c>
      <c r="F1167" s="318" t="s">
        <v>2244</v>
      </c>
      <c r="G1167" s="318" t="s">
        <v>1273</v>
      </c>
      <c r="H1167" s="317" t="s">
        <v>913</v>
      </c>
      <c r="I1167" s="317">
        <v>53000</v>
      </c>
      <c r="J1167" s="318" t="s">
        <v>1001</v>
      </c>
      <c r="K1167" s="316">
        <v>42122</v>
      </c>
      <c r="L1167" s="317" t="s">
        <v>2608</v>
      </c>
      <c r="M1167" s="315" t="s">
        <v>983</v>
      </c>
      <c r="N1167" s="318" t="s">
        <v>991</v>
      </c>
      <c r="O1167" s="347">
        <v>50.76</v>
      </c>
      <c r="P1167" s="400">
        <v>4.2300000000000004</v>
      </c>
      <c r="Q1167" s="400">
        <v>4.2300000000000004</v>
      </c>
      <c r="R1167" s="400">
        <v>4.2300000000000004</v>
      </c>
      <c r="S1167" s="404">
        <f>SUM(P1167:R1167)</f>
        <v>12.690000000000001</v>
      </c>
      <c r="T1167" s="400">
        <v>4.2300000000000004</v>
      </c>
      <c r="U1167" s="400">
        <v>4.2300000000000004</v>
      </c>
      <c r="V1167" s="400">
        <v>4.2300000000000004</v>
      </c>
      <c r="W1167" s="404">
        <f>SUM(T1167:V1167)</f>
        <v>12.690000000000001</v>
      </c>
      <c r="X1167" s="400">
        <v>4.2300000000000004</v>
      </c>
      <c r="Y1167" s="400">
        <v>4.2300000000000004</v>
      </c>
      <c r="Z1167" s="400">
        <v>4.2300000000000004</v>
      </c>
      <c r="AA1167" s="404">
        <f>SUM(X1167:Z1167)</f>
        <v>12.690000000000001</v>
      </c>
      <c r="AB1167" s="400">
        <v>4.2300000000000004</v>
      </c>
      <c r="AC1167" s="400">
        <v>4.2300000000000004</v>
      </c>
      <c r="AD1167" s="400">
        <v>4.2300000000000004</v>
      </c>
      <c r="AE1167" s="404">
        <f>SUM(AB1167:AD1167)</f>
        <v>12.690000000000001</v>
      </c>
      <c r="AF1167" s="401">
        <f>SUBTOTAL(9,S1167,W1167,AA1167,AE1167)</f>
        <v>50.760000000000005</v>
      </c>
    </row>
    <row r="1168" spans="1:32" x14ac:dyDescent="0.3">
      <c r="A1168" s="70"/>
      <c r="B1168" s="70" t="s">
        <v>3631</v>
      </c>
      <c r="C1168" s="317" t="s">
        <v>2677</v>
      </c>
      <c r="D1168" s="317" t="s">
        <v>2676</v>
      </c>
      <c r="E1168" s="503" t="s">
        <v>3729</v>
      </c>
      <c r="F1168" s="318" t="s">
        <v>2245</v>
      </c>
      <c r="G1168" s="318" t="s">
        <v>1272</v>
      </c>
      <c r="H1168" s="317" t="s">
        <v>912</v>
      </c>
      <c r="I1168" s="317">
        <v>53100</v>
      </c>
      <c r="J1168" s="318" t="s">
        <v>1003</v>
      </c>
      <c r="K1168" s="316">
        <v>42128</v>
      </c>
      <c r="L1168" s="317" t="s">
        <v>2608</v>
      </c>
      <c r="M1168" s="315" t="s">
        <v>983</v>
      </c>
      <c r="N1168" s="318" t="s">
        <v>992</v>
      </c>
      <c r="O1168" s="347">
        <v>78.599999999999994</v>
      </c>
      <c r="P1168" s="400">
        <v>6.55</v>
      </c>
      <c r="Q1168" s="400">
        <v>6.55</v>
      </c>
      <c r="R1168" s="400">
        <v>6.55</v>
      </c>
      <c r="S1168" s="404">
        <f>SUM(P1168:R1168)</f>
        <v>19.649999999999999</v>
      </c>
      <c r="T1168" s="400">
        <v>6.55</v>
      </c>
      <c r="U1168" s="400">
        <v>6.55</v>
      </c>
      <c r="V1168" s="400">
        <v>6.55</v>
      </c>
      <c r="W1168" s="404">
        <f>SUM(T1168:V1168)</f>
        <v>19.649999999999999</v>
      </c>
      <c r="X1168" s="400">
        <v>6.55</v>
      </c>
      <c r="Y1168" s="400">
        <v>6.55</v>
      </c>
      <c r="Z1168" s="400">
        <v>6.55</v>
      </c>
      <c r="AA1168" s="404">
        <f>SUM(X1168:Z1168)</f>
        <v>19.649999999999999</v>
      </c>
      <c r="AB1168" s="400">
        <v>6.55</v>
      </c>
      <c r="AC1168" s="400">
        <v>6.55</v>
      </c>
      <c r="AD1168" s="400">
        <v>6.55</v>
      </c>
      <c r="AE1168" s="404">
        <f>SUM(AB1168:AD1168)</f>
        <v>19.649999999999999</v>
      </c>
      <c r="AF1168" s="401">
        <f>SUBTOTAL(9,S1168,W1168,AA1168,AE1168)</f>
        <v>78.599999999999994</v>
      </c>
    </row>
    <row r="1169" spans="1:32" x14ac:dyDescent="0.3">
      <c r="A1169" s="70"/>
      <c r="B1169" s="70" t="s">
        <v>3631</v>
      </c>
      <c r="C1169" s="318" t="s">
        <v>2700</v>
      </c>
      <c r="D1169" s="318" t="s">
        <v>499</v>
      </c>
      <c r="E1169" s="317" t="s">
        <v>951</v>
      </c>
      <c r="F1169" s="318" t="s">
        <v>2246</v>
      </c>
      <c r="G1169" s="318" t="s">
        <v>1273</v>
      </c>
      <c r="H1169" s="317" t="s">
        <v>913</v>
      </c>
      <c r="I1169" s="317">
        <v>53000</v>
      </c>
      <c r="J1169" s="318" t="s">
        <v>1001</v>
      </c>
      <c r="K1169" s="316">
        <v>42111</v>
      </c>
      <c r="L1169" s="317" t="s">
        <v>2608</v>
      </c>
      <c r="M1169" s="315" t="s">
        <v>983</v>
      </c>
      <c r="N1169" s="318" t="s">
        <v>991</v>
      </c>
      <c r="O1169" s="347">
        <v>50.76</v>
      </c>
      <c r="P1169" s="400">
        <v>4.2300000000000004</v>
      </c>
      <c r="Q1169" s="400">
        <v>4.2300000000000004</v>
      </c>
      <c r="R1169" s="400">
        <v>4.2300000000000004</v>
      </c>
      <c r="S1169" s="404">
        <f>SUM(P1169:R1169)</f>
        <v>12.690000000000001</v>
      </c>
      <c r="T1169" s="400">
        <v>4.2300000000000004</v>
      </c>
      <c r="U1169" s="400">
        <v>4.2300000000000004</v>
      </c>
      <c r="V1169" s="400">
        <v>4.2300000000000004</v>
      </c>
      <c r="W1169" s="404">
        <f>SUM(T1169:V1169)</f>
        <v>12.690000000000001</v>
      </c>
      <c r="X1169" s="400">
        <v>4.2300000000000004</v>
      </c>
      <c r="Y1169" s="400">
        <v>4.2300000000000004</v>
      </c>
      <c r="Z1169" s="400">
        <v>4.2300000000000004</v>
      </c>
      <c r="AA1169" s="404">
        <f>SUM(X1169:Z1169)</f>
        <v>12.690000000000001</v>
      </c>
      <c r="AB1169" s="400">
        <v>4.2300000000000004</v>
      </c>
      <c r="AC1169" s="400">
        <v>4.2300000000000004</v>
      </c>
      <c r="AD1169" s="400">
        <v>4.2300000000000004</v>
      </c>
      <c r="AE1169" s="404">
        <f>SUM(AB1169:AD1169)</f>
        <v>12.690000000000001</v>
      </c>
      <c r="AF1169" s="401">
        <f>SUBTOTAL(9,S1169,W1169,AA1169,AE1169)</f>
        <v>50.760000000000005</v>
      </c>
    </row>
    <row r="1170" spans="1:32" x14ac:dyDescent="0.3">
      <c r="A1170" s="70"/>
      <c r="B1170" s="70" t="s">
        <v>3631</v>
      </c>
      <c r="C1170" s="318" t="s">
        <v>2700</v>
      </c>
      <c r="D1170" s="318" t="s">
        <v>2649</v>
      </c>
      <c r="E1170" s="317" t="s">
        <v>951</v>
      </c>
      <c r="F1170" s="318" t="s">
        <v>2247</v>
      </c>
      <c r="G1170" s="318" t="s">
        <v>1273</v>
      </c>
      <c r="H1170" s="317" t="s">
        <v>913</v>
      </c>
      <c r="I1170" s="317">
        <v>53000</v>
      </c>
      <c r="J1170" s="318" t="s">
        <v>1001</v>
      </c>
      <c r="K1170" s="316">
        <v>42160</v>
      </c>
      <c r="L1170" s="317" t="s">
        <v>2608</v>
      </c>
      <c r="M1170" s="315" t="s">
        <v>983</v>
      </c>
      <c r="N1170" s="318" t="s">
        <v>991</v>
      </c>
      <c r="O1170" s="347">
        <v>50.76</v>
      </c>
      <c r="P1170" s="400">
        <v>4.2300000000000004</v>
      </c>
      <c r="Q1170" s="400">
        <v>4.2300000000000004</v>
      </c>
      <c r="R1170" s="400">
        <v>4.2300000000000004</v>
      </c>
      <c r="S1170" s="404">
        <f>SUM(P1170:R1170)</f>
        <v>12.690000000000001</v>
      </c>
      <c r="T1170" s="400">
        <v>4.2300000000000004</v>
      </c>
      <c r="U1170" s="400">
        <v>4.2300000000000004</v>
      </c>
      <c r="V1170" s="400">
        <v>4.2300000000000004</v>
      </c>
      <c r="W1170" s="404">
        <f>SUM(T1170:V1170)</f>
        <v>12.690000000000001</v>
      </c>
      <c r="X1170" s="400">
        <v>4.2300000000000004</v>
      </c>
      <c r="Y1170" s="400">
        <v>4.2300000000000004</v>
      </c>
      <c r="Z1170" s="400">
        <v>4.2300000000000004</v>
      </c>
      <c r="AA1170" s="404">
        <f>SUM(X1170:Z1170)</f>
        <v>12.690000000000001</v>
      </c>
      <c r="AB1170" s="400">
        <v>4.2300000000000004</v>
      </c>
      <c r="AC1170" s="400">
        <v>4.2300000000000004</v>
      </c>
      <c r="AD1170" s="400">
        <v>4.2300000000000004</v>
      </c>
      <c r="AE1170" s="404">
        <f>SUM(AB1170:AD1170)</f>
        <v>12.690000000000001</v>
      </c>
      <c r="AF1170" s="401">
        <f>SUBTOTAL(9,S1170,W1170,AA1170,AE1170)</f>
        <v>50.760000000000005</v>
      </c>
    </row>
    <row r="1171" spans="1:32" x14ac:dyDescent="0.3">
      <c r="A1171" s="70"/>
      <c r="B1171" s="70" t="s">
        <v>3631</v>
      </c>
      <c r="C1171" s="318" t="s">
        <v>2700</v>
      </c>
      <c r="D1171" s="318" t="s">
        <v>500</v>
      </c>
      <c r="E1171" s="317" t="s">
        <v>951</v>
      </c>
      <c r="F1171" s="318" t="s">
        <v>2248</v>
      </c>
      <c r="G1171" s="318" t="s">
        <v>1273</v>
      </c>
      <c r="H1171" s="317" t="s">
        <v>913</v>
      </c>
      <c r="I1171" s="317">
        <v>53000</v>
      </c>
      <c r="J1171" s="318" t="s">
        <v>1001</v>
      </c>
      <c r="K1171" s="316">
        <v>42250</v>
      </c>
      <c r="L1171" s="317" t="s">
        <v>2608</v>
      </c>
      <c r="M1171" s="315" t="s">
        <v>983</v>
      </c>
      <c r="N1171" s="318" t="s">
        <v>991</v>
      </c>
      <c r="O1171" s="347">
        <v>50.76</v>
      </c>
      <c r="P1171" s="400">
        <v>4.2300000000000004</v>
      </c>
      <c r="Q1171" s="400">
        <v>4.2300000000000004</v>
      </c>
      <c r="R1171" s="400">
        <v>4.2300000000000004</v>
      </c>
      <c r="S1171" s="404">
        <f>SUM(P1171:R1171)</f>
        <v>12.690000000000001</v>
      </c>
      <c r="T1171" s="400">
        <v>4.2300000000000004</v>
      </c>
      <c r="U1171" s="400">
        <v>4.2300000000000004</v>
      </c>
      <c r="V1171" s="400">
        <v>4.2300000000000004</v>
      </c>
      <c r="W1171" s="404">
        <f>SUM(T1171:V1171)</f>
        <v>12.690000000000001</v>
      </c>
      <c r="X1171" s="400">
        <v>4.2300000000000004</v>
      </c>
      <c r="Y1171" s="400">
        <v>4.2300000000000004</v>
      </c>
      <c r="Z1171" s="400">
        <v>4.2300000000000004</v>
      </c>
      <c r="AA1171" s="404">
        <f>SUM(X1171:Z1171)</f>
        <v>12.690000000000001</v>
      </c>
      <c r="AB1171" s="400">
        <v>4.2300000000000004</v>
      </c>
      <c r="AC1171" s="400">
        <v>4.2300000000000004</v>
      </c>
      <c r="AD1171" s="400">
        <v>4.2300000000000004</v>
      </c>
      <c r="AE1171" s="404">
        <f>SUM(AB1171:AD1171)</f>
        <v>12.690000000000001</v>
      </c>
      <c r="AF1171" s="401">
        <f>SUBTOTAL(9,S1171,W1171,AA1171,AE1171)</f>
        <v>50.760000000000005</v>
      </c>
    </row>
    <row r="1172" spans="1:32" x14ac:dyDescent="0.3">
      <c r="A1172" s="70"/>
      <c r="B1172" s="70" t="s">
        <v>3631</v>
      </c>
      <c r="C1172" s="318" t="s">
        <v>2700</v>
      </c>
      <c r="D1172" s="318" t="s">
        <v>501</v>
      </c>
      <c r="E1172" s="317" t="s">
        <v>951</v>
      </c>
      <c r="F1172" s="318" t="s">
        <v>2249</v>
      </c>
      <c r="G1172" s="318" t="s">
        <v>1273</v>
      </c>
      <c r="H1172" s="317" t="s">
        <v>913</v>
      </c>
      <c r="I1172" s="317">
        <v>53000</v>
      </c>
      <c r="J1172" s="318" t="s">
        <v>1001</v>
      </c>
      <c r="K1172" s="316">
        <v>42250</v>
      </c>
      <c r="L1172" s="317" t="s">
        <v>2608</v>
      </c>
      <c r="M1172" s="315" t="s">
        <v>983</v>
      </c>
      <c r="N1172" s="318" t="s">
        <v>991</v>
      </c>
      <c r="O1172" s="347">
        <v>50.76</v>
      </c>
      <c r="P1172" s="400">
        <v>4.2300000000000004</v>
      </c>
      <c r="Q1172" s="400">
        <v>4.2300000000000004</v>
      </c>
      <c r="R1172" s="400">
        <v>4.2300000000000004</v>
      </c>
      <c r="S1172" s="404">
        <f>SUM(P1172:R1172)</f>
        <v>12.690000000000001</v>
      </c>
      <c r="T1172" s="400">
        <v>4.2300000000000004</v>
      </c>
      <c r="U1172" s="400">
        <v>4.2300000000000004</v>
      </c>
      <c r="V1172" s="400">
        <v>4.2300000000000004</v>
      </c>
      <c r="W1172" s="404">
        <f>SUM(T1172:V1172)</f>
        <v>12.690000000000001</v>
      </c>
      <c r="X1172" s="400">
        <v>4.2300000000000004</v>
      </c>
      <c r="Y1172" s="400">
        <v>4.2300000000000004</v>
      </c>
      <c r="Z1172" s="400">
        <v>4.2300000000000004</v>
      </c>
      <c r="AA1172" s="404">
        <f>SUM(X1172:Z1172)</f>
        <v>12.690000000000001</v>
      </c>
      <c r="AB1172" s="400">
        <v>4.2300000000000004</v>
      </c>
      <c r="AC1172" s="400">
        <v>4.2300000000000004</v>
      </c>
      <c r="AD1172" s="400">
        <v>4.2300000000000004</v>
      </c>
      <c r="AE1172" s="404">
        <f>SUM(AB1172:AD1172)</f>
        <v>12.690000000000001</v>
      </c>
      <c r="AF1172" s="401">
        <f>SUBTOTAL(9,S1172,W1172,AA1172,AE1172)</f>
        <v>50.760000000000005</v>
      </c>
    </row>
    <row r="1173" spans="1:32" x14ac:dyDescent="0.3">
      <c r="A1173" s="70"/>
      <c r="B1173" s="70" t="s">
        <v>3631</v>
      </c>
      <c r="C1173" s="318" t="s">
        <v>2700</v>
      </c>
      <c r="D1173" s="318" t="s">
        <v>502</v>
      </c>
      <c r="E1173" s="317" t="s">
        <v>951</v>
      </c>
      <c r="F1173" s="318" t="s">
        <v>2250</v>
      </c>
      <c r="G1173" s="318" t="s">
        <v>1273</v>
      </c>
      <c r="H1173" s="317" t="s">
        <v>913</v>
      </c>
      <c r="I1173" s="317">
        <v>53000</v>
      </c>
      <c r="J1173" s="318" t="s">
        <v>1001</v>
      </c>
      <c r="K1173" s="316">
        <v>42250</v>
      </c>
      <c r="L1173" s="317" t="s">
        <v>2608</v>
      </c>
      <c r="M1173" s="315" t="s">
        <v>983</v>
      </c>
      <c r="N1173" s="318" t="s">
        <v>991</v>
      </c>
      <c r="O1173" s="347">
        <v>50.76</v>
      </c>
      <c r="P1173" s="400">
        <v>4.2300000000000004</v>
      </c>
      <c r="Q1173" s="400">
        <v>4.2300000000000004</v>
      </c>
      <c r="R1173" s="400">
        <v>4.2300000000000004</v>
      </c>
      <c r="S1173" s="404">
        <f>SUM(P1173:R1173)</f>
        <v>12.690000000000001</v>
      </c>
      <c r="T1173" s="400">
        <v>4.2300000000000004</v>
      </c>
      <c r="U1173" s="400">
        <v>4.2300000000000004</v>
      </c>
      <c r="V1173" s="400">
        <v>4.2300000000000004</v>
      </c>
      <c r="W1173" s="404">
        <f>SUM(T1173:V1173)</f>
        <v>12.690000000000001</v>
      </c>
      <c r="X1173" s="400">
        <v>4.2300000000000004</v>
      </c>
      <c r="Y1173" s="400">
        <v>4.2300000000000004</v>
      </c>
      <c r="Z1173" s="400">
        <v>4.2300000000000004</v>
      </c>
      <c r="AA1173" s="404">
        <f>SUM(X1173:Z1173)</f>
        <v>12.690000000000001</v>
      </c>
      <c r="AB1173" s="400">
        <v>4.2300000000000004</v>
      </c>
      <c r="AC1173" s="400">
        <v>4.2300000000000004</v>
      </c>
      <c r="AD1173" s="400">
        <v>4.2300000000000004</v>
      </c>
      <c r="AE1173" s="404">
        <f>SUM(AB1173:AD1173)</f>
        <v>12.690000000000001</v>
      </c>
      <c r="AF1173" s="401">
        <f>SUBTOTAL(9,S1173,W1173,AA1173,AE1173)</f>
        <v>50.760000000000005</v>
      </c>
    </row>
    <row r="1174" spans="1:32" x14ac:dyDescent="0.3">
      <c r="A1174" s="70"/>
      <c r="B1174" s="70" t="s">
        <v>3631</v>
      </c>
      <c r="C1174" s="318" t="s">
        <v>2700</v>
      </c>
      <c r="D1174" s="318" t="s">
        <v>503</v>
      </c>
      <c r="E1174" s="317" t="s">
        <v>951</v>
      </c>
      <c r="F1174" s="318" t="s">
        <v>2251</v>
      </c>
      <c r="G1174" s="318" t="s">
        <v>1273</v>
      </c>
      <c r="H1174" s="317" t="s">
        <v>913</v>
      </c>
      <c r="I1174" s="317">
        <v>53000</v>
      </c>
      <c r="J1174" s="318" t="s">
        <v>1001</v>
      </c>
      <c r="K1174" s="316">
        <v>42250</v>
      </c>
      <c r="L1174" s="317" t="s">
        <v>2608</v>
      </c>
      <c r="M1174" s="315" t="s">
        <v>983</v>
      </c>
      <c r="N1174" s="318" t="s">
        <v>991</v>
      </c>
      <c r="O1174" s="347">
        <v>50.76</v>
      </c>
      <c r="P1174" s="400">
        <v>4.2300000000000004</v>
      </c>
      <c r="Q1174" s="400">
        <v>4.2300000000000004</v>
      </c>
      <c r="R1174" s="400">
        <v>4.2300000000000004</v>
      </c>
      <c r="S1174" s="404">
        <f>SUM(P1174:R1174)</f>
        <v>12.690000000000001</v>
      </c>
      <c r="T1174" s="400">
        <v>4.2300000000000004</v>
      </c>
      <c r="U1174" s="400">
        <v>4.2300000000000004</v>
      </c>
      <c r="V1174" s="400">
        <v>4.2300000000000004</v>
      </c>
      <c r="W1174" s="404">
        <f>SUM(T1174:V1174)</f>
        <v>12.690000000000001</v>
      </c>
      <c r="X1174" s="400">
        <v>4.2300000000000004</v>
      </c>
      <c r="Y1174" s="400">
        <v>4.2300000000000004</v>
      </c>
      <c r="Z1174" s="400">
        <v>4.2300000000000004</v>
      </c>
      <c r="AA1174" s="404">
        <f>SUM(X1174:Z1174)</f>
        <v>12.690000000000001</v>
      </c>
      <c r="AB1174" s="400">
        <v>4.2300000000000004</v>
      </c>
      <c r="AC1174" s="400">
        <v>4.2300000000000004</v>
      </c>
      <c r="AD1174" s="400">
        <v>4.2300000000000004</v>
      </c>
      <c r="AE1174" s="404">
        <f>SUM(AB1174:AD1174)</f>
        <v>12.690000000000001</v>
      </c>
      <c r="AF1174" s="401">
        <f>SUBTOTAL(9,S1174,W1174,AA1174,AE1174)</f>
        <v>50.760000000000005</v>
      </c>
    </row>
    <row r="1175" spans="1:32" x14ac:dyDescent="0.3">
      <c r="A1175" s="70"/>
      <c r="B1175" s="70" t="s">
        <v>3631</v>
      </c>
      <c r="C1175" s="318" t="s">
        <v>2665</v>
      </c>
      <c r="D1175" s="318" t="s">
        <v>505</v>
      </c>
      <c r="E1175" s="317" t="s">
        <v>953</v>
      </c>
      <c r="F1175" s="318" t="s">
        <v>2253</v>
      </c>
      <c r="G1175" s="318" t="s">
        <v>1272</v>
      </c>
      <c r="H1175" s="317" t="s">
        <v>912</v>
      </c>
      <c r="I1175" s="317">
        <v>53100</v>
      </c>
      <c r="J1175" s="318" t="s">
        <v>1002</v>
      </c>
      <c r="K1175" s="316">
        <v>41328</v>
      </c>
      <c r="L1175" s="317" t="s">
        <v>2608</v>
      </c>
      <c r="M1175" s="315" t="s">
        <v>984</v>
      </c>
      <c r="N1175" s="318" t="s">
        <v>991</v>
      </c>
      <c r="O1175" s="347">
        <v>46.08</v>
      </c>
      <c r="P1175" s="400">
        <v>3.84</v>
      </c>
      <c r="Q1175" s="400">
        <v>3.84</v>
      </c>
      <c r="R1175" s="400">
        <v>3.84</v>
      </c>
      <c r="S1175" s="404">
        <f>SUM(P1175:R1175)</f>
        <v>11.52</v>
      </c>
      <c r="T1175" s="400">
        <v>3.84</v>
      </c>
      <c r="U1175" s="400">
        <v>3.84</v>
      </c>
      <c r="V1175" s="400">
        <v>3.84</v>
      </c>
      <c r="W1175" s="404">
        <f>SUM(T1175:V1175)</f>
        <v>11.52</v>
      </c>
      <c r="X1175" s="400">
        <v>3.84</v>
      </c>
      <c r="Y1175" s="400">
        <v>3.84</v>
      </c>
      <c r="Z1175" s="400">
        <v>3.84</v>
      </c>
      <c r="AA1175" s="404">
        <f>SUM(X1175:Z1175)</f>
        <v>11.52</v>
      </c>
      <c r="AB1175" s="400">
        <v>3.84</v>
      </c>
      <c r="AC1175" s="400">
        <v>3.84</v>
      </c>
      <c r="AD1175" s="400">
        <v>3.84</v>
      </c>
      <c r="AE1175" s="404">
        <f>SUM(AB1175:AD1175)</f>
        <v>11.52</v>
      </c>
      <c r="AF1175" s="401">
        <f>SUBTOTAL(9,S1175,W1175,AA1175,AE1175)</f>
        <v>46.08</v>
      </c>
    </row>
    <row r="1176" spans="1:32" x14ac:dyDescent="0.3">
      <c r="A1176" s="70"/>
      <c r="B1176" s="70" t="s">
        <v>3631</v>
      </c>
      <c r="C1176" s="318" t="s">
        <v>2677</v>
      </c>
      <c r="D1176" s="318" t="s">
        <v>506</v>
      </c>
      <c r="E1176" s="317" t="s">
        <v>926</v>
      </c>
      <c r="F1176" s="318" t="s">
        <v>2254</v>
      </c>
      <c r="G1176" s="318" t="s">
        <v>1272</v>
      </c>
      <c r="H1176" s="317" t="s">
        <v>912</v>
      </c>
      <c r="I1176" s="317">
        <v>53100</v>
      </c>
      <c r="J1176" s="318" t="s">
        <v>1001</v>
      </c>
      <c r="K1176" s="316">
        <v>40959</v>
      </c>
      <c r="L1176" s="317" t="s">
        <v>2608</v>
      </c>
      <c r="M1176" s="315" t="s">
        <v>983</v>
      </c>
      <c r="N1176" s="318" t="s">
        <v>991</v>
      </c>
      <c r="O1176" s="347">
        <v>50.76</v>
      </c>
      <c r="P1176" s="400">
        <v>4.2300000000000004</v>
      </c>
      <c r="Q1176" s="400">
        <v>4.2300000000000004</v>
      </c>
      <c r="R1176" s="400">
        <v>4.2300000000000004</v>
      </c>
      <c r="S1176" s="404">
        <f>SUM(P1176:R1176)</f>
        <v>12.690000000000001</v>
      </c>
      <c r="T1176" s="400">
        <v>4.2300000000000004</v>
      </c>
      <c r="U1176" s="400">
        <v>4.2300000000000004</v>
      </c>
      <c r="V1176" s="400">
        <v>4.2300000000000004</v>
      </c>
      <c r="W1176" s="404">
        <f>SUM(T1176:V1176)</f>
        <v>12.690000000000001</v>
      </c>
      <c r="X1176" s="400">
        <v>4.2300000000000004</v>
      </c>
      <c r="Y1176" s="400">
        <v>4.2300000000000004</v>
      </c>
      <c r="Z1176" s="400">
        <v>4.2300000000000004</v>
      </c>
      <c r="AA1176" s="404">
        <f>SUM(X1176:Z1176)</f>
        <v>12.690000000000001</v>
      </c>
      <c r="AB1176" s="400">
        <v>4.2300000000000004</v>
      </c>
      <c r="AC1176" s="400">
        <v>4.2300000000000004</v>
      </c>
      <c r="AD1176" s="400">
        <v>4.2300000000000004</v>
      </c>
      <c r="AE1176" s="404">
        <f>SUM(AB1176:AD1176)</f>
        <v>12.690000000000001</v>
      </c>
      <c r="AF1176" s="401">
        <f>SUBTOTAL(9,S1176,W1176,AA1176,AE1176)</f>
        <v>50.760000000000005</v>
      </c>
    </row>
    <row r="1177" spans="1:32" x14ac:dyDescent="0.3">
      <c r="A1177" s="70"/>
      <c r="B1177" s="70" t="s">
        <v>3631</v>
      </c>
      <c r="C1177" s="80" t="s">
        <v>2594</v>
      </c>
      <c r="D1177" s="317" t="s">
        <v>2678</v>
      </c>
      <c r="E1177" s="503" t="s">
        <v>3729</v>
      </c>
      <c r="F1177" s="318" t="s">
        <v>2255</v>
      </c>
      <c r="G1177" s="318" t="s">
        <v>1272</v>
      </c>
      <c r="H1177" s="317" t="s">
        <v>912</v>
      </c>
      <c r="I1177" s="317">
        <v>53100</v>
      </c>
      <c r="J1177" s="318" t="s">
        <v>1003</v>
      </c>
      <c r="K1177" s="316">
        <v>42169</v>
      </c>
      <c r="L1177" s="317" t="s">
        <v>2608</v>
      </c>
      <c r="M1177" s="315" t="s">
        <v>983</v>
      </c>
      <c r="N1177" s="318" t="s">
        <v>992</v>
      </c>
      <c r="O1177" s="347">
        <v>78.599999999999994</v>
      </c>
      <c r="P1177" s="400">
        <v>6.55</v>
      </c>
      <c r="Q1177" s="400">
        <v>6.55</v>
      </c>
      <c r="R1177" s="400">
        <v>6.55</v>
      </c>
      <c r="S1177" s="404">
        <f>SUM(P1177:R1177)</f>
        <v>19.649999999999999</v>
      </c>
      <c r="T1177" s="400">
        <v>6.55</v>
      </c>
      <c r="U1177" s="400">
        <v>6.55</v>
      </c>
      <c r="V1177" s="400">
        <v>6.55</v>
      </c>
      <c r="W1177" s="404">
        <f>SUM(T1177:V1177)</f>
        <v>19.649999999999999</v>
      </c>
      <c r="X1177" s="400">
        <v>6.55</v>
      </c>
      <c r="Y1177" s="400">
        <v>6.55</v>
      </c>
      <c r="Z1177" s="400">
        <v>6.55</v>
      </c>
      <c r="AA1177" s="404">
        <f>SUM(X1177:Z1177)</f>
        <v>19.649999999999999</v>
      </c>
      <c r="AB1177" s="400">
        <v>6.55</v>
      </c>
      <c r="AC1177" s="400">
        <v>6.55</v>
      </c>
      <c r="AD1177" s="400">
        <v>6.55</v>
      </c>
      <c r="AE1177" s="404">
        <f>SUM(AB1177:AD1177)</f>
        <v>19.649999999999999</v>
      </c>
      <c r="AF1177" s="401">
        <f>SUBTOTAL(9,S1177,W1177,AA1177,AE1177)</f>
        <v>78.599999999999994</v>
      </c>
    </row>
    <row r="1178" spans="1:32" x14ac:dyDescent="0.3">
      <c r="A1178" s="70"/>
      <c r="B1178" s="70" t="s">
        <v>3631</v>
      </c>
      <c r="C1178" s="80" t="s">
        <v>2594</v>
      </c>
      <c r="D1178" s="317" t="s">
        <v>2679</v>
      </c>
      <c r="E1178" s="503" t="s">
        <v>3729</v>
      </c>
      <c r="F1178" s="318" t="s">
        <v>2256</v>
      </c>
      <c r="G1178" s="318" t="s">
        <v>1272</v>
      </c>
      <c r="H1178" s="317" t="s">
        <v>912</v>
      </c>
      <c r="I1178" s="317">
        <v>53100</v>
      </c>
      <c r="J1178" s="318" t="s">
        <v>1003</v>
      </c>
      <c r="K1178" s="316">
        <v>42099</v>
      </c>
      <c r="L1178" s="317" t="s">
        <v>2608</v>
      </c>
      <c r="M1178" s="315" t="s">
        <v>983</v>
      </c>
      <c r="N1178" s="318" t="s">
        <v>992</v>
      </c>
      <c r="O1178" s="347">
        <v>78.599999999999994</v>
      </c>
      <c r="P1178" s="400">
        <v>6.55</v>
      </c>
      <c r="Q1178" s="400">
        <v>6.55</v>
      </c>
      <c r="R1178" s="400">
        <v>6.55</v>
      </c>
      <c r="S1178" s="404">
        <f>SUM(P1178:R1178)</f>
        <v>19.649999999999999</v>
      </c>
      <c r="T1178" s="400">
        <v>6.55</v>
      </c>
      <c r="U1178" s="400">
        <v>6.55</v>
      </c>
      <c r="V1178" s="400">
        <v>6.55</v>
      </c>
      <c r="W1178" s="404">
        <f>SUM(T1178:V1178)</f>
        <v>19.649999999999999</v>
      </c>
      <c r="X1178" s="400">
        <v>6.55</v>
      </c>
      <c r="Y1178" s="400">
        <v>6.55</v>
      </c>
      <c r="Z1178" s="400">
        <v>6.55</v>
      </c>
      <c r="AA1178" s="404">
        <f>SUM(X1178:Z1178)</f>
        <v>19.649999999999999</v>
      </c>
      <c r="AB1178" s="400">
        <v>6.55</v>
      </c>
      <c r="AC1178" s="400">
        <v>6.55</v>
      </c>
      <c r="AD1178" s="400">
        <v>6.55</v>
      </c>
      <c r="AE1178" s="404">
        <f>SUM(AB1178:AD1178)</f>
        <v>19.649999999999999</v>
      </c>
      <c r="AF1178" s="401">
        <f>SUBTOTAL(9,S1178,W1178,AA1178,AE1178)</f>
        <v>78.599999999999994</v>
      </c>
    </row>
    <row r="1179" spans="1:32" x14ac:dyDescent="0.3">
      <c r="A1179" s="82"/>
      <c r="B1179" s="70" t="s">
        <v>3631</v>
      </c>
      <c r="C1179" s="318" t="s">
        <v>2700</v>
      </c>
      <c r="D1179" s="318" t="s">
        <v>507</v>
      </c>
      <c r="E1179" s="317" t="s">
        <v>750</v>
      </c>
      <c r="F1179" s="318" t="s">
        <v>2257</v>
      </c>
      <c r="G1179" s="318" t="s">
        <v>1273</v>
      </c>
      <c r="H1179" s="317" t="s">
        <v>913</v>
      </c>
      <c r="I1179" s="317">
        <v>53000</v>
      </c>
      <c r="J1179" s="318" t="s">
        <v>1001</v>
      </c>
      <c r="K1179" s="316">
        <v>42197</v>
      </c>
      <c r="L1179" s="317" t="s">
        <v>2608</v>
      </c>
      <c r="M1179" s="315" t="s">
        <v>983</v>
      </c>
      <c r="N1179" s="318" t="s">
        <v>991</v>
      </c>
      <c r="O1179" s="347">
        <v>50.76</v>
      </c>
      <c r="P1179" s="400">
        <v>4.2300000000000004</v>
      </c>
      <c r="Q1179" s="400">
        <v>4.2300000000000004</v>
      </c>
      <c r="R1179" s="400">
        <v>4.2300000000000004</v>
      </c>
      <c r="S1179" s="404">
        <f>SUM(P1179:R1179)</f>
        <v>12.690000000000001</v>
      </c>
      <c r="T1179" s="400">
        <v>4.2300000000000004</v>
      </c>
      <c r="U1179" s="400">
        <v>4.2300000000000004</v>
      </c>
      <c r="V1179" s="400">
        <v>4.2300000000000004</v>
      </c>
      <c r="W1179" s="404">
        <f>SUM(T1179:V1179)</f>
        <v>12.690000000000001</v>
      </c>
      <c r="X1179" s="400">
        <v>4.2300000000000004</v>
      </c>
      <c r="Y1179" s="400">
        <v>4.2300000000000004</v>
      </c>
      <c r="Z1179" s="400">
        <v>4.2300000000000004</v>
      </c>
      <c r="AA1179" s="404">
        <f>SUM(X1179:Z1179)</f>
        <v>12.690000000000001</v>
      </c>
      <c r="AB1179" s="400">
        <v>4.2300000000000004</v>
      </c>
      <c r="AC1179" s="400">
        <v>4.2300000000000004</v>
      </c>
      <c r="AD1179" s="400">
        <v>4.2300000000000004</v>
      </c>
      <c r="AE1179" s="404">
        <f>SUM(AB1179:AD1179)</f>
        <v>12.690000000000001</v>
      </c>
      <c r="AF1179" s="401">
        <f>SUBTOTAL(9,S1179,W1179,AA1179,AE1179)</f>
        <v>50.760000000000005</v>
      </c>
    </row>
    <row r="1180" spans="1:32" x14ac:dyDescent="0.3">
      <c r="A1180" s="82"/>
      <c r="B1180" s="70" t="s">
        <v>3631</v>
      </c>
      <c r="C1180" s="318" t="s">
        <v>2700</v>
      </c>
      <c r="D1180" s="318" t="s">
        <v>508</v>
      </c>
      <c r="E1180" s="317" t="s">
        <v>750</v>
      </c>
      <c r="F1180" s="318" t="s">
        <v>2258</v>
      </c>
      <c r="G1180" s="318" t="s">
        <v>1273</v>
      </c>
      <c r="H1180" s="317" t="s">
        <v>913</v>
      </c>
      <c r="I1180" s="317">
        <v>53000</v>
      </c>
      <c r="J1180" s="318" t="s">
        <v>1001</v>
      </c>
      <c r="K1180" s="316">
        <v>42197</v>
      </c>
      <c r="L1180" s="317" t="s">
        <v>2608</v>
      </c>
      <c r="M1180" s="315" t="s">
        <v>983</v>
      </c>
      <c r="N1180" s="318" t="s">
        <v>991</v>
      </c>
      <c r="O1180" s="347">
        <v>50.76</v>
      </c>
      <c r="P1180" s="400">
        <v>4.2300000000000004</v>
      </c>
      <c r="Q1180" s="400">
        <v>4.2300000000000004</v>
      </c>
      <c r="R1180" s="400">
        <v>4.2300000000000004</v>
      </c>
      <c r="S1180" s="404">
        <f>SUM(P1180:R1180)</f>
        <v>12.690000000000001</v>
      </c>
      <c r="T1180" s="400">
        <v>4.2300000000000004</v>
      </c>
      <c r="U1180" s="400">
        <v>4.2300000000000004</v>
      </c>
      <c r="V1180" s="400">
        <v>4.2300000000000004</v>
      </c>
      <c r="W1180" s="404">
        <f>SUM(T1180:V1180)</f>
        <v>12.690000000000001</v>
      </c>
      <c r="X1180" s="400">
        <v>4.2300000000000004</v>
      </c>
      <c r="Y1180" s="400">
        <v>4.2300000000000004</v>
      </c>
      <c r="Z1180" s="400">
        <v>4.2300000000000004</v>
      </c>
      <c r="AA1180" s="404">
        <f>SUM(X1180:Z1180)</f>
        <v>12.690000000000001</v>
      </c>
      <c r="AB1180" s="400">
        <v>4.2300000000000004</v>
      </c>
      <c r="AC1180" s="400">
        <v>4.2300000000000004</v>
      </c>
      <c r="AD1180" s="400">
        <v>4.2300000000000004</v>
      </c>
      <c r="AE1180" s="404">
        <f>SUM(AB1180:AD1180)</f>
        <v>12.690000000000001</v>
      </c>
      <c r="AF1180" s="401">
        <f>SUBTOTAL(9,S1180,W1180,AA1180,AE1180)</f>
        <v>50.760000000000005</v>
      </c>
    </row>
    <row r="1181" spans="1:32" x14ac:dyDescent="0.3">
      <c r="A1181" s="70"/>
      <c r="B1181" s="70" t="s">
        <v>3631</v>
      </c>
      <c r="C1181" s="80" t="s">
        <v>2594</v>
      </c>
      <c r="D1181" s="317" t="s">
        <v>2680</v>
      </c>
      <c r="E1181" s="503" t="s">
        <v>3729</v>
      </c>
      <c r="F1181" s="318" t="s">
        <v>2259</v>
      </c>
      <c r="G1181" s="318" t="s">
        <v>1272</v>
      </c>
      <c r="H1181" s="317" t="s">
        <v>912</v>
      </c>
      <c r="I1181" s="317">
        <v>53100</v>
      </c>
      <c r="J1181" s="318" t="s">
        <v>1003</v>
      </c>
      <c r="K1181" s="316">
        <v>41210</v>
      </c>
      <c r="L1181" s="317" t="s">
        <v>2608</v>
      </c>
      <c r="M1181" s="315" t="s">
        <v>983</v>
      </c>
      <c r="N1181" s="318" t="s">
        <v>992</v>
      </c>
      <c r="O1181" s="347">
        <v>78.599999999999994</v>
      </c>
      <c r="P1181" s="400">
        <v>6.55</v>
      </c>
      <c r="Q1181" s="400">
        <v>6.55</v>
      </c>
      <c r="R1181" s="400">
        <v>6.55</v>
      </c>
      <c r="S1181" s="404">
        <f>SUM(P1181:R1181)</f>
        <v>19.649999999999999</v>
      </c>
      <c r="T1181" s="400">
        <v>6.55</v>
      </c>
      <c r="U1181" s="400">
        <v>6.55</v>
      </c>
      <c r="V1181" s="400">
        <v>6.55</v>
      </c>
      <c r="W1181" s="404">
        <f>SUM(T1181:V1181)</f>
        <v>19.649999999999999</v>
      </c>
      <c r="X1181" s="400">
        <v>6.55</v>
      </c>
      <c r="Y1181" s="400">
        <v>6.55</v>
      </c>
      <c r="Z1181" s="400">
        <v>6.55</v>
      </c>
      <c r="AA1181" s="404">
        <f>SUM(X1181:Z1181)</f>
        <v>19.649999999999999</v>
      </c>
      <c r="AB1181" s="400">
        <v>6.55</v>
      </c>
      <c r="AC1181" s="400">
        <v>6.55</v>
      </c>
      <c r="AD1181" s="400">
        <v>6.55</v>
      </c>
      <c r="AE1181" s="404">
        <f>SUM(AB1181:AD1181)</f>
        <v>19.649999999999999</v>
      </c>
      <c r="AF1181" s="401">
        <f>SUBTOTAL(9,S1181,W1181,AA1181,AE1181)</f>
        <v>78.599999999999994</v>
      </c>
    </row>
    <row r="1182" spans="1:32" x14ac:dyDescent="0.3">
      <c r="A1182" s="82"/>
      <c r="B1182" s="70" t="s">
        <v>3631</v>
      </c>
      <c r="C1182" s="318" t="s">
        <v>2700</v>
      </c>
      <c r="D1182" s="318" t="s">
        <v>509</v>
      </c>
      <c r="E1182" s="317" t="s">
        <v>750</v>
      </c>
      <c r="F1182" s="318" t="s">
        <v>2260</v>
      </c>
      <c r="G1182" s="318" t="s">
        <v>1273</v>
      </c>
      <c r="H1182" s="317" t="s">
        <v>913</v>
      </c>
      <c r="I1182" s="317">
        <v>53000</v>
      </c>
      <c r="J1182" s="318" t="s">
        <v>1001</v>
      </c>
      <c r="K1182" s="316">
        <v>42216</v>
      </c>
      <c r="L1182" s="317" t="s">
        <v>2608</v>
      </c>
      <c r="M1182" s="315" t="s">
        <v>983</v>
      </c>
      <c r="N1182" s="318" t="s">
        <v>991</v>
      </c>
      <c r="O1182" s="347">
        <v>50.76</v>
      </c>
      <c r="P1182" s="400">
        <v>4.2300000000000004</v>
      </c>
      <c r="Q1182" s="400">
        <v>4.2300000000000004</v>
      </c>
      <c r="R1182" s="400">
        <v>4.2300000000000004</v>
      </c>
      <c r="S1182" s="404">
        <f>SUM(P1182:R1182)</f>
        <v>12.690000000000001</v>
      </c>
      <c r="T1182" s="400">
        <v>4.2300000000000004</v>
      </c>
      <c r="U1182" s="400">
        <v>4.2300000000000004</v>
      </c>
      <c r="V1182" s="400">
        <v>4.2300000000000004</v>
      </c>
      <c r="W1182" s="404">
        <f>SUM(T1182:V1182)</f>
        <v>12.690000000000001</v>
      </c>
      <c r="X1182" s="400">
        <v>4.2300000000000004</v>
      </c>
      <c r="Y1182" s="400">
        <v>4.2300000000000004</v>
      </c>
      <c r="Z1182" s="400">
        <v>4.2300000000000004</v>
      </c>
      <c r="AA1182" s="404">
        <f>SUM(X1182:Z1182)</f>
        <v>12.690000000000001</v>
      </c>
      <c r="AB1182" s="400">
        <v>4.2300000000000004</v>
      </c>
      <c r="AC1182" s="400">
        <v>4.2300000000000004</v>
      </c>
      <c r="AD1182" s="400">
        <v>4.2300000000000004</v>
      </c>
      <c r="AE1182" s="404">
        <f>SUM(AB1182:AD1182)</f>
        <v>12.690000000000001</v>
      </c>
      <c r="AF1182" s="401">
        <f>SUBTOTAL(9,S1182,W1182,AA1182,AE1182)</f>
        <v>50.760000000000005</v>
      </c>
    </row>
    <row r="1183" spans="1:32" x14ac:dyDescent="0.3">
      <c r="A1183" s="82"/>
      <c r="B1183" s="70" t="s">
        <v>3631</v>
      </c>
      <c r="C1183" s="318" t="s">
        <v>2700</v>
      </c>
      <c r="D1183" s="318" t="s">
        <v>510</v>
      </c>
      <c r="E1183" s="317" t="s">
        <v>750</v>
      </c>
      <c r="F1183" s="318" t="s">
        <v>2261</v>
      </c>
      <c r="G1183" s="318" t="s">
        <v>1273</v>
      </c>
      <c r="H1183" s="317" t="s">
        <v>913</v>
      </c>
      <c r="I1183" s="317">
        <v>53000</v>
      </c>
      <c r="J1183" s="318" t="s">
        <v>1001</v>
      </c>
      <c r="K1183" s="316">
        <v>42216</v>
      </c>
      <c r="L1183" s="317" t="s">
        <v>2608</v>
      </c>
      <c r="M1183" s="315" t="s">
        <v>983</v>
      </c>
      <c r="N1183" s="318" t="s">
        <v>991</v>
      </c>
      <c r="O1183" s="347">
        <v>50.76</v>
      </c>
      <c r="P1183" s="400">
        <v>4.2300000000000004</v>
      </c>
      <c r="Q1183" s="400">
        <v>4.2300000000000004</v>
      </c>
      <c r="R1183" s="400">
        <v>4.2300000000000004</v>
      </c>
      <c r="S1183" s="404">
        <f>SUM(P1183:R1183)</f>
        <v>12.690000000000001</v>
      </c>
      <c r="T1183" s="400">
        <v>4.2300000000000004</v>
      </c>
      <c r="U1183" s="400">
        <v>4.2300000000000004</v>
      </c>
      <c r="V1183" s="400">
        <v>4.2300000000000004</v>
      </c>
      <c r="W1183" s="404">
        <f>SUM(T1183:V1183)</f>
        <v>12.690000000000001</v>
      </c>
      <c r="X1183" s="400">
        <v>4.2300000000000004</v>
      </c>
      <c r="Y1183" s="400">
        <v>4.2300000000000004</v>
      </c>
      <c r="Z1183" s="400">
        <v>4.2300000000000004</v>
      </c>
      <c r="AA1183" s="404">
        <f>SUM(X1183:Z1183)</f>
        <v>12.690000000000001</v>
      </c>
      <c r="AB1183" s="400">
        <v>4.2300000000000004</v>
      </c>
      <c r="AC1183" s="400">
        <v>4.2300000000000004</v>
      </c>
      <c r="AD1183" s="400">
        <v>4.2300000000000004</v>
      </c>
      <c r="AE1183" s="404">
        <f>SUM(AB1183:AD1183)</f>
        <v>12.690000000000001</v>
      </c>
      <c r="AF1183" s="401">
        <f>SUBTOTAL(9,S1183,W1183,AA1183,AE1183)</f>
        <v>50.760000000000005</v>
      </c>
    </row>
    <row r="1184" spans="1:32" x14ac:dyDescent="0.3">
      <c r="A1184" s="82"/>
      <c r="B1184" s="70" t="s">
        <v>3631</v>
      </c>
      <c r="C1184" s="318" t="s">
        <v>2700</v>
      </c>
      <c r="D1184" s="318" t="s">
        <v>511</v>
      </c>
      <c r="E1184" s="317" t="s">
        <v>750</v>
      </c>
      <c r="F1184" s="318" t="s">
        <v>2262</v>
      </c>
      <c r="G1184" s="318" t="s">
        <v>1273</v>
      </c>
      <c r="H1184" s="317" t="s">
        <v>913</v>
      </c>
      <c r="I1184" s="317">
        <v>53000</v>
      </c>
      <c r="J1184" s="318" t="s">
        <v>1001</v>
      </c>
      <c r="K1184" s="316">
        <v>42306</v>
      </c>
      <c r="L1184" s="317" t="s">
        <v>2608</v>
      </c>
      <c r="M1184" s="315" t="s">
        <v>983</v>
      </c>
      <c r="N1184" s="318" t="s">
        <v>991</v>
      </c>
      <c r="O1184" s="347">
        <v>50.76</v>
      </c>
      <c r="P1184" s="400">
        <v>4.2300000000000004</v>
      </c>
      <c r="Q1184" s="400">
        <v>4.2300000000000004</v>
      </c>
      <c r="R1184" s="400">
        <v>4.2300000000000004</v>
      </c>
      <c r="S1184" s="404">
        <f>SUM(P1184:R1184)</f>
        <v>12.690000000000001</v>
      </c>
      <c r="T1184" s="400">
        <v>4.2300000000000004</v>
      </c>
      <c r="U1184" s="400">
        <v>4.2300000000000004</v>
      </c>
      <c r="V1184" s="400">
        <v>4.2300000000000004</v>
      </c>
      <c r="W1184" s="404">
        <f>SUM(T1184:V1184)</f>
        <v>12.690000000000001</v>
      </c>
      <c r="X1184" s="400">
        <v>4.2300000000000004</v>
      </c>
      <c r="Y1184" s="400">
        <v>4.2300000000000004</v>
      </c>
      <c r="Z1184" s="400">
        <v>4.2300000000000004</v>
      </c>
      <c r="AA1184" s="404">
        <f>SUM(X1184:Z1184)</f>
        <v>12.690000000000001</v>
      </c>
      <c r="AB1184" s="400">
        <v>4.2300000000000004</v>
      </c>
      <c r="AC1184" s="400">
        <v>4.2300000000000004</v>
      </c>
      <c r="AD1184" s="400">
        <v>4.2300000000000004</v>
      </c>
      <c r="AE1184" s="404">
        <f>SUM(AB1184:AD1184)</f>
        <v>12.690000000000001</v>
      </c>
      <c r="AF1184" s="401">
        <f>SUBTOTAL(9,S1184,W1184,AA1184,AE1184)</f>
        <v>50.760000000000005</v>
      </c>
    </row>
    <row r="1185" spans="1:32" x14ac:dyDescent="0.3">
      <c r="A1185" s="82"/>
      <c r="B1185" s="70" t="s">
        <v>3631</v>
      </c>
      <c r="C1185" s="318" t="s">
        <v>2700</v>
      </c>
      <c r="D1185" s="318" t="s">
        <v>512</v>
      </c>
      <c r="E1185" s="317" t="s">
        <v>750</v>
      </c>
      <c r="F1185" s="318" t="s">
        <v>2263</v>
      </c>
      <c r="G1185" s="318" t="s">
        <v>1273</v>
      </c>
      <c r="H1185" s="317" t="s">
        <v>913</v>
      </c>
      <c r="I1185" s="317">
        <v>53000</v>
      </c>
      <c r="J1185" s="318" t="s">
        <v>1001</v>
      </c>
      <c r="K1185" s="316">
        <v>42306</v>
      </c>
      <c r="L1185" s="317" t="s">
        <v>2608</v>
      </c>
      <c r="M1185" s="315" t="s">
        <v>983</v>
      </c>
      <c r="N1185" s="318" t="s">
        <v>991</v>
      </c>
      <c r="O1185" s="347">
        <v>50.76</v>
      </c>
      <c r="P1185" s="400">
        <v>4.2300000000000004</v>
      </c>
      <c r="Q1185" s="400">
        <v>4.2300000000000004</v>
      </c>
      <c r="R1185" s="400">
        <v>4.2300000000000004</v>
      </c>
      <c r="S1185" s="404">
        <f>SUM(P1185:R1185)</f>
        <v>12.690000000000001</v>
      </c>
      <c r="T1185" s="400">
        <v>4.2300000000000004</v>
      </c>
      <c r="U1185" s="400">
        <v>4.2300000000000004</v>
      </c>
      <c r="V1185" s="400">
        <v>4.2300000000000004</v>
      </c>
      <c r="W1185" s="404">
        <f>SUM(T1185:V1185)</f>
        <v>12.690000000000001</v>
      </c>
      <c r="X1185" s="400">
        <v>4.2300000000000004</v>
      </c>
      <c r="Y1185" s="400">
        <v>4.2300000000000004</v>
      </c>
      <c r="Z1185" s="400">
        <v>4.2300000000000004</v>
      </c>
      <c r="AA1185" s="404">
        <f>SUM(X1185:Z1185)</f>
        <v>12.690000000000001</v>
      </c>
      <c r="AB1185" s="400">
        <v>4.2300000000000004</v>
      </c>
      <c r="AC1185" s="400">
        <v>4.2300000000000004</v>
      </c>
      <c r="AD1185" s="400">
        <v>4.2300000000000004</v>
      </c>
      <c r="AE1185" s="404">
        <f>SUM(AB1185:AD1185)</f>
        <v>12.690000000000001</v>
      </c>
      <c r="AF1185" s="401">
        <f>SUBTOTAL(9,S1185,W1185,AA1185,AE1185)</f>
        <v>50.760000000000005</v>
      </c>
    </row>
    <row r="1186" spans="1:32" x14ac:dyDescent="0.3">
      <c r="A1186" s="82"/>
      <c r="B1186" s="70" t="s">
        <v>3631</v>
      </c>
      <c r="C1186" s="318" t="s">
        <v>2665</v>
      </c>
      <c r="D1186" s="318" t="s">
        <v>513</v>
      </c>
      <c r="E1186" s="317" t="s">
        <v>750</v>
      </c>
      <c r="F1186" s="318" t="s">
        <v>2264</v>
      </c>
      <c r="G1186" s="318" t="s">
        <v>1272</v>
      </c>
      <c r="H1186" s="317" t="s">
        <v>912</v>
      </c>
      <c r="I1186" s="317">
        <v>53100</v>
      </c>
      <c r="J1186" s="318" t="s">
        <v>1001</v>
      </c>
      <c r="K1186" s="316">
        <v>42294</v>
      </c>
      <c r="L1186" s="317" t="s">
        <v>2608</v>
      </c>
      <c r="M1186" s="315" t="s">
        <v>983</v>
      </c>
      <c r="N1186" s="318" t="s">
        <v>991</v>
      </c>
      <c r="O1186" s="347">
        <v>50.76</v>
      </c>
      <c r="P1186" s="400">
        <v>4.2300000000000004</v>
      </c>
      <c r="Q1186" s="400">
        <v>4.2300000000000004</v>
      </c>
      <c r="R1186" s="400">
        <v>4.2300000000000004</v>
      </c>
      <c r="S1186" s="404">
        <f>SUM(P1186:R1186)</f>
        <v>12.690000000000001</v>
      </c>
      <c r="T1186" s="400">
        <v>4.2300000000000004</v>
      </c>
      <c r="U1186" s="400">
        <v>4.2300000000000004</v>
      </c>
      <c r="V1186" s="400">
        <v>4.2300000000000004</v>
      </c>
      <c r="W1186" s="404">
        <f>SUM(T1186:V1186)</f>
        <v>12.690000000000001</v>
      </c>
      <c r="X1186" s="400">
        <v>4.2300000000000004</v>
      </c>
      <c r="Y1186" s="400">
        <v>4.2300000000000004</v>
      </c>
      <c r="Z1186" s="400">
        <v>4.2300000000000004</v>
      </c>
      <c r="AA1186" s="404">
        <f>SUM(X1186:Z1186)</f>
        <v>12.690000000000001</v>
      </c>
      <c r="AB1186" s="400">
        <v>4.2300000000000004</v>
      </c>
      <c r="AC1186" s="400">
        <v>4.2300000000000004</v>
      </c>
      <c r="AD1186" s="400">
        <v>4.2300000000000004</v>
      </c>
      <c r="AE1186" s="404">
        <f>SUM(AB1186:AD1186)</f>
        <v>12.690000000000001</v>
      </c>
      <c r="AF1186" s="401">
        <f>SUBTOTAL(9,S1186,W1186,AA1186,AE1186)</f>
        <v>50.760000000000005</v>
      </c>
    </row>
    <row r="1187" spans="1:32" x14ac:dyDescent="0.3">
      <c r="A1187" s="371"/>
      <c r="B1187" s="70" t="s">
        <v>3631</v>
      </c>
      <c r="C1187" s="318" t="s">
        <v>2700</v>
      </c>
      <c r="D1187" s="373" t="s">
        <v>514</v>
      </c>
      <c r="E1187" s="372" t="s">
        <v>750</v>
      </c>
      <c r="F1187" s="373" t="s">
        <v>2265</v>
      </c>
      <c r="G1187" s="373" t="s">
        <v>1272</v>
      </c>
      <c r="H1187" s="372" t="s">
        <v>912</v>
      </c>
      <c r="I1187" s="372">
        <v>53100</v>
      </c>
      <c r="J1187" s="318" t="s">
        <v>1001</v>
      </c>
      <c r="K1187" s="316">
        <v>42250</v>
      </c>
      <c r="L1187" s="317" t="s">
        <v>2608</v>
      </c>
      <c r="M1187" s="315" t="s">
        <v>983</v>
      </c>
      <c r="N1187" s="318" t="s">
        <v>991</v>
      </c>
      <c r="O1187" s="347">
        <v>50.76</v>
      </c>
      <c r="P1187" s="400">
        <v>4.2300000000000004</v>
      </c>
      <c r="Q1187" s="400">
        <v>4.2300000000000004</v>
      </c>
      <c r="R1187" s="400">
        <v>4.2300000000000004</v>
      </c>
      <c r="S1187" s="404">
        <f>SUM(P1187:R1187)</f>
        <v>12.690000000000001</v>
      </c>
      <c r="T1187" s="400">
        <v>4.2300000000000004</v>
      </c>
      <c r="U1187" s="400">
        <v>4.2300000000000004</v>
      </c>
      <c r="V1187" s="400">
        <v>4.2300000000000004</v>
      </c>
      <c r="W1187" s="404">
        <f>SUM(T1187:V1187)</f>
        <v>12.690000000000001</v>
      </c>
      <c r="X1187" s="400">
        <v>4.2300000000000004</v>
      </c>
      <c r="Y1187" s="400">
        <v>4.2300000000000004</v>
      </c>
      <c r="Z1187" s="400">
        <v>4.2300000000000004</v>
      </c>
      <c r="AA1187" s="404">
        <f>SUM(X1187:Z1187)</f>
        <v>12.690000000000001</v>
      </c>
      <c r="AB1187" s="400">
        <v>4.2300000000000004</v>
      </c>
      <c r="AC1187" s="400">
        <v>4.2300000000000004</v>
      </c>
      <c r="AD1187" s="400">
        <v>4.2300000000000004</v>
      </c>
      <c r="AE1187" s="404">
        <f>SUM(AB1187:AD1187)</f>
        <v>12.690000000000001</v>
      </c>
      <c r="AF1187" s="401">
        <f>SUBTOTAL(9,S1187,W1187,AA1187,AE1187)</f>
        <v>50.760000000000005</v>
      </c>
    </row>
    <row r="1188" spans="1:32" x14ac:dyDescent="0.3">
      <c r="A1188" s="82"/>
      <c r="B1188" s="70" t="s">
        <v>3631</v>
      </c>
      <c r="C1188" s="503" t="s">
        <v>2594</v>
      </c>
      <c r="D1188" s="503" t="s">
        <v>515</v>
      </c>
      <c r="E1188" s="503" t="s">
        <v>750</v>
      </c>
      <c r="F1188" s="503" t="s">
        <v>2266</v>
      </c>
      <c r="G1188" s="503" t="s">
        <v>1272</v>
      </c>
      <c r="H1188" s="503" t="s">
        <v>912</v>
      </c>
      <c r="I1188" s="503">
        <v>53100</v>
      </c>
      <c r="J1188" s="503" t="s">
        <v>1001</v>
      </c>
      <c r="K1188" s="316">
        <v>42306</v>
      </c>
      <c r="L1188" s="503" t="s">
        <v>2608</v>
      </c>
      <c r="M1188" s="315" t="s">
        <v>983</v>
      </c>
      <c r="N1188" s="503" t="s">
        <v>991</v>
      </c>
      <c r="O1188" s="535">
        <v>50.76</v>
      </c>
      <c r="P1188" s="400">
        <v>4.2300000000000004</v>
      </c>
      <c r="Q1188" s="400">
        <v>4.2300000000000004</v>
      </c>
      <c r="R1188" s="400">
        <v>4.2300000000000004</v>
      </c>
      <c r="S1188" s="535">
        <f>SUM(P1188:R1188)</f>
        <v>12.690000000000001</v>
      </c>
      <c r="T1188" s="400">
        <v>4.2300000000000004</v>
      </c>
      <c r="U1188" s="400">
        <v>4.2300000000000004</v>
      </c>
      <c r="V1188" s="400">
        <v>4.2300000000000004</v>
      </c>
      <c r="W1188" s="535">
        <f>SUM(T1188:V1188)</f>
        <v>12.690000000000001</v>
      </c>
      <c r="X1188" s="400">
        <v>4.2300000000000004</v>
      </c>
      <c r="Y1188" s="400">
        <v>4.2300000000000004</v>
      </c>
      <c r="Z1188" s="400">
        <v>4.2300000000000004</v>
      </c>
      <c r="AA1188" s="535">
        <f>SUM(X1188:Z1188)</f>
        <v>12.690000000000001</v>
      </c>
      <c r="AB1188" s="400">
        <v>4.2300000000000004</v>
      </c>
      <c r="AC1188" s="400">
        <v>4.2300000000000004</v>
      </c>
      <c r="AD1188" s="400">
        <v>4.2300000000000004</v>
      </c>
      <c r="AE1188" s="535">
        <f>SUM(AB1188:AD1188)</f>
        <v>12.690000000000001</v>
      </c>
      <c r="AF1188" s="536">
        <f>SUBTOTAL(9,S1188,W1188,AA1188,AE1188)</f>
        <v>50.760000000000005</v>
      </c>
    </row>
    <row r="1189" spans="1:32" x14ac:dyDescent="0.3">
      <c r="A1189" s="82"/>
      <c r="B1189" s="70" t="s">
        <v>3631</v>
      </c>
      <c r="C1189" s="503" t="s">
        <v>2594</v>
      </c>
      <c r="D1189" s="503" t="s">
        <v>515</v>
      </c>
      <c r="E1189" s="503" t="s">
        <v>750</v>
      </c>
      <c r="F1189" s="503" t="s">
        <v>2266</v>
      </c>
      <c r="G1189" s="503" t="s">
        <v>1272</v>
      </c>
      <c r="H1189" s="503" t="s">
        <v>912</v>
      </c>
      <c r="I1189" s="503">
        <v>53100</v>
      </c>
      <c r="J1189" s="503" t="s">
        <v>3778</v>
      </c>
      <c r="K1189" s="316" t="s">
        <v>3779</v>
      </c>
      <c r="L1189" s="503"/>
      <c r="M1189" s="315"/>
      <c r="N1189" s="503"/>
      <c r="O1189" s="535">
        <v>0</v>
      </c>
      <c r="P1189" s="400">
        <v>0</v>
      </c>
      <c r="Q1189" s="400">
        <v>0</v>
      </c>
      <c r="R1189" s="400">
        <v>0</v>
      </c>
      <c r="S1189" s="535">
        <f>SUM(P1189:R1189)</f>
        <v>0</v>
      </c>
      <c r="T1189" s="400">
        <v>0</v>
      </c>
      <c r="U1189" s="400">
        <v>0</v>
      </c>
      <c r="V1189" s="400">
        <v>0</v>
      </c>
      <c r="W1189" s="535">
        <f>SUM(T1189:V1189)</f>
        <v>0</v>
      </c>
      <c r="X1189" s="400">
        <v>0</v>
      </c>
      <c r="Y1189" s="400">
        <v>0</v>
      </c>
      <c r="Z1189" s="400">
        <v>0</v>
      </c>
      <c r="AA1189" s="535">
        <f>SUM(X1189:Z1189)</f>
        <v>0</v>
      </c>
      <c r="AB1189" s="400">
        <v>0</v>
      </c>
      <c r="AC1189" s="400">
        <v>0</v>
      </c>
      <c r="AD1189" s="400">
        <v>0</v>
      </c>
      <c r="AE1189" s="535">
        <f>SUM(AB1189:AD1189)</f>
        <v>0</v>
      </c>
      <c r="AF1189" s="536">
        <f>SUBTOTAL(9,S1189,W1189,AA1189,AE1189)</f>
        <v>0</v>
      </c>
    </row>
    <row r="1190" spans="1:32" x14ac:dyDescent="0.3">
      <c r="A1190" s="82"/>
      <c r="B1190" s="70" t="s">
        <v>3631</v>
      </c>
      <c r="C1190" s="503" t="s">
        <v>2594</v>
      </c>
      <c r="D1190" s="503" t="s">
        <v>516</v>
      </c>
      <c r="E1190" s="503" t="s">
        <v>750</v>
      </c>
      <c r="F1190" s="503" t="s">
        <v>2267</v>
      </c>
      <c r="G1190" s="503" t="s">
        <v>1272</v>
      </c>
      <c r="H1190" s="503" t="s">
        <v>912</v>
      </c>
      <c r="I1190" s="503">
        <v>53100</v>
      </c>
      <c r="J1190" s="503" t="s">
        <v>1001</v>
      </c>
      <c r="K1190" s="316">
        <v>42294</v>
      </c>
      <c r="L1190" s="503" t="s">
        <v>2608</v>
      </c>
      <c r="M1190" s="315" t="s">
        <v>983</v>
      </c>
      <c r="N1190" s="503" t="s">
        <v>991</v>
      </c>
      <c r="O1190" s="535">
        <v>50.76</v>
      </c>
      <c r="P1190" s="400">
        <v>4.2300000000000004</v>
      </c>
      <c r="Q1190" s="400">
        <v>4.2300000000000004</v>
      </c>
      <c r="R1190" s="400">
        <v>4.2300000000000004</v>
      </c>
      <c r="S1190" s="535">
        <f>SUM(P1190:R1190)</f>
        <v>12.690000000000001</v>
      </c>
      <c r="T1190" s="400">
        <v>4.2300000000000004</v>
      </c>
      <c r="U1190" s="400">
        <v>4.2300000000000004</v>
      </c>
      <c r="V1190" s="400">
        <v>4.2300000000000004</v>
      </c>
      <c r="W1190" s="535">
        <f>SUM(T1190:V1190)</f>
        <v>12.690000000000001</v>
      </c>
      <c r="X1190" s="400">
        <v>4.2300000000000004</v>
      </c>
      <c r="Y1190" s="400">
        <v>4.2300000000000004</v>
      </c>
      <c r="Z1190" s="400">
        <v>4.2300000000000004</v>
      </c>
      <c r="AA1190" s="535">
        <f>SUM(X1190:Z1190)</f>
        <v>12.690000000000001</v>
      </c>
      <c r="AB1190" s="400">
        <v>4.2300000000000004</v>
      </c>
      <c r="AC1190" s="400">
        <v>4.2300000000000004</v>
      </c>
      <c r="AD1190" s="400">
        <v>4.2300000000000004</v>
      </c>
      <c r="AE1190" s="535">
        <f>SUM(AB1190:AD1190)</f>
        <v>12.690000000000001</v>
      </c>
      <c r="AF1190" s="536">
        <f>SUBTOTAL(9,S1190,W1190,AA1190,AE1190)</f>
        <v>50.760000000000005</v>
      </c>
    </row>
    <row r="1191" spans="1:32" x14ac:dyDescent="0.3">
      <c r="A1191" s="82"/>
      <c r="B1191" s="70" t="s">
        <v>3631</v>
      </c>
      <c r="C1191" s="503" t="s">
        <v>2594</v>
      </c>
      <c r="D1191" s="503" t="s">
        <v>516</v>
      </c>
      <c r="E1191" s="503" t="s">
        <v>750</v>
      </c>
      <c r="F1191" s="503" t="s">
        <v>2267</v>
      </c>
      <c r="G1191" s="503" t="s">
        <v>1272</v>
      </c>
      <c r="H1191" s="503" t="s">
        <v>912</v>
      </c>
      <c r="I1191" s="503">
        <v>53100</v>
      </c>
      <c r="J1191" s="503" t="s">
        <v>3778</v>
      </c>
      <c r="K1191" s="316" t="s">
        <v>3779</v>
      </c>
      <c r="L1191" s="503"/>
      <c r="M1191" s="315"/>
      <c r="N1191" s="503"/>
      <c r="O1191" s="535">
        <v>0</v>
      </c>
      <c r="P1191" s="400">
        <v>0</v>
      </c>
      <c r="Q1191" s="400">
        <v>0</v>
      </c>
      <c r="R1191" s="400">
        <v>0</v>
      </c>
      <c r="S1191" s="535">
        <f>SUM(P1191:R1191)</f>
        <v>0</v>
      </c>
      <c r="T1191" s="400">
        <v>0</v>
      </c>
      <c r="U1191" s="400">
        <v>0</v>
      </c>
      <c r="V1191" s="400">
        <v>0</v>
      </c>
      <c r="W1191" s="535">
        <f>SUM(T1191:V1191)</f>
        <v>0</v>
      </c>
      <c r="X1191" s="400">
        <v>0</v>
      </c>
      <c r="Y1191" s="400">
        <v>0</v>
      </c>
      <c r="Z1191" s="400">
        <v>0</v>
      </c>
      <c r="AA1191" s="535">
        <f>SUM(X1191:Z1191)</f>
        <v>0</v>
      </c>
      <c r="AB1191" s="400">
        <v>0</v>
      </c>
      <c r="AC1191" s="400">
        <v>0</v>
      </c>
      <c r="AD1191" s="400">
        <v>0</v>
      </c>
      <c r="AE1191" s="535">
        <f>SUM(AB1191:AD1191)</f>
        <v>0</v>
      </c>
      <c r="AF1191" s="536">
        <f>SUBTOTAL(9,S1191,W1191,AA1191,AE1191)</f>
        <v>0</v>
      </c>
    </row>
    <row r="1192" spans="1:32" x14ac:dyDescent="0.3">
      <c r="A1192" s="82"/>
      <c r="B1192" s="70" t="s">
        <v>3631</v>
      </c>
      <c r="C1192" s="318" t="s">
        <v>2665</v>
      </c>
      <c r="D1192" s="318" t="s">
        <v>517</v>
      </c>
      <c r="E1192" s="317" t="s">
        <v>750</v>
      </c>
      <c r="F1192" s="318" t="s">
        <v>2268</v>
      </c>
      <c r="G1192" s="318" t="s">
        <v>1272</v>
      </c>
      <c r="H1192" s="317" t="s">
        <v>912</v>
      </c>
      <c r="I1192" s="317">
        <v>53100</v>
      </c>
      <c r="J1192" s="318" t="s">
        <v>1001</v>
      </c>
      <c r="K1192" s="316">
        <v>42294</v>
      </c>
      <c r="L1192" s="317" t="s">
        <v>2608</v>
      </c>
      <c r="M1192" s="315" t="s">
        <v>983</v>
      </c>
      <c r="N1192" s="318" t="s">
        <v>991</v>
      </c>
      <c r="O1192" s="347">
        <v>50.76</v>
      </c>
      <c r="P1192" s="400">
        <v>4.2300000000000004</v>
      </c>
      <c r="Q1192" s="400">
        <v>4.2300000000000004</v>
      </c>
      <c r="R1192" s="400">
        <v>4.2300000000000004</v>
      </c>
      <c r="S1192" s="404">
        <f>SUM(P1192:R1192)</f>
        <v>12.690000000000001</v>
      </c>
      <c r="T1192" s="400">
        <v>4.2300000000000004</v>
      </c>
      <c r="U1192" s="400">
        <v>4.2300000000000004</v>
      </c>
      <c r="V1192" s="400">
        <v>4.2300000000000004</v>
      </c>
      <c r="W1192" s="404">
        <f>SUM(T1192:V1192)</f>
        <v>12.690000000000001</v>
      </c>
      <c r="X1192" s="400">
        <v>4.2300000000000004</v>
      </c>
      <c r="Y1192" s="400">
        <v>4.2300000000000004</v>
      </c>
      <c r="Z1192" s="400">
        <v>4.2300000000000004</v>
      </c>
      <c r="AA1192" s="535">
        <f>SUM(X1192:Z1192)</f>
        <v>12.690000000000001</v>
      </c>
      <c r="AB1192" s="400">
        <v>4.2300000000000004</v>
      </c>
      <c r="AC1192" s="400">
        <v>4.2300000000000004</v>
      </c>
      <c r="AD1192" s="400">
        <v>4.2300000000000004</v>
      </c>
      <c r="AE1192" s="404">
        <f>SUM(AB1192:AD1192)</f>
        <v>12.690000000000001</v>
      </c>
      <c r="AF1192" s="401">
        <f>SUBTOTAL(9,S1192,W1192,AA1192,AE1192)</f>
        <v>50.760000000000005</v>
      </c>
    </row>
    <row r="1193" spans="1:32" x14ac:dyDescent="0.3">
      <c r="A1193" s="82"/>
      <c r="B1193" s="70" t="s">
        <v>3631</v>
      </c>
      <c r="C1193" s="318" t="s">
        <v>2665</v>
      </c>
      <c r="D1193" s="318" t="s">
        <v>518</v>
      </c>
      <c r="E1193" s="317" t="s">
        <v>750</v>
      </c>
      <c r="F1193" s="318" t="s">
        <v>2269</v>
      </c>
      <c r="G1193" s="318" t="s">
        <v>1273</v>
      </c>
      <c r="H1193" s="317" t="s">
        <v>913</v>
      </c>
      <c r="I1193" s="317">
        <v>53000</v>
      </c>
      <c r="J1193" s="318" t="s">
        <v>1001</v>
      </c>
      <c r="K1193" s="316">
        <v>42294</v>
      </c>
      <c r="L1193" s="317" t="s">
        <v>2608</v>
      </c>
      <c r="M1193" s="315" t="s">
        <v>983</v>
      </c>
      <c r="N1193" s="318" t="s">
        <v>991</v>
      </c>
      <c r="O1193" s="347">
        <v>50.76</v>
      </c>
      <c r="P1193" s="400">
        <v>4.2300000000000004</v>
      </c>
      <c r="Q1193" s="400">
        <v>4.2300000000000004</v>
      </c>
      <c r="R1193" s="400">
        <v>4.2300000000000004</v>
      </c>
      <c r="S1193" s="404">
        <f>SUM(P1193:R1193)</f>
        <v>12.690000000000001</v>
      </c>
      <c r="T1193" s="400">
        <v>4.2300000000000004</v>
      </c>
      <c r="U1193" s="400">
        <v>4.2300000000000004</v>
      </c>
      <c r="V1193" s="400">
        <v>4.2300000000000004</v>
      </c>
      <c r="W1193" s="404">
        <f>SUM(T1193:V1193)</f>
        <v>12.690000000000001</v>
      </c>
      <c r="X1193" s="400">
        <v>4.2300000000000004</v>
      </c>
      <c r="Y1193" s="400">
        <v>4.2300000000000004</v>
      </c>
      <c r="Z1193" s="400">
        <v>4.2300000000000004</v>
      </c>
      <c r="AA1193" s="404">
        <f>SUM(X1193:Z1193)</f>
        <v>12.690000000000001</v>
      </c>
      <c r="AB1193" s="400">
        <v>4.2300000000000004</v>
      </c>
      <c r="AC1193" s="400">
        <v>4.2300000000000004</v>
      </c>
      <c r="AD1193" s="400">
        <v>4.2300000000000004</v>
      </c>
      <c r="AE1193" s="404">
        <f>SUM(AB1193:AD1193)</f>
        <v>12.690000000000001</v>
      </c>
      <c r="AF1193" s="401">
        <f>SUBTOTAL(9,S1193,W1193,AA1193,AE1193)</f>
        <v>50.760000000000005</v>
      </c>
    </row>
    <row r="1194" spans="1:32" x14ac:dyDescent="0.3">
      <c r="A1194" s="82"/>
      <c r="B1194" s="70" t="s">
        <v>3631</v>
      </c>
      <c r="C1194" s="318" t="s">
        <v>2665</v>
      </c>
      <c r="D1194" s="318" t="s">
        <v>519</v>
      </c>
      <c r="E1194" s="317" t="s">
        <v>750</v>
      </c>
      <c r="F1194" s="318" t="s">
        <v>2270</v>
      </c>
      <c r="G1194" s="318" t="s">
        <v>1272</v>
      </c>
      <c r="H1194" s="317" t="s">
        <v>912</v>
      </c>
      <c r="I1194" s="317">
        <v>53100</v>
      </c>
      <c r="J1194" s="318" t="s">
        <v>1001</v>
      </c>
      <c r="K1194" s="316">
        <v>42294</v>
      </c>
      <c r="L1194" s="317" t="s">
        <v>2608</v>
      </c>
      <c r="M1194" s="315" t="s">
        <v>983</v>
      </c>
      <c r="N1194" s="318" t="s">
        <v>991</v>
      </c>
      <c r="O1194" s="347">
        <v>50.76</v>
      </c>
      <c r="P1194" s="400">
        <v>4.2300000000000004</v>
      </c>
      <c r="Q1194" s="400">
        <v>4.2300000000000004</v>
      </c>
      <c r="R1194" s="400">
        <v>4.2300000000000004</v>
      </c>
      <c r="S1194" s="404">
        <f>SUM(P1194:R1194)</f>
        <v>12.690000000000001</v>
      </c>
      <c r="T1194" s="400">
        <v>4.2300000000000004</v>
      </c>
      <c r="U1194" s="400">
        <v>4.2300000000000004</v>
      </c>
      <c r="V1194" s="400">
        <v>4.2300000000000004</v>
      </c>
      <c r="W1194" s="404">
        <f>SUM(T1194:V1194)</f>
        <v>12.690000000000001</v>
      </c>
      <c r="X1194" s="400">
        <v>4.2300000000000004</v>
      </c>
      <c r="Y1194" s="400">
        <v>4.2300000000000004</v>
      </c>
      <c r="Z1194" s="400">
        <v>4.2300000000000004</v>
      </c>
      <c r="AA1194" s="404">
        <f>SUM(X1194:Z1194)</f>
        <v>12.690000000000001</v>
      </c>
      <c r="AB1194" s="400">
        <v>4.2300000000000004</v>
      </c>
      <c r="AC1194" s="400">
        <v>4.2300000000000004</v>
      </c>
      <c r="AD1194" s="400">
        <v>4.2300000000000004</v>
      </c>
      <c r="AE1194" s="404">
        <f>SUM(AB1194:AD1194)</f>
        <v>12.690000000000001</v>
      </c>
      <c r="AF1194" s="401">
        <f>SUBTOTAL(9,S1194,W1194,AA1194,AE1194)</f>
        <v>50.760000000000005</v>
      </c>
    </row>
    <row r="1195" spans="1:32" x14ac:dyDescent="0.3">
      <c r="A1195" s="70"/>
      <c r="B1195" s="70" t="s">
        <v>3631</v>
      </c>
      <c r="C1195" s="317" t="s">
        <v>2686</v>
      </c>
      <c r="D1195" s="317" t="s">
        <v>2717</v>
      </c>
      <c r="E1195" s="317" t="s">
        <v>3733</v>
      </c>
      <c r="F1195" s="318" t="s">
        <v>2271</v>
      </c>
      <c r="G1195" s="318" t="s">
        <v>1272</v>
      </c>
      <c r="H1195" s="317" t="s">
        <v>912</v>
      </c>
      <c r="I1195" s="317">
        <v>53100</v>
      </c>
      <c r="J1195" s="318" t="s">
        <v>1003</v>
      </c>
      <c r="K1195" s="316">
        <v>42211</v>
      </c>
      <c r="L1195" s="317" t="s">
        <v>2608</v>
      </c>
      <c r="M1195" s="315" t="s">
        <v>983</v>
      </c>
      <c r="N1195" s="318" t="s">
        <v>992</v>
      </c>
      <c r="O1195" s="347">
        <v>78.599999999999994</v>
      </c>
      <c r="P1195" s="400">
        <v>6.55</v>
      </c>
      <c r="Q1195" s="400">
        <v>6.55</v>
      </c>
      <c r="R1195" s="400">
        <v>6.55</v>
      </c>
      <c r="S1195" s="404">
        <f>SUM(P1195:R1195)</f>
        <v>19.649999999999999</v>
      </c>
      <c r="T1195" s="400">
        <v>6.55</v>
      </c>
      <c r="U1195" s="400">
        <v>6.55</v>
      </c>
      <c r="V1195" s="400">
        <v>6.55</v>
      </c>
      <c r="W1195" s="404">
        <f>SUM(T1195:V1195)</f>
        <v>19.649999999999999</v>
      </c>
      <c r="X1195" s="400">
        <v>6.55</v>
      </c>
      <c r="Y1195" s="400">
        <v>6.55</v>
      </c>
      <c r="Z1195" s="400">
        <v>6.55</v>
      </c>
      <c r="AA1195" s="404">
        <f>SUM(X1195:Z1195)</f>
        <v>19.649999999999999</v>
      </c>
      <c r="AB1195" s="400">
        <v>6.55</v>
      </c>
      <c r="AC1195" s="400">
        <v>6.55</v>
      </c>
      <c r="AD1195" s="400">
        <v>6.55</v>
      </c>
      <c r="AE1195" s="404">
        <f>SUM(AB1195:AD1195)</f>
        <v>19.649999999999999</v>
      </c>
      <c r="AF1195" s="401">
        <f>SUBTOTAL(9,S1195,W1195,AA1195,AE1195)</f>
        <v>78.599999999999994</v>
      </c>
    </row>
    <row r="1196" spans="1:32" x14ac:dyDescent="0.3">
      <c r="A1196" s="70"/>
      <c r="B1196" s="70" t="s">
        <v>3631</v>
      </c>
      <c r="C1196" s="317" t="s">
        <v>2686</v>
      </c>
      <c r="D1196" s="317" t="s">
        <v>2718</v>
      </c>
      <c r="E1196" s="503" t="s">
        <v>3733</v>
      </c>
      <c r="F1196" s="318" t="s">
        <v>2272</v>
      </c>
      <c r="G1196" s="318" t="s">
        <v>1272</v>
      </c>
      <c r="H1196" s="317" t="s">
        <v>912</v>
      </c>
      <c r="I1196" s="317">
        <v>53100</v>
      </c>
      <c r="J1196" s="318" t="s">
        <v>1003</v>
      </c>
      <c r="K1196" s="316">
        <v>42211</v>
      </c>
      <c r="L1196" s="317" t="s">
        <v>2608</v>
      </c>
      <c r="M1196" s="315" t="s">
        <v>983</v>
      </c>
      <c r="N1196" s="318" t="s">
        <v>992</v>
      </c>
      <c r="O1196" s="347">
        <v>78.599999999999994</v>
      </c>
      <c r="P1196" s="400">
        <v>6.55</v>
      </c>
      <c r="Q1196" s="400">
        <v>6.55</v>
      </c>
      <c r="R1196" s="400">
        <v>6.55</v>
      </c>
      <c r="S1196" s="404">
        <f>SUM(P1196:R1196)</f>
        <v>19.649999999999999</v>
      </c>
      <c r="T1196" s="400">
        <v>6.55</v>
      </c>
      <c r="U1196" s="400">
        <v>6.55</v>
      </c>
      <c r="V1196" s="400">
        <v>6.55</v>
      </c>
      <c r="W1196" s="404">
        <f>SUM(T1196:V1196)</f>
        <v>19.649999999999999</v>
      </c>
      <c r="X1196" s="400">
        <v>6.55</v>
      </c>
      <c r="Y1196" s="400">
        <v>6.55</v>
      </c>
      <c r="Z1196" s="400">
        <v>6.55</v>
      </c>
      <c r="AA1196" s="404">
        <f>SUM(X1196:Z1196)</f>
        <v>19.649999999999999</v>
      </c>
      <c r="AB1196" s="400">
        <v>6.55</v>
      </c>
      <c r="AC1196" s="400">
        <v>6.55</v>
      </c>
      <c r="AD1196" s="400">
        <v>6.55</v>
      </c>
      <c r="AE1196" s="404">
        <f>SUM(AB1196:AD1196)</f>
        <v>19.649999999999999</v>
      </c>
      <c r="AF1196" s="401">
        <f>SUBTOTAL(9,S1196,W1196,AA1196,AE1196)</f>
        <v>78.599999999999994</v>
      </c>
    </row>
    <row r="1197" spans="1:32" x14ac:dyDescent="0.3">
      <c r="A1197" s="82"/>
      <c r="B1197" s="70" t="s">
        <v>3631</v>
      </c>
      <c r="C1197" s="318" t="s">
        <v>2594</v>
      </c>
      <c r="D1197" s="318" t="s">
        <v>520</v>
      </c>
      <c r="E1197" s="317" t="s">
        <v>750</v>
      </c>
      <c r="F1197" s="318" t="s">
        <v>2273</v>
      </c>
      <c r="G1197" s="318" t="s">
        <v>1272</v>
      </c>
      <c r="H1197" s="317" t="s">
        <v>912</v>
      </c>
      <c r="I1197" s="317">
        <v>53100</v>
      </c>
      <c r="J1197" s="318" t="s">
        <v>1001</v>
      </c>
      <c r="K1197" s="316">
        <v>42361</v>
      </c>
      <c r="L1197" s="317" t="s">
        <v>2608</v>
      </c>
      <c r="M1197" s="315" t="s">
        <v>983</v>
      </c>
      <c r="N1197" s="318" t="s">
        <v>991</v>
      </c>
      <c r="O1197" s="347">
        <v>50.76</v>
      </c>
      <c r="P1197" s="400">
        <v>4.2300000000000004</v>
      </c>
      <c r="Q1197" s="400">
        <v>4.2300000000000004</v>
      </c>
      <c r="R1197" s="400">
        <v>4.2300000000000004</v>
      </c>
      <c r="S1197" s="404">
        <f>SUM(P1197:R1197)</f>
        <v>12.690000000000001</v>
      </c>
      <c r="T1197" s="400">
        <v>4.2300000000000004</v>
      </c>
      <c r="U1197" s="400">
        <v>4.2300000000000004</v>
      </c>
      <c r="V1197" s="400">
        <v>4.2300000000000004</v>
      </c>
      <c r="W1197" s="404">
        <f>SUM(T1197:V1197)</f>
        <v>12.690000000000001</v>
      </c>
      <c r="X1197" s="400">
        <v>4.2300000000000004</v>
      </c>
      <c r="Y1197" s="400">
        <v>4.2300000000000004</v>
      </c>
      <c r="Z1197" s="400">
        <v>4.2300000000000004</v>
      </c>
      <c r="AA1197" s="404">
        <f>SUM(X1197:Z1197)</f>
        <v>12.690000000000001</v>
      </c>
      <c r="AB1197" s="400">
        <v>4.2300000000000004</v>
      </c>
      <c r="AC1197" s="400">
        <v>4.2300000000000004</v>
      </c>
      <c r="AD1197" s="400">
        <v>4.2300000000000004</v>
      </c>
      <c r="AE1197" s="404">
        <f>SUM(AB1197:AD1197)</f>
        <v>12.690000000000001</v>
      </c>
      <c r="AF1197" s="401">
        <f>SUBTOTAL(9,S1197,W1197,AA1197,AE1197)</f>
        <v>50.760000000000005</v>
      </c>
    </row>
    <row r="1198" spans="1:32" x14ac:dyDescent="0.3">
      <c r="A1198" s="82"/>
      <c r="B1198" s="70" t="s">
        <v>3631</v>
      </c>
      <c r="C1198" s="318" t="s">
        <v>2594</v>
      </c>
      <c r="D1198" s="318" t="s">
        <v>521</v>
      </c>
      <c r="E1198" s="317" t="s">
        <v>750</v>
      </c>
      <c r="F1198" s="318" t="s">
        <v>2274</v>
      </c>
      <c r="G1198" s="318" t="s">
        <v>1272</v>
      </c>
      <c r="H1198" s="317" t="s">
        <v>912</v>
      </c>
      <c r="I1198" s="317">
        <v>53100</v>
      </c>
      <c r="J1198" s="318" t="s">
        <v>1001</v>
      </c>
      <c r="K1198" s="316">
        <v>42306</v>
      </c>
      <c r="L1198" s="317" t="s">
        <v>2608</v>
      </c>
      <c r="M1198" s="315" t="s">
        <v>983</v>
      </c>
      <c r="N1198" s="318" t="s">
        <v>991</v>
      </c>
      <c r="O1198" s="347">
        <v>50.76</v>
      </c>
      <c r="P1198" s="400">
        <v>4.2300000000000004</v>
      </c>
      <c r="Q1198" s="400">
        <v>4.2300000000000004</v>
      </c>
      <c r="R1198" s="400">
        <v>4.2300000000000004</v>
      </c>
      <c r="S1198" s="404">
        <f>SUM(P1198:R1198)</f>
        <v>12.690000000000001</v>
      </c>
      <c r="T1198" s="400">
        <v>4.2300000000000004</v>
      </c>
      <c r="U1198" s="400">
        <v>4.2300000000000004</v>
      </c>
      <c r="V1198" s="400">
        <v>4.2300000000000004</v>
      </c>
      <c r="W1198" s="404">
        <f>SUM(T1198:V1198)</f>
        <v>12.690000000000001</v>
      </c>
      <c r="X1198" s="400">
        <v>4.2300000000000004</v>
      </c>
      <c r="Y1198" s="400">
        <v>4.2300000000000004</v>
      </c>
      <c r="Z1198" s="400">
        <v>4.2300000000000004</v>
      </c>
      <c r="AA1198" s="404">
        <f>SUM(X1198:Z1198)</f>
        <v>12.690000000000001</v>
      </c>
      <c r="AB1198" s="400">
        <v>4.2300000000000004</v>
      </c>
      <c r="AC1198" s="400">
        <v>4.2300000000000004</v>
      </c>
      <c r="AD1198" s="400">
        <v>4.2300000000000004</v>
      </c>
      <c r="AE1198" s="404">
        <f>SUM(AB1198:AD1198)</f>
        <v>12.690000000000001</v>
      </c>
      <c r="AF1198" s="401">
        <f>SUBTOTAL(9,S1198,W1198,AA1198,AE1198)</f>
        <v>50.760000000000005</v>
      </c>
    </row>
    <row r="1199" spans="1:32" x14ac:dyDescent="0.3">
      <c r="A1199" s="82"/>
      <c r="B1199" s="70" t="s">
        <v>3631</v>
      </c>
      <c r="C1199" s="318" t="s">
        <v>2594</v>
      </c>
      <c r="D1199" s="318" t="s">
        <v>522</v>
      </c>
      <c r="E1199" s="317" t="s">
        <v>750</v>
      </c>
      <c r="F1199" s="318" t="s">
        <v>2275</v>
      </c>
      <c r="G1199" s="318" t="s">
        <v>1272</v>
      </c>
      <c r="H1199" s="317" t="s">
        <v>912</v>
      </c>
      <c r="I1199" s="317">
        <v>53100</v>
      </c>
      <c r="J1199" s="318" t="s">
        <v>1001</v>
      </c>
      <c r="K1199" s="316">
        <v>42306</v>
      </c>
      <c r="L1199" s="317" t="s">
        <v>2608</v>
      </c>
      <c r="M1199" s="315" t="s">
        <v>983</v>
      </c>
      <c r="N1199" s="318" t="s">
        <v>991</v>
      </c>
      <c r="O1199" s="347">
        <v>50.76</v>
      </c>
      <c r="P1199" s="400">
        <v>4.2300000000000004</v>
      </c>
      <c r="Q1199" s="400">
        <v>4.2300000000000004</v>
      </c>
      <c r="R1199" s="400">
        <v>4.2300000000000004</v>
      </c>
      <c r="S1199" s="404">
        <f>SUM(P1199:R1199)</f>
        <v>12.690000000000001</v>
      </c>
      <c r="T1199" s="400">
        <v>4.2300000000000004</v>
      </c>
      <c r="U1199" s="400">
        <v>4.2300000000000004</v>
      </c>
      <c r="V1199" s="400">
        <v>4.2300000000000004</v>
      </c>
      <c r="W1199" s="404">
        <f>SUM(T1199:V1199)</f>
        <v>12.690000000000001</v>
      </c>
      <c r="X1199" s="400">
        <v>4.2300000000000004</v>
      </c>
      <c r="Y1199" s="400">
        <v>4.2300000000000004</v>
      </c>
      <c r="Z1199" s="400">
        <v>4.2300000000000004</v>
      </c>
      <c r="AA1199" s="404">
        <f>SUM(X1199:Z1199)</f>
        <v>12.690000000000001</v>
      </c>
      <c r="AB1199" s="400">
        <v>4.2300000000000004</v>
      </c>
      <c r="AC1199" s="400">
        <v>4.2300000000000004</v>
      </c>
      <c r="AD1199" s="400">
        <v>4.2300000000000004</v>
      </c>
      <c r="AE1199" s="404">
        <f>SUM(AB1199:AD1199)</f>
        <v>12.690000000000001</v>
      </c>
      <c r="AF1199" s="401">
        <f>SUBTOTAL(9,S1199,W1199,AA1199,AE1199)</f>
        <v>50.760000000000005</v>
      </c>
    </row>
    <row r="1200" spans="1:32" x14ac:dyDescent="0.3">
      <c r="A1200" s="82"/>
      <c r="B1200" s="70" t="s">
        <v>3631</v>
      </c>
      <c r="C1200" s="318" t="s">
        <v>2663</v>
      </c>
      <c r="D1200" s="318" t="s">
        <v>523</v>
      </c>
      <c r="E1200" s="317" t="s">
        <v>750</v>
      </c>
      <c r="F1200" s="318" t="s">
        <v>2276</v>
      </c>
      <c r="G1200" s="318" t="s">
        <v>1274</v>
      </c>
      <c r="H1200" s="317" t="s">
        <v>929</v>
      </c>
      <c r="I1200" s="317">
        <v>35510</v>
      </c>
      <c r="J1200" s="318" t="s">
        <v>1001</v>
      </c>
      <c r="K1200" s="316">
        <v>42294</v>
      </c>
      <c r="L1200" s="317" t="s">
        <v>2608</v>
      </c>
      <c r="M1200" s="315" t="s">
        <v>983</v>
      </c>
      <c r="N1200" s="318" t="s">
        <v>991</v>
      </c>
      <c r="O1200" s="347">
        <v>50.76</v>
      </c>
      <c r="P1200" s="400">
        <v>4.2300000000000004</v>
      </c>
      <c r="Q1200" s="400">
        <v>4.2300000000000004</v>
      </c>
      <c r="R1200" s="400">
        <v>4.2300000000000004</v>
      </c>
      <c r="S1200" s="404">
        <f>SUM(P1200:R1200)</f>
        <v>12.690000000000001</v>
      </c>
      <c r="T1200" s="400">
        <v>4.2300000000000004</v>
      </c>
      <c r="U1200" s="400">
        <v>4.2300000000000004</v>
      </c>
      <c r="V1200" s="400">
        <v>4.2300000000000004</v>
      </c>
      <c r="W1200" s="404">
        <f>SUM(T1200:V1200)</f>
        <v>12.690000000000001</v>
      </c>
      <c r="X1200" s="400">
        <v>4.2300000000000004</v>
      </c>
      <c r="Y1200" s="400">
        <v>4.2300000000000004</v>
      </c>
      <c r="Z1200" s="400">
        <v>4.2300000000000004</v>
      </c>
      <c r="AA1200" s="404">
        <f>SUM(X1200:Z1200)</f>
        <v>12.690000000000001</v>
      </c>
      <c r="AB1200" s="400">
        <v>4.2300000000000004</v>
      </c>
      <c r="AC1200" s="400">
        <v>4.2300000000000004</v>
      </c>
      <c r="AD1200" s="400">
        <v>4.2300000000000004</v>
      </c>
      <c r="AE1200" s="404">
        <f>SUM(AB1200:AD1200)</f>
        <v>12.690000000000001</v>
      </c>
      <c r="AF1200" s="401">
        <f>SUBTOTAL(9,S1200,W1200,AA1200,AE1200)</f>
        <v>50.760000000000005</v>
      </c>
    </row>
    <row r="1201" spans="1:32" x14ac:dyDescent="0.3">
      <c r="A1201" s="82"/>
      <c r="B1201" s="70" t="s">
        <v>3631</v>
      </c>
      <c r="C1201" s="318" t="s">
        <v>2663</v>
      </c>
      <c r="D1201" s="318" t="s">
        <v>524</v>
      </c>
      <c r="E1201" s="317" t="s">
        <v>750</v>
      </c>
      <c r="F1201" s="318" t="s">
        <v>2277</v>
      </c>
      <c r="G1201" s="318" t="s">
        <v>1272</v>
      </c>
      <c r="H1201" s="317" t="s">
        <v>912</v>
      </c>
      <c r="I1201" s="317">
        <v>53100</v>
      </c>
      <c r="J1201" s="318" t="s">
        <v>1001</v>
      </c>
      <c r="K1201" s="316">
        <v>42296</v>
      </c>
      <c r="L1201" s="317" t="s">
        <v>2608</v>
      </c>
      <c r="M1201" s="315" t="s">
        <v>983</v>
      </c>
      <c r="N1201" s="318" t="s">
        <v>991</v>
      </c>
      <c r="O1201" s="347">
        <v>50.76</v>
      </c>
      <c r="P1201" s="400">
        <v>4.2300000000000004</v>
      </c>
      <c r="Q1201" s="400">
        <v>4.2300000000000004</v>
      </c>
      <c r="R1201" s="400">
        <v>4.2300000000000004</v>
      </c>
      <c r="S1201" s="404">
        <f>SUM(P1201:R1201)</f>
        <v>12.690000000000001</v>
      </c>
      <c r="T1201" s="400">
        <v>4.2300000000000004</v>
      </c>
      <c r="U1201" s="400">
        <v>4.2300000000000004</v>
      </c>
      <c r="V1201" s="400">
        <v>4.2300000000000004</v>
      </c>
      <c r="W1201" s="404">
        <f>SUM(T1201:V1201)</f>
        <v>12.690000000000001</v>
      </c>
      <c r="X1201" s="400">
        <v>4.2300000000000004</v>
      </c>
      <c r="Y1201" s="400">
        <v>4.2300000000000004</v>
      </c>
      <c r="Z1201" s="400">
        <v>4.2300000000000004</v>
      </c>
      <c r="AA1201" s="404">
        <f>SUM(X1201:Z1201)</f>
        <v>12.690000000000001</v>
      </c>
      <c r="AB1201" s="400">
        <v>4.2300000000000004</v>
      </c>
      <c r="AC1201" s="400">
        <v>4.2300000000000004</v>
      </c>
      <c r="AD1201" s="400">
        <v>4.2300000000000004</v>
      </c>
      <c r="AE1201" s="404">
        <f>SUM(AB1201:AD1201)</f>
        <v>12.690000000000001</v>
      </c>
      <c r="AF1201" s="401">
        <f>SUBTOTAL(9,S1201,W1201,AA1201,AE1201)</f>
        <v>50.760000000000005</v>
      </c>
    </row>
    <row r="1202" spans="1:32" x14ac:dyDescent="0.3">
      <c r="A1202" s="70"/>
      <c r="B1202" s="70" t="s">
        <v>3631</v>
      </c>
      <c r="C1202" s="317" t="s">
        <v>2686</v>
      </c>
      <c r="D1202" s="317" t="s">
        <v>2720</v>
      </c>
      <c r="E1202" s="503" t="s">
        <v>3733</v>
      </c>
      <c r="F1202" s="318" t="s">
        <v>2279</v>
      </c>
      <c r="G1202" s="318" t="s">
        <v>1272</v>
      </c>
      <c r="H1202" s="317" t="s">
        <v>912</v>
      </c>
      <c r="I1202" s="317">
        <v>53100</v>
      </c>
      <c r="J1202" s="318" t="s">
        <v>1003</v>
      </c>
      <c r="K1202" s="316">
        <v>37596</v>
      </c>
      <c r="L1202" s="317" t="s">
        <v>2608</v>
      </c>
      <c r="M1202" s="315" t="s">
        <v>983</v>
      </c>
      <c r="N1202" s="318" t="s">
        <v>992</v>
      </c>
      <c r="O1202" s="347">
        <v>78.599999999999994</v>
      </c>
      <c r="P1202" s="400">
        <v>6.55</v>
      </c>
      <c r="Q1202" s="400">
        <v>6.55</v>
      </c>
      <c r="R1202" s="400">
        <v>6.55</v>
      </c>
      <c r="S1202" s="404">
        <f>SUM(P1202:R1202)</f>
        <v>19.649999999999999</v>
      </c>
      <c r="T1202" s="400">
        <v>6.55</v>
      </c>
      <c r="U1202" s="400">
        <v>6.55</v>
      </c>
      <c r="V1202" s="400">
        <v>6.55</v>
      </c>
      <c r="W1202" s="404">
        <f>SUM(T1202:V1202)</f>
        <v>19.649999999999999</v>
      </c>
      <c r="X1202" s="400">
        <v>6.55</v>
      </c>
      <c r="Y1202" s="400">
        <v>6.55</v>
      </c>
      <c r="Z1202" s="400">
        <v>6.55</v>
      </c>
      <c r="AA1202" s="404">
        <f>SUM(X1202:Z1202)</f>
        <v>19.649999999999999</v>
      </c>
      <c r="AB1202" s="400">
        <v>6.55</v>
      </c>
      <c r="AC1202" s="400">
        <v>6.55</v>
      </c>
      <c r="AD1202" s="400">
        <v>6.55</v>
      </c>
      <c r="AE1202" s="404">
        <f>SUM(AB1202:AD1202)</f>
        <v>19.649999999999999</v>
      </c>
      <c r="AF1202" s="401">
        <f>SUBTOTAL(9,S1202,W1202,AA1202,AE1202)</f>
        <v>78.599999999999994</v>
      </c>
    </row>
    <row r="1203" spans="1:32" x14ac:dyDescent="0.3">
      <c r="A1203" s="148"/>
      <c r="B1203" s="70" t="s">
        <v>3631</v>
      </c>
      <c r="C1203" s="317" t="s">
        <v>2700</v>
      </c>
      <c r="D1203" s="318" t="s">
        <v>2654</v>
      </c>
      <c r="E1203" s="317" t="s">
        <v>878</v>
      </c>
      <c r="F1203" s="318" t="s">
        <v>2280</v>
      </c>
      <c r="G1203" s="318" t="s">
        <v>1273</v>
      </c>
      <c r="H1203" s="317" t="s">
        <v>913</v>
      </c>
      <c r="I1203" s="317">
        <v>53000</v>
      </c>
      <c r="J1203" s="318" t="s">
        <v>3725</v>
      </c>
      <c r="K1203" s="316">
        <v>42183</v>
      </c>
      <c r="L1203" s="317" t="s">
        <v>2608</v>
      </c>
      <c r="M1203" s="315" t="s">
        <v>983</v>
      </c>
      <c r="N1203" s="318" t="s">
        <v>985</v>
      </c>
      <c r="O1203" s="347">
        <f>283.08*1.1</f>
        <v>311.38800000000003</v>
      </c>
      <c r="P1203" s="400">
        <f>311.39/12</f>
        <v>25.949166666666667</v>
      </c>
      <c r="Q1203" s="400">
        <f>311.39/12</f>
        <v>25.949166666666667</v>
      </c>
      <c r="R1203" s="400">
        <f>311.39/12</f>
        <v>25.949166666666667</v>
      </c>
      <c r="S1203" s="404">
        <f>SUM(P1203:R1203)</f>
        <v>77.847499999999997</v>
      </c>
      <c r="T1203" s="400">
        <f>311.39/12</f>
        <v>25.949166666666667</v>
      </c>
      <c r="U1203" s="400">
        <f>311.39/12</f>
        <v>25.949166666666667</v>
      </c>
      <c r="V1203" s="400">
        <f>311.39/12</f>
        <v>25.949166666666667</v>
      </c>
      <c r="W1203" s="404">
        <f>SUM(T1203:V1203)</f>
        <v>77.847499999999997</v>
      </c>
      <c r="X1203" s="400">
        <f>311.39/12</f>
        <v>25.949166666666667</v>
      </c>
      <c r="Y1203" s="400">
        <f>311.39/12</f>
        <v>25.949166666666667</v>
      </c>
      <c r="Z1203" s="400">
        <f>311.39/12</f>
        <v>25.949166666666667</v>
      </c>
      <c r="AA1203" s="404">
        <f>SUM(X1203:Z1203)</f>
        <v>77.847499999999997</v>
      </c>
      <c r="AB1203" s="400">
        <f>311.39/12</f>
        <v>25.949166666666667</v>
      </c>
      <c r="AC1203" s="400">
        <f>311.39/12</f>
        <v>25.949166666666667</v>
      </c>
      <c r="AD1203" s="400">
        <f>311.39/12</f>
        <v>25.949166666666667</v>
      </c>
      <c r="AE1203" s="404">
        <f>SUM(AB1203:AD1203)</f>
        <v>77.847499999999997</v>
      </c>
      <c r="AF1203" s="401">
        <f>SUBTOTAL(9,S1203,W1203,AA1203,AE1203)</f>
        <v>311.39</v>
      </c>
    </row>
    <row r="1204" spans="1:32" x14ac:dyDescent="0.3">
      <c r="A1204" s="82"/>
      <c r="B1204" s="70" t="s">
        <v>3631</v>
      </c>
      <c r="C1204" s="318" t="s">
        <v>2665</v>
      </c>
      <c r="D1204" s="318" t="s">
        <v>525</v>
      </c>
      <c r="E1204" s="317" t="s">
        <v>750</v>
      </c>
      <c r="F1204" s="318" t="s">
        <v>2286</v>
      </c>
      <c r="G1204" s="318" t="s">
        <v>1272</v>
      </c>
      <c r="H1204" s="317" t="s">
        <v>912</v>
      </c>
      <c r="I1204" s="317">
        <v>53100</v>
      </c>
      <c r="J1204" s="318" t="s">
        <v>1001</v>
      </c>
      <c r="K1204" s="316">
        <v>42355</v>
      </c>
      <c r="L1204" s="317" t="s">
        <v>2608</v>
      </c>
      <c r="M1204" s="315" t="s">
        <v>983</v>
      </c>
      <c r="N1204" s="318" t="s">
        <v>991</v>
      </c>
      <c r="O1204" s="347">
        <v>50.76</v>
      </c>
      <c r="P1204" s="400">
        <v>4.2300000000000004</v>
      </c>
      <c r="Q1204" s="400">
        <v>4.2300000000000004</v>
      </c>
      <c r="R1204" s="400">
        <v>4.2300000000000004</v>
      </c>
      <c r="S1204" s="404">
        <f>SUM(P1204:R1204)</f>
        <v>12.690000000000001</v>
      </c>
      <c r="T1204" s="400">
        <v>4.2300000000000004</v>
      </c>
      <c r="U1204" s="400">
        <v>4.2300000000000004</v>
      </c>
      <c r="V1204" s="400">
        <v>4.2300000000000004</v>
      </c>
      <c r="W1204" s="404">
        <f>SUM(T1204:V1204)</f>
        <v>12.690000000000001</v>
      </c>
      <c r="X1204" s="400">
        <v>4.2300000000000004</v>
      </c>
      <c r="Y1204" s="400">
        <v>4.2300000000000004</v>
      </c>
      <c r="Z1204" s="400">
        <v>4.2300000000000004</v>
      </c>
      <c r="AA1204" s="404">
        <f>SUM(X1204:Z1204)</f>
        <v>12.690000000000001</v>
      </c>
      <c r="AB1204" s="400">
        <v>4.2300000000000004</v>
      </c>
      <c r="AC1204" s="400">
        <v>4.2300000000000004</v>
      </c>
      <c r="AD1204" s="400">
        <v>4.2300000000000004</v>
      </c>
      <c r="AE1204" s="404">
        <f>SUM(AB1204:AD1204)</f>
        <v>12.690000000000001</v>
      </c>
      <c r="AF1204" s="401">
        <f>SUBTOTAL(9,S1204,W1204,AA1204,AE1204)</f>
        <v>50.760000000000005</v>
      </c>
    </row>
    <row r="1205" spans="1:32" x14ac:dyDescent="0.3">
      <c r="A1205" s="82"/>
      <c r="B1205" s="70" t="s">
        <v>3631</v>
      </c>
      <c r="C1205" s="318" t="s">
        <v>2594</v>
      </c>
      <c r="D1205" s="318" t="s">
        <v>526</v>
      </c>
      <c r="E1205" s="317" t="s">
        <v>750</v>
      </c>
      <c r="F1205" s="318" t="s">
        <v>2287</v>
      </c>
      <c r="G1205" s="318" t="s">
        <v>1272</v>
      </c>
      <c r="H1205" s="317" t="s">
        <v>912</v>
      </c>
      <c r="I1205" s="317">
        <v>53100</v>
      </c>
      <c r="J1205" s="318" t="s">
        <v>1001</v>
      </c>
      <c r="K1205" s="316">
        <v>42361</v>
      </c>
      <c r="L1205" s="317" t="s">
        <v>2608</v>
      </c>
      <c r="M1205" s="315" t="s">
        <v>983</v>
      </c>
      <c r="N1205" s="318" t="s">
        <v>991</v>
      </c>
      <c r="O1205" s="347">
        <v>50.76</v>
      </c>
      <c r="P1205" s="400">
        <v>4.2300000000000004</v>
      </c>
      <c r="Q1205" s="400">
        <v>4.2300000000000004</v>
      </c>
      <c r="R1205" s="400">
        <v>4.2300000000000004</v>
      </c>
      <c r="S1205" s="404">
        <f>SUM(P1205:R1205)</f>
        <v>12.690000000000001</v>
      </c>
      <c r="T1205" s="400">
        <v>4.2300000000000004</v>
      </c>
      <c r="U1205" s="400">
        <v>4.2300000000000004</v>
      </c>
      <c r="V1205" s="400">
        <v>4.2300000000000004</v>
      </c>
      <c r="W1205" s="404">
        <f>SUM(T1205:V1205)</f>
        <v>12.690000000000001</v>
      </c>
      <c r="X1205" s="400">
        <v>4.2300000000000004</v>
      </c>
      <c r="Y1205" s="400">
        <v>4.2300000000000004</v>
      </c>
      <c r="Z1205" s="400">
        <v>4.2300000000000004</v>
      </c>
      <c r="AA1205" s="404">
        <f>SUM(X1205:Z1205)</f>
        <v>12.690000000000001</v>
      </c>
      <c r="AB1205" s="400">
        <v>4.2300000000000004</v>
      </c>
      <c r="AC1205" s="400">
        <v>4.2300000000000004</v>
      </c>
      <c r="AD1205" s="400">
        <v>4.2300000000000004</v>
      </c>
      <c r="AE1205" s="404">
        <f>SUM(AB1205:AD1205)</f>
        <v>12.690000000000001</v>
      </c>
      <c r="AF1205" s="401">
        <f>SUBTOTAL(9,S1205,W1205,AA1205,AE1205)</f>
        <v>50.760000000000005</v>
      </c>
    </row>
    <row r="1206" spans="1:32" x14ac:dyDescent="0.3">
      <c r="A1206" s="82"/>
      <c r="B1206" s="70" t="s">
        <v>3631</v>
      </c>
      <c r="C1206" s="318" t="s">
        <v>2594</v>
      </c>
      <c r="D1206" s="318" t="s">
        <v>527</v>
      </c>
      <c r="E1206" s="317" t="s">
        <v>750</v>
      </c>
      <c r="F1206" s="318" t="s">
        <v>2288</v>
      </c>
      <c r="G1206" s="318" t="s">
        <v>1272</v>
      </c>
      <c r="H1206" s="317" t="s">
        <v>912</v>
      </c>
      <c r="I1206" s="317">
        <v>53100</v>
      </c>
      <c r="J1206" s="318" t="s">
        <v>1001</v>
      </c>
      <c r="K1206" s="316">
        <v>42080</v>
      </c>
      <c r="L1206" s="317" t="s">
        <v>2608</v>
      </c>
      <c r="M1206" s="315" t="s">
        <v>983</v>
      </c>
      <c r="N1206" s="318" t="s">
        <v>991</v>
      </c>
      <c r="O1206" s="347">
        <v>50.76</v>
      </c>
      <c r="P1206" s="400">
        <v>4.2300000000000004</v>
      </c>
      <c r="Q1206" s="400">
        <v>4.2300000000000004</v>
      </c>
      <c r="R1206" s="400">
        <v>4.2300000000000004</v>
      </c>
      <c r="S1206" s="404">
        <f>SUM(P1206:R1206)</f>
        <v>12.690000000000001</v>
      </c>
      <c r="T1206" s="400">
        <v>4.2300000000000004</v>
      </c>
      <c r="U1206" s="400">
        <v>4.2300000000000004</v>
      </c>
      <c r="V1206" s="400">
        <v>4.2300000000000004</v>
      </c>
      <c r="W1206" s="404">
        <f>SUM(T1206:V1206)</f>
        <v>12.690000000000001</v>
      </c>
      <c r="X1206" s="400">
        <v>4.2300000000000004</v>
      </c>
      <c r="Y1206" s="400">
        <v>4.2300000000000004</v>
      </c>
      <c r="Z1206" s="400">
        <v>4.2300000000000004</v>
      </c>
      <c r="AA1206" s="404">
        <f>SUM(X1206:Z1206)</f>
        <v>12.690000000000001</v>
      </c>
      <c r="AB1206" s="400">
        <v>4.2300000000000004</v>
      </c>
      <c r="AC1206" s="400">
        <v>4.2300000000000004</v>
      </c>
      <c r="AD1206" s="400">
        <v>4.2300000000000004</v>
      </c>
      <c r="AE1206" s="404">
        <f>SUM(AB1206:AD1206)</f>
        <v>12.690000000000001</v>
      </c>
      <c r="AF1206" s="401">
        <f>SUBTOTAL(9,S1206,W1206,AA1206,AE1206)</f>
        <v>50.760000000000005</v>
      </c>
    </row>
    <row r="1207" spans="1:32" x14ac:dyDescent="0.3">
      <c r="A1207" s="82"/>
      <c r="B1207" s="70" t="s">
        <v>3631</v>
      </c>
      <c r="C1207" s="318" t="s">
        <v>2594</v>
      </c>
      <c r="D1207" s="318" t="s">
        <v>528</v>
      </c>
      <c r="E1207" s="317" t="s">
        <v>750</v>
      </c>
      <c r="F1207" s="318" t="s">
        <v>2289</v>
      </c>
      <c r="G1207" s="318" t="s">
        <v>1272</v>
      </c>
      <c r="H1207" s="317" t="s">
        <v>912</v>
      </c>
      <c r="I1207" s="317">
        <v>53100</v>
      </c>
      <c r="J1207" s="318" t="s">
        <v>1001</v>
      </c>
      <c r="K1207" s="316">
        <v>42353</v>
      </c>
      <c r="L1207" s="317" t="s">
        <v>2608</v>
      </c>
      <c r="M1207" s="315" t="s">
        <v>983</v>
      </c>
      <c r="N1207" s="318" t="s">
        <v>991</v>
      </c>
      <c r="O1207" s="347">
        <v>50.76</v>
      </c>
      <c r="P1207" s="400">
        <v>4.2300000000000004</v>
      </c>
      <c r="Q1207" s="400">
        <v>4.2300000000000004</v>
      </c>
      <c r="R1207" s="400">
        <v>4.2300000000000004</v>
      </c>
      <c r="S1207" s="404">
        <f>SUM(P1207:R1207)</f>
        <v>12.690000000000001</v>
      </c>
      <c r="T1207" s="400">
        <v>4.2300000000000004</v>
      </c>
      <c r="U1207" s="400">
        <v>4.2300000000000004</v>
      </c>
      <c r="V1207" s="400">
        <v>4.2300000000000004</v>
      </c>
      <c r="W1207" s="404">
        <f>SUM(T1207:V1207)</f>
        <v>12.690000000000001</v>
      </c>
      <c r="X1207" s="400">
        <v>4.2300000000000004</v>
      </c>
      <c r="Y1207" s="400">
        <v>4.2300000000000004</v>
      </c>
      <c r="Z1207" s="400">
        <v>4.2300000000000004</v>
      </c>
      <c r="AA1207" s="404">
        <f>SUM(X1207:Z1207)</f>
        <v>12.690000000000001</v>
      </c>
      <c r="AB1207" s="400">
        <v>4.2300000000000004</v>
      </c>
      <c r="AC1207" s="400">
        <v>4.2300000000000004</v>
      </c>
      <c r="AD1207" s="400">
        <v>4.2300000000000004</v>
      </c>
      <c r="AE1207" s="404">
        <f>SUM(AB1207:AD1207)</f>
        <v>12.690000000000001</v>
      </c>
      <c r="AF1207" s="401">
        <f>SUBTOTAL(9,S1207,W1207,AA1207,AE1207)</f>
        <v>50.760000000000005</v>
      </c>
    </row>
    <row r="1208" spans="1:32" x14ac:dyDescent="0.3">
      <c r="A1208" s="286"/>
      <c r="B1208" s="286" t="s">
        <v>3631</v>
      </c>
      <c r="C1208" s="373" t="s">
        <v>2594</v>
      </c>
      <c r="D1208" s="372" t="s">
        <v>3713</v>
      </c>
      <c r="E1208" s="372" t="s">
        <v>750</v>
      </c>
      <c r="F1208" s="373" t="s">
        <v>2290</v>
      </c>
      <c r="G1208" s="373" t="s">
        <v>3714</v>
      </c>
      <c r="H1208" s="372" t="s">
        <v>913</v>
      </c>
      <c r="I1208" s="372">
        <v>53000</v>
      </c>
      <c r="J1208" s="373" t="s">
        <v>1001</v>
      </c>
      <c r="K1208" s="374">
        <v>42353</v>
      </c>
      <c r="L1208" s="372" t="s">
        <v>2608</v>
      </c>
      <c r="M1208" s="378" t="s">
        <v>983</v>
      </c>
      <c r="N1208" s="373" t="s">
        <v>991</v>
      </c>
      <c r="O1208" s="375">
        <v>50.76</v>
      </c>
      <c r="P1208" s="370">
        <v>4.2300000000000004</v>
      </c>
      <c r="Q1208" s="370">
        <v>4.2300000000000004</v>
      </c>
      <c r="R1208" s="370">
        <v>4.2300000000000004</v>
      </c>
      <c r="S1208" s="287">
        <f>SUM(P1208:R1208)</f>
        <v>12.690000000000001</v>
      </c>
      <c r="T1208" s="370">
        <v>4.2300000000000004</v>
      </c>
      <c r="U1208" s="370">
        <v>4.2300000000000004</v>
      </c>
      <c r="V1208" s="370">
        <v>4.2300000000000004</v>
      </c>
      <c r="W1208" s="287">
        <f>SUM(T1208:V1208)</f>
        <v>12.690000000000001</v>
      </c>
      <c r="X1208" s="370">
        <v>4.2300000000000004</v>
      </c>
      <c r="Y1208" s="370">
        <v>4.2300000000000004</v>
      </c>
      <c r="Z1208" s="370">
        <v>4.2300000000000004</v>
      </c>
      <c r="AA1208" s="287">
        <f>SUM(X1208:Z1208)</f>
        <v>12.690000000000001</v>
      </c>
      <c r="AB1208" s="370">
        <v>4.2300000000000004</v>
      </c>
      <c r="AC1208" s="370">
        <v>4.2300000000000004</v>
      </c>
      <c r="AD1208" s="370">
        <v>4.2300000000000004</v>
      </c>
      <c r="AE1208" s="287">
        <f>SUM(AB1208:AD1208)</f>
        <v>12.690000000000001</v>
      </c>
      <c r="AF1208" s="493">
        <f>SUBTOTAL(9,S1208,W1208,AA1208,AE1208)</f>
        <v>50.760000000000005</v>
      </c>
    </row>
    <row r="1209" spans="1:32" x14ac:dyDescent="0.3">
      <c r="A1209" s="82"/>
      <c r="B1209" s="70" t="s">
        <v>3631</v>
      </c>
      <c r="C1209" s="318" t="s">
        <v>2594</v>
      </c>
      <c r="D1209" s="318" t="s">
        <v>529</v>
      </c>
      <c r="E1209" s="317" t="s">
        <v>750</v>
      </c>
      <c r="F1209" s="318" t="s">
        <v>2291</v>
      </c>
      <c r="G1209" s="318" t="s">
        <v>1272</v>
      </c>
      <c r="H1209" s="317" t="s">
        <v>912</v>
      </c>
      <c r="I1209" s="317">
        <v>53100</v>
      </c>
      <c r="J1209" s="318" t="s">
        <v>1001</v>
      </c>
      <c r="K1209" s="316">
        <v>42353</v>
      </c>
      <c r="L1209" s="317" t="s">
        <v>2608</v>
      </c>
      <c r="M1209" s="315" t="s">
        <v>983</v>
      </c>
      <c r="N1209" s="318" t="s">
        <v>991</v>
      </c>
      <c r="O1209" s="347">
        <v>50.76</v>
      </c>
      <c r="P1209" s="400">
        <v>4.2300000000000004</v>
      </c>
      <c r="Q1209" s="400">
        <v>4.2300000000000004</v>
      </c>
      <c r="R1209" s="400">
        <v>4.2300000000000004</v>
      </c>
      <c r="S1209" s="404">
        <f>SUM(P1209:R1209)</f>
        <v>12.690000000000001</v>
      </c>
      <c r="T1209" s="400">
        <v>4.2300000000000004</v>
      </c>
      <c r="U1209" s="400">
        <v>4.2300000000000004</v>
      </c>
      <c r="V1209" s="400">
        <v>4.2300000000000004</v>
      </c>
      <c r="W1209" s="404">
        <f>SUM(T1209:V1209)</f>
        <v>12.690000000000001</v>
      </c>
      <c r="X1209" s="400">
        <v>4.2300000000000004</v>
      </c>
      <c r="Y1209" s="400">
        <v>4.2300000000000004</v>
      </c>
      <c r="Z1209" s="400">
        <v>4.2300000000000004</v>
      </c>
      <c r="AA1209" s="404">
        <f>SUM(X1209:Z1209)</f>
        <v>12.690000000000001</v>
      </c>
      <c r="AB1209" s="400">
        <v>4.2300000000000004</v>
      </c>
      <c r="AC1209" s="400">
        <v>4.2300000000000004</v>
      </c>
      <c r="AD1209" s="400">
        <v>4.2300000000000004</v>
      </c>
      <c r="AE1209" s="404">
        <f>SUM(AB1209:AD1209)</f>
        <v>12.690000000000001</v>
      </c>
      <c r="AF1209" s="401">
        <f>SUBTOTAL(9,S1209,W1209,AA1209,AE1209)</f>
        <v>50.760000000000005</v>
      </c>
    </row>
    <row r="1210" spans="1:32" x14ac:dyDescent="0.3">
      <c r="A1210" s="82"/>
      <c r="B1210" s="70" t="s">
        <v>3631</v>
      </c>
      <c r="C1210" s="318" t="s">
        <v>2594</v>
      </c>
      <c r="D1210" s="318" t="s">
        <v>530</v>
      </c>
      <c r="E1210" s="317" t="s">
        <v>750</v>
      </c>
      <c r="F1210" s="318" t="s">
        <v>2293</v>
      </c>
      <c r="G1210" s="318" t="s">
        <v>1272</v>
      </c>
      <c r="H1210" s="317" t="s">
        <v>912</v>
      </c>
      <c r="I1210" s="317">
        <v>53100</v>
      </c>
      <c r="J1210" s="318" t="s">
        <v>1001</v>
      </c>
      <c r="K1210" s="316">
        <v>42353</v>
      </c>
      <c r="L1210" s="317" t="s">
        <v>2608</v>
      </c>
      <c r="M1210" s="315" t="s">
        <v>983</v>
      </c>
      <c r="N1210" s="318" t="s">
        <v>991</v>
      </c>
      <c r="O1210" s="347">
        <v>50.76</v>
      </c>
      <c r="P1210" s="400">
        <v>4.2300000000000004</v>
      </c>
      <c r="Q1210" s="400">
        <v>4.2300000000000004</v>
      </c>
      <c r="R1210" s="400">
        <v>4.2300000000000004</v>
      </c>
      <c r="S1210" s="404">
        <f>SUM(P1210:R1210)</f>
        <v>12.690000000000001</v>
      </c>
      <c r="T1210" s="400">
        <v>4.2300000000000004</v>
      </c>
      <c r="U1210" s="400">
        <v>4.2300000000000004</v>
      </c>
      <c r="V1210" s="400">
        <v>4.2300000000000004</v>
      </c>
      <c r="W1210" s="404">
        <f>SUM(T1210:V1210)</f>
        <v>12.690000000000001</v>
      </c>
      <c r="X1210" s="400">
        <v>4.2300000000000004</v>
      </c>
      <c r="Y1210" s="400">
        <v>4.2300000000000004</v>
      </c>
      <c r="Z1210" s="400">
        <v>4.2300000000000004</v>
      </c>
      <c r="AA1210" s="404">
        <f>SUM(X1210:Z1210)</f>
        <v>12.690000000000001</v>
      </c>
      <c r="AB1210" s="400">
        <v>4.2300000000000004</v>
      </c>
      <c r="AC1210" s="400">
        <v>4.2300000000000004</v>
      </c>
      <c r="AD1210" s="400">
        <v>4.2300000000000004</v>
      </c>
      <c r="AE1210" s="404">
        <f>SUM(AB1210:AD1210)</f>
        <v>12.690000000000001</v>
      </c>
      <c r="AF1210" s="401">
        <f>SUBTOTAL(9,S1210,W1210,AA1210,AE1210)</f>
        <v>50.760000000000005</v>
      </c>
    </row>
    <row r="1211" spans="1:32" x14ac:dyDescent="0.3">
      <c r="A1211" s="82"/>
      <c r="B1211" s="70" t="s">
        <v>3631</v>
      </c>
      <c r="C1211" s="318" t="s">
        <v>2704</v>
      </c>
      <c r="D1211" s="318" t="s">
        <v>531</v>
      </c>
      <c r="E1211" s="317" t="s">
        <v>750</v>
      </c>
      <c r="F1211" s="318" t="s">
        <v>2294</v>
      </c>
      <c r="G1211" s="318" t="s">
        <v>1272</v>
      </c>
      <c r="H1211" s="317" t="s">
        <v>912</v>
      </c>
      <c r="I1211" s="317">
        <v>53100</v>
      </c>
      <c r="J1211" s="318" t="s">
        <v>1001</v>
      </c>
      <c r="K1211" s="316">
        <v>42378</v>
      </c>
      <c r="L1211" s="317" t="s">
        <v>2608</v>
      </c>
      <c r="M1211" s="315" t="s">
        <v>983</v>
      </c>
      <c r="N1211" s="318" t="s">
        <v>991</v>
      </c>
      <c r="O1211" s="347">
        <v>50.76</v>
      </c>
      <c r="P1211" s="400">
        <v>4.2300000000000004</v>
      </c>
      <c r="Q1211" s="400">
        <v>4.2300000000000004</v>
      </c>
      <c r="R1211" s="400">
        <v>4.2300000000000004</v>
      </c>
      <c r="S1211" s="404">
        <f>SUM(P1211:R1211)</f>
        <v>12.690000000000001</v>
      </c>
      <c r="T1211" s="400">
        <v>4.2300000000000004</v>
      </c>
      <c r="U1211" s="400">
        <v>4.2300000000000004</v>
      </c>
      <c r="V1211" s="400">
        <v>4.2300000000000004</v>
      </c>
      <c r="W1211" s="404">
        <f>SUM(T1211:V1211)</f>
        <v>12.690000000000001</v>
      </c>
      <c r="X1211" s="400">
        <v>4.2300000000000004</v>
      </c>
      <c r="Y1211" s="400">
        <v>4.2300000000000004</v>
      </c>
      <c r="Z1211" s="400">
        <v>4.2300000000000004</v>
      </c>
      <c r="AA1211" s="404">
        <f>SUM(X1211:Z1211)</f>
        <v>12.690000000000001</v>
      </c>
      <c r="AB1211" s="400">
        <v>4.2300000000000004</v>
      </c>
      <c r="AC1211" s="400">
        <v>4.2300000000000004</v>
      </c>
      <c r="AD1211" s="400">
        <v>4.2300000000000004</v>
      </c>
      <c r="AE1211" s="404">
        <f>SUM(AB1211:AD1211)</f>
        <v>12.690000000000001</v>
      </c>
      <c r="AF1211" s="401">
        <f>SUBTOTAL(9,S1211,W1211,AA1211,AE1211)</f>
        <v>50.760000000000005</v>
      </c>
    </row>
    <row r="1212" spans="1:32" x14ac:dyDescent="0.3">
      <c r="A1212" s="82"/>
      <c r="B1212" s="70" t="s">
        <v>3631</v>
      </c>
      <c r="C1212" s="318" t="s">
        <v>2665</v>
      </c>
      <c r="D1212" s="318" t="s">
        <v>532</v>
      </c>
      <c r="E1212" s="317" t="s">
        <v>750</v>
      </c>
      <c r="F1212" s="318" t="s">
        <v>2295</v>
      </c>
      <c r="G1212" s="318" t="s">
        <v>1272</v>
      </c>
      <c r="H1212" s="317" t="s">
        <v>912</v>
      </c>
      <c r="I1212" s="317">
        <v>53100</v>
      </c>
      <c r="J1212" s="318" t="s">
        <v>1001</v>
      </c>
      <c r="K1212" s="316">
        <v>42378</v>
      </c>
      <c r="L1212" s="317" t="s">
        <v>2608</v>
      </c>
      <c r="M1212" s="315" t="s">
        <v>983</v>
      </c>
      <c r="N1212" s="318" t="s">
        <v>991</v>
      </c>
      <c r="O1212" s="347">
        <v>50.76</v>
      </c>
      <c r="P1212" s="400">
        <v>4.2300000000000004</v>
      </c>
      <c r="Q1212" s="400">
        <v>4.2300000000000004</v>
      </c>
      <c r="R1212" s="400">
        <v>4.2300000000000004</v>
      </c>
      <c r="S1212" s="404">
        <f>SUM(P1212:R1212)</f>
        <v>12.690000000000001</v>
      </c>
      <c r="T1212" s="400">
        <v>4.2300000000000004</v>
      </c>
      <c r="U1212" s="400">
        <v>4.2300000000000004</v>
      </c>
      <c r="V1212" s="400">
        <v>4.2300000000000004</v>
      </c>
      <c r="W1212" s="404">
        <f>SUM(T1212:V1212)</f>
        <v>12.690000000000001</v>
      </c>
      <c r="X1212" s="400">
        <v>4.2300000000000004</v>
      </c>
      <c r="Y1212" s="400">
        <v>4.2300000000000004</v>
      </c>
      <c r="Z1212" s="400">
        <v>4.2300000000000004</v>
      </c>
      <c r="AA1212" s="404">
        <f>SUM(X1212:Z1212)</f>
        <v>12.690000000000001</v>
      </c>
      <c r="AB1212" s="400">
        <v>4.2300000000000004</v>
      </c>
      <c r="AC1212" s="400">
        <v>4.2300000000000004</v>
      </c>
      <c r="AD1212" s="400">
        <v>4.2300000000000004</v>
      </c>
      <c r="AE1212" s="404">
        <f>SUM(AB1212:AD1212)</f>
        <v>12.690000000000001</v>
      </c>
      <c r="AF1212" s="401">
        <f>SUBTOTAL(9,S1212,W1212,AA1212,AE1212)</f>
        <v>50.760000000000005</v>
      </c>
    </row>
    <row r="1213" spans="1:32" x14ac:dyDescent="0.3">
      <c r="A1213" s="581"/>
      <c r="B1213" s="581" t="s">
        <v>3632</v>
      </c>
      <c r="C1213" s="580" t="s">
        <v>157</v>
      </c>
      <c r="D1213" s="580" t="s">
        <v>533</v>
      </c>
      <c r="E1213" s="579" t="s">
        <v>750</v>
      </c>
      <c r="F1213" s="580" t="s">
        <v>2296</v>
      </c>
      <c r="G1213" s="580" t="s">
        <v>1885</v>
      </c>
      <c r="H1213" s="579" t="s">
        <v>966</v>
      </c>
      <c r="I1213" s="579">
        <v>62300</v>
      </c>
      <c r="J1213" s="580" t="s">
        <v>1001</v>
      </c>
      <c r="K1213" s="316">
        <v>42378</v>
      </c>
      <c r="L1213" s="579" t="s">
        <v>2608</v>
      </c>
      <c r="M1213" s="578" t="s">
        <v>983</v>
      </c>
      <c r="N1213" s="580" t="s">
        <v>991</v>
      </c>
      <c r="O1213" s="347">
        <v>50.76</v>
      </c>
      <c r="P1213" s="400">
        <v>4.2300000000000004</v>
      </c>
      <c r="Q1213" s="400">
        <v>4.2300000000000004</v>
      </c>
      <c r="R1213" s="400">
        <v>4.2300000000000004</v>
      </c>
      <c r="S1213" s="404">
        <f>SUM(P1213:R1213)</f>
        <v>12.690000000000001</v>
      </c>
      <c r="T1213" s="400">
        <v>4.2300000000000004</v>
      </c>
      <c r="U1213" s="400">
        <v>4.2300000000000004</v>
      </c>
      <c r="V1213" s="400">
        <v>4.2300000000000004</v>
      </c>
      <c r="W1213" s="404">
        <f>SUM(T1213:V1213)</f>
        <v>12.690000000000001</v>
      </c>
      <c r="X1213" s="400">
        <v>4.2300000000000004</v>
      </c>
      <c r="Y1213" s="400">
        <v>4.2300000000000004</v>
      </c>
      <c r="Z1213" s="400">
        <v>4.2300000000000004</v>
      </c>
      <c r="AA1213" s="404">
        <f>SUM(X1213:Z1213)</f>
        <v>12.690000000000001</v>
      </c>
      <c r="AB1213" s="400"/>
      <c r="AC1213" s="400"/>
      <c r="AD1213" s="400"/>
      <c r="AE1213" s="404">
        <f>SUM(AB1213:AD1213)</f>
        <v>0</v>
      </c>
      <c r="AF1213" s="592">
        <f>SUBTOTAL(9,S1213,W1213,AA1213,AE1213)</f>
        <v>38.070000000000007</v>
      </c>
    </row>
    <row r="1214" spans="1:32" x14ac:dyDescent="0.3">
      <c r="A1214" s="82"/>
      <c r="B1214" s="70" t="s">
        <v>3631</v>
      </c>
      <c r="C1214" s="318" t="s">
        <v>2686</v>
      </c>
      <c r="D1214" s="318" t="s">
        <v>534</v>
      </c>
      <c r="E1214" s="317" t="s">
        <v>750</v>
      </c>
      <c r="F1214" s="318" t="s">
        <v>2297</v>
      </c>
      <c r="G1214" s="318" t="s">
        <v>1272</v>
      </c>
      <c r="H1214" s="317" t="s">
        <v>912</v>
      </c>
      <c r="I1214" s="317">
        <v>53100</v>
      </c>
      <c r="J1214" s="318" t="s">
        <v>1001</v>
      </c>
      <c r="K1214" s="316">
        <v>42378</v>
      </c>
      <c r="L1214" s="317" t="s">
        <v>2608</v>
      </c>
      <c r="M1214" s="315" t="s">
        <v>983</v>
      </c>
      <c r="N1214" s="318" t="s">
        <v>991</v>
      </c>
      <c r="O1214" s="347">
        <v>50.76</v>
      </c>
      <c r="P1214" s="400">
        <v>4.2300000000000004</v>
      </c>
      <c r="Q1214" s="400">
        <v>4.2300000000000004</v>
      </c>
      <c r="R1214" s="400">
        <v>4.2300000000000004</v>
      </c>
      <c r="S1214" s="404">
        <f>SUM(P1214:R1214)</f>
        <v>12.690000000000001</v>
      </c>
      <c r="T1214" s="400">
        <v>4.2300000000000004</v>
      </c>
      <c r="U1214" s="400">
        <v>4.2300000000000004</v>
      </c>
      <c r="V1214" s="400">
        <v>4.2300000000000004</v>
      </c>
      <c r="W1214" s="404">
        <f>SUM(T1214:V1214)</f>
        <v>12.690000000000001</v>
      </c>
      <c r="X1214" s="400">
        <v>4.2300000000000004</v>
      </c>
      <c r="Y1214" s="400">
        <v>4.2300000000000004</v>
      </c>
      <c r="Z1214" s="400">
        <v>4.2300000000000004</v>
      </c>
      <c r="AA1214" s="404">
        <f>SUM(X1214:Z1214)</f>
        <v>12.690000000000001</v>
      </c>
      <c r="AB1214" s="400">
        <v>4.2300000000000004</v>
      </c>
      <c r="AC1214" s="400">
        <v>4.2300000000000004</v>
      </c>
      <c r="AD1214" s="400">
        <v>4.2300000000000004</v>
      </c>
      <c r="AE1214" s="404">
        <f>SUM(AB1214:AD1214)</f>
        <v>12.690000000000001</v>
      </c>
      <c r="AF1214" s="401">
        <f>SUBTOTAL(9,S1214,W1214,AA1214,AE1214)</f>
        <v>50.760000000000005</v>
      </c>
    </row>
    <row r="1215" spans="1:32" x14ac:dyDescent="0.3">
      <c r="A1215" s="70"/>
      <c r="B1215" s="70" t="s">
        <v>3631</v>
      </c>
      <c r="C1215" s="317" t="s">
        <v>2682</v>
      </c>
      <c r="D1215" s="317" t="s">
        <v>2681</v>
      </c>
      <c r="E1215" s="503" t="s">
        <v>3729</v>
      </c>
      <c r="F1215" s="318" t="s">
        <v>2298</v>
      </c>
      <c r="G1215" s="318" t="s">
        <v>1885</v>
      </c>
      <c r="H1215" s="317" t="s">
        <v>966</v>
      </c>
      <c r="I1215" s="317">
        <v>62300</v>
      </c>
      <c r="J1215" s="318" t="s">
        <v>1003</v>
      </c>
      <c r="K1215" s="316">
        <v>42129</v>
      </c>
      <c r="L1215" s="317" t="s">
        <v>2608</v>
      </c>
      <c r="M1215" s="315" t="s">
        <v>983</v>
      </c>
      <c r="N1215" s="318" t="s">
        <v>992</v>
      </c>
      <c r="O1215" s="347">
        <v>78.599999999999994</v>
      </c>
      <c r="P1215" s="400">
        <v>6.55</v>
      </c>
      <c r="Q1215" s="400">
        <v>6.55</v>
      </c>
      <c r="R1215" s="400">
        <v>6.55</v>
      </c>
      <c r="S1215" s="404">
        <f>SUM(P1215:R1215)</f>
        <v>19.649999999999999</v>
      </c>
      <c r="T1215" s="400">
        <v>6.55</v>
      </c>
      <c r="U1215" s="400">
        <v>6.55</v>
      </c>
      <c r="V1215" s="400">
        <v>6.55</v>
      </c>
      <c r="W1215" s="404">
        <f>SUM(T1215:V1215)</f>
        <v>19.649999999999999</v>
      </c>
      <c r="X1215" s="400">
        <v>6.55</v>
      </c>
      <c r="Y1215" s="400">
        <v>6.55</v>
      </c>
      <c r="Z1215" s="400">
        <v>6.55</v>
      </c>
      <c r="AA1215" s="404">
        <f>SUM(X1215:Z1215)</f>
        <v>19.649999999999999</v>
      </c>
      <c r="AB1215" s="400">
        <v>6.55</v>
      </c>
      <c r="AC1215" s="400">
        <v>6.55</v>
      </c>
      <c r="AD1215" s="400">
        <v>6.55</v>
      </c>
      <c r="AE1215" s="404">
        <f>SUM(AB1215:AD1215)</f>
        <v>19.649999999999999</v>
      </c>
      <c r="AF1215" s="401">
        <f>SUBTOTAL(9,S1215,W1215,AA1215,AE1215)</f>
        <v>78.599999999999994</v>
      </c>
    </row>
    <row r="1216" spans="1:32" x14ac:dyDescent="0.3">
      <c r="A1216" s="82"/>
      <c r="B1216" s="70" t="s">
        <v>3631</v>
      </c>
      <c r="C1216" s="318" t="s">
        <v>2594</v>
      </c>
      <c r="D1216" s="318" t="s">
        <v>535</v>
      </c>
      <c r="E1216" s="317" t="s">
        <v>750</v>
      </c>
      <c r="F1216" s="318" t="s">
        <v>2299</v>
      </c>
      <c r="G1216" s="318" t="s">
        <v>1272</v>
      </c>
      <c r="H1216" s="317" t="s">
        <v>912</v>
      </c>
      <c r="I1216" s="317">
        <v>53100</v>
      </c>
      <c r="J1216" s="318" t="s">
        <v>1001</v>
      </c>
      <c r="K1216" s="316">
        <v>42361</v>
      </c>
      <c r="L1216" s="317" t="s">
        <v>2608</v>
      </c>
      <c r="M1216" s="315" t="s">
        <v>983</v>
      </c>
      <c r="N1216" s="318" t="s">
        <v>991</v>
      </c>
      <c r="O1216" s="347">
        <v>50.76</v>
      </c>
      <c r="P1216" s="400">
        <v>4.2300000000000004</v>
      </c>
      <c r="Q1216" s="400">
        <v>4.2300000000000004</v>
      </c>
      <c r="R1216" s="400">
        <v>4.2300000000000004</v>
      </c>
      <c r="S1216" s="404">
        <f>SUM(P1216:R1216)</f>
        <v>12.690000000000001</v>
      </c>
      <c r="T1216" s="400">
        <v>4.2300000000000004</v>
      </c>
      <c r="U1216" s="400">
        <v>4.2300000000000004</v>
      </c>
      <c r="V1216" s="400">
        <v>4.2300000000000004</v>
      </c>
      <c r="W1216" s="404">
        <f>SUM(T1216:V1216)</f>
        <v>12.690000000000001</v>
      </c>
      <c r="X1216" s="400">
        <v>4.2300000000000004</v>
      </c>
      <c r="Y1216" s="400">
        <v>4.2300000000000004</v>
      </c>
      <c r="Z1216" s="400">
        <v>4.2300000000000004</v>
      </c>
      <c r="AA1216" s="404">
        <f>SUM(X1216:Z1216)</f>
        <v>12.690000000000001</v>
      </c>
      <c r="AB1216" s="400">
        <v>4.2300000000000004</v>
      </c>
      <c r="AC1216" s="400">
        <v>4.2300000000000004</v>
      </c>
      <c r="AD1216" s="400">
        <v>4.2300000000000004</v>
      </c>
      <c r="AE1216" s="404">
        <f>SUM(AB1216:AD1216)</f>
        <v>12.690000000000001</v>
      </c>
      <c r="AF1216" s="401">
        <f>SUBTOTAL(9,S1216,W1216,AA1216,AE1216)</f>
        <v>50.760000000000005</v>
      </c>
    </row>
    <row r="1217" spans="1:32" x14ac:dyDescent="0.3">
      <c r="A1217" s="82"/>
      <c r="B1217" s="70" t="s">
        <v>3631</v>
      </c>
      <c r="C1217" s="318" t="s">
        <v>2594</v>
      </c>
      <c r="D1217" s="318" t="s">
        <v>536</v>
      </c>
      <c r="E1217" s="317" t="s">
        <v>750</v>
      </c>
      <c r="F1217" s="318" t="s">
        <v>2300</v>
      </c>
      <c r="G1217" s="318" t="s">
        <v>1272</v>
      </c>
      <c r="H1217" s="317" t="s">
        <v>912</v>
      </c>
      <c r="I1217" s="317">
        <v>53100</v>
      </c>
      <c r="J1217" s="318" t="s">
        <v>1001</v>
      </c>
      <c r="K1217" s="316">
        <v>42355</v>
      </c>
      <c r="L1217" s="317" t="s">
        <v>2608</v>
      </c>
      <c r="M1217" s="315" t="s">
        <v>983</v>
      </c>
      <c r="N1217" s="318" t="s">
        <v>991</v>
      </c>
      <c r="O1217" s="347">
        <v>50.76</v>
      </c>
      <c r="P1217" s="400">
        <v>4.2300000000000004</v>
      </c>
      <c r="Q1217" s="400">
        <v>4.2300000000000004</v>
      </c>
      <c r="R1217" s="400">
        <v>4.2300000000000004</v>
      </c>
      <c r="S1217" s="404">
        <f>SUM(P1217:R1217)</f>
        <v>12.690000000000001</v>
      </c>
      <c r="T1217" s="400">
        <v>4.2300000000000004</v>
      </c>
      <c r="U1217" s="400">
        <v>4.2300000000000004</v>
      </c>
      <c r="V1217" s="400">
        <v>4.2300000000000004</v>
      </c>
      <c r="W1217" s="404">
        <f>SUM(T1217:V1217)</f>
        <v>12.690000000000001</v>
      </c>
      <c r="X1217" s="400">
        <v>4.2300000000000004</v>
      </c>
      <c r="Y1217" s="400">
        <v>4.2300000000000004</v>
      </c>
      <c r="Z1217" s="400">
        <v>4.2300000000000004</v>
      </c>
      <c r="AA1217" s="404">
        <f>SUM(X1217:Z1217)</f>
        <v>12.690000000000001</v>
      </c>
      <c r="AB1217" s="400">
        <v>4.2300000000000004</v>
      </c>
      <c r="AC1217" s="400">
        <v>4.2300000000000004</v>
      </c>
      <c r="AD1217" s="400">
        <v>4.2300000000000004</v>
      </c>
      <c r="AE1217" s="404">
        <f>SUM(AB1217:AD1217)</f>
        <v>12.690000000000001</v>
      </c>
      <c r="AF1217" s="401">
        <f>SUBTOTAL(9,S1217,W1217,AA1217,AE1217)</f>
        <v>50.760000000000005</v>
      </c>
    </row>
    <row r="1218" spans="1:32" x14ac:dyDescent="0.3">
      <c r="A1218" s="82"/>
      <c r="B1218" s="70" t="s">
        <v>3631</v>
      </c>
      <c r="C1218" s="318" t="s">
        <v>2594</v>
      </c>
      <c r="D1218" s="318" t="s">
        <v>537</v>
      </c>
      <c r="E1218" s="317" t="s">
        <v>750</v>
      </c>
      <c r="F1218" s="318" t="s">
        <v>2301</v>
      </c>
      <c r="G1218" s="318" t="s">
        <v>1272</v>
      </c>
      <c r="H1218" s="317" t="s">
        <v>912</v>
      </c>
      <c r="I1218" s="317">
        <v>53100</v>
      </c>
      <c r="J1218" s="318" t="s">
        <v>1001</v>
      </c>
      <c r="K1218" s="316">
        <v>41631</v>
      </c>
      <c r="L1218" s="317" t="s">
        <v>2608</v>
      </c>
      <c r="M1218" s="315" t="s">
        <v>983</v>
      </c>
      <c r="N1218" s="318" t="s">
        <v>991</v>
      </c>
      <c r="O1218" s="347">
        <v>50.76</v>
      </c>
      <c r="P1218" s="400">
        <v>4.2300000000000004</v>
      </c>
      <c r="Q1218" s="400">
        <v>4.2300000000000004</v>
      </c>
      <c r="R1218" s="400">
        <v>4.2300000000000004</v>
      </c>
      <c r="S1218" s="404">
        <f>SUM(P1218:R1218)</f>
        <v>12.690000000000001</v>
      </c>
      <c r="T1218" s="400">
        <v>4.2300000000000004</v>
      </c>
      <c r="U1218" s="400">
        <v>4.2300000000000004</v>
      </c>
      <c r="V1218" s="400">
        <v>4.2300000000000004</v>
      </c>
      <c r="W1218" s="404">
        <f>SUM(T1218:V1218)</f>
        <v>12.690000000000001</v>
      </c>
      <c r="X1218" s="400">
        <v>4.2300000000000004</v>
      </c>
      <c r="Y1218" s="400">
        <v>4.2300000000000004</v>
      </c>
      <c r="Z1218" s="400">
        <v>4.2300000000000004</v>
      </c>
      <c r="AA1218" s="404">
        <f>SUM(X1218:Z1218)</f>
        <v>12.690000000000001</v>
      </c>
      <c r="AB1218" s="400">
        <v>4.2300000000000004</v>
      </c>
      <c r="AC1218" s="400">
        <v>4.2300000000000004</v>
      </c>
      <c r="AD1218" s="400">
        <v>4.2300000000000004</v>
      </c>
      <c r="AE1218" s="404">
        <f>SUM(AB1218:AD1218)</f>
        <v>12.690000000000001</v>
      </c>
      <c r="AF1218" s="401">
        <f>SUBTOTAL(9,S1218,W1218,AA1218,AE1218)</f>
        <v>50.760000000000005</v>
      </c>
    </row>
    <row r="1219" spans="1:32" x14ac:dyDescent="0.3">
      <c r="A1219" s="82"/>
      <c r="B1219" s="70" t="s">
        <v>3631</v>
      </c>
      <c r="C1219" s="318" t="s">
        <v>2686</v>
      </c>
      <c r="D1219" s="318" t="s">
        <v>538</v>
      </c>
      <c r="E1219" s="317" t="s">
        <v>750</v>
      </c>
      <c r="F1219" s="318" t="s">
        <v>2302</v>
      </c>
      <c r="G1219" s="318" t="s">
        <v>1272</v>
      </c>
      <c r="H1219" s="317" t="s">
        <v>912</v>
      </c>
      <c r="I1219" s="317">
        <v>53100</v>
      </c>
      <c r="J1219" s="318" t="s">
        <v>1001</v>
      </c>
      <c r="K1219" s="316">
        <v>42382</v>
      </c>
      <c r="L1219" s="317" t="s">
        <v>2608</v>
      </c>
      <c r="M1219" s="315" t="s">
        <v>983</v>
      </c>
      <c r="N1219" s="318" t="s">
        <v>991</v>
      </c>
      <c r="O1219" s="347">
        <v>50.76</v>
      </c>
      <c r="P1219" s="400">
        <v>4.2300000000000004</v>
      </c>
      <c r="Q1219" s="400">
        <v>4.2300000000000004</v>
      </c>
      <c r="R1219" s="400">
        <v>4.2300000000000004</v>
      </c>
      <c r="S1219" s="404">
        <f>SUM(P1219:R1219)</f>
        <v>12.690000000000001</v>
      </c>
      <c r="T1219" s="400">
        <v>4.2300000000000004</v>
      </c>
      <c r="U1219" s="400">
        <v>4.2300000000000004</v>
      </c>
      <c r="V1219" s="400">
        <v>4.2300000000000004</v>
      </c>
      <c r="W1219" s="404">
        <f>SUM(T1219:V1219)</f>
        <v>12.690000000000001</v>
      </c>
      <c r="X1219" s="400">
        <v>4.2300000000000004</v>
      </c>
      <c r="Y1219" s="400">
        <v>4.2300000000000004</v>
      </c>
      <c r="Z1219" s="400">
        <v>4.2300000000000004</v>
      </c>
      <c r="AA1219" s="404">
        <f>SUM(X1219:Z1219)</f>
        <v>12.690000000000001</v>
      </c>
      <c r="AB1219" s="400">
        <v>4.2300000000000004</v>
      </c>
      <c r="AC1219" s="400">
        <v>4.2300000000000004</v>
      </c>
      <c r="AD1219" s="400">
        <v>4.2300000000000004</v>
      </c>
      <c r="AE1219" s="404">
        <f>SUM(AB1219:AD1219)</f>
        <v>12.690000000000001</v>
      </c>
      <c r="AF1219" s="401">
        <f>SUBTOTAL(9,S1219,W1219,AA1219,AE1219)</f>
        <v>50.760000000000005</v>
      </c>
    </row>
    <row r="1220" spans="1:32" x14ac:dyDescent="0.3">
      <c r="A1220" s="82"/>
      <c r="B1220" s="70" t="s">
        <v>3631</v>
      </c>
      <c r="C1220" s="318" t="s">
        <v>2594</v>
      </c>
      <c r="D1220" s="318" t="s">
        <v>539</v>
      </c>
      <c r="E1220" s="317" t="s">
        <v>750</v>
      </c>
      <c r="F1220" s="318" t="s">
        <v>2303</v>
      </c>
      <c r="G1220" s="318" t="s">
        <v>1272</v>
      </c>
      <c r="H1220" s="317" t="s">
        <v>912</v>
      </c>
      <c r="I1220" s="317">
        <v>53100</v>
      </c>
      <c r="J1220" s="318" t="s">
        <v>1001</v>
      </c>
      <c r="K1220" s="316">
        <v>42361</v>
      </c>
      <c r="L1220" s="317" t="s">
        <v>2608</v>
      </c>
      <c r="M1220" s="315" t="s">
        <v>983</v>
      </c>
      <c r="N1220" s="318" t="s">
        <v>991</v>
      </c>
      <c r="O1220" s="347">
        <v>50.76</v>
      </c>
      <c r="P1220" s="400">
        <v>4.2300000000000004</v>
      </c>
      <c r="Q1220" s="400">
        <v>4.2300000000000004</v>
      </c>
      <c r="R1220" s="400">
        <v>4.2300000000000004</v>
      </c>
      <c r="S1220" s="404">
        <f>SUM(P1220:R1220)</f>
        <v>12.690000000000001</v>
      </c>
      <c r="T1220" s="400">
        <v>4.2300000000000004</v>
      </c>
      <c r="U1220" s="400">
        <v>4.2300000000000004</v>
      </c>
      <c r="V1220" s="400">
        <v>4.2300000000000004</v>
      </c>
      <c r="W1220" s="404">
        <f>SUM(T1220:V1220)</f>
        <v>12.690000000000001</v>
      </c>
      <c r="X1220" s="400">
        <v>4.2300000000000004</v>
      </c>
      <c r="Y1220" s="400">
        <v>4.2300000000000004</v>
      </c>
      <c r="Z1220" s="400">
        <v>4.2300000000000004</v>
      </c>
      <c r="AA1220" s="404">
        <f>SUM(X1220:Z1220)</f>
        <v>12.690000000000001</v>
      </c>
      <c r="AB1220" s="400">
        <v>4.2300000000000004</v>
      </c>
      <c r="AC1220" s="400">
        <v>4.2300000000000004</v>
      </c>
      <c r="AD1220" s="400">
        <v>4.2300000000000004</v>
      </c>
      <c r="AE1220" s="404">
        <f>SUM(AB1220:AD1220)</f>
        <v>12.690000000000001</v>
      </c>
      <c r="AF1220" s="401">
        <f>SUBTOTAL(9,S1220,W1220,AA1220,AE1220)</f>
        <v>50.760000000000005</v>
      </c>
    </row>
    <row r="1221" spans="1:32" x14ac:dyDescent="0.3">
      <c r="A1221" s="82"/>
      <c r="B1221" s="70" t="s">
        <v>3631</v>
      </c>
      <c r="C1221" s="318" t="s">
        <v>2686</v>
      </c>
      <c r="D1221" s="318" t="s">
        <v>540</v>
      </c>
      <c r="E1221" s="317" t="s">
        <v>750</v>
      </c>
      <c r="F1221" s="318" t="s">
        <v>2304</v>
      </c>
      <c r="G1221" s="318" t="s">
        <v>1272</v>
      </c>
      <c r="H1221" s="317" t="s">
        <v>912</v>
      </c>
      <c r="I1221" s="317">
        <v>53100</v>
      </c>
      <c r="J1221" s="318" t="s">
        <v>1001</v>
      </c>
      <c r="K1221" s="316">
        <v>42353</v>
      </c>
      <c r="L1221" s="317" t="s">
        <v>2608</v>
      </c>
      <c r="M1221" s="315" t="s">
        <v>983</v>
      </c>
      <c r="N1221" s="318" t="s">
        <v>991</v>
      </c>
      <c r="O1221" s="347">
        <v>50.76</v>
      </c>
      <c r="P1221" s="400">
        <v>4.2300000000000004</v>
      </c>
      <c r="Q1221" s="400">
        <v>4.2300000000000004</v>
      </c>
      <c r="R1221" s="400">
        <v>4.2300000000000004</v>
      </c>
      <c r="S1221" s="404">
        <f>SUM(P1221:R1221)</f>
        <v>12.690000000000001</v>
      </c>
      <c r="T1221" s="400">
        <v>4.2300000000000004</v>
      </c>
      <c r="U1221" s="400">
        <v>4.2300000000000004</v>
      </c>
      <c r="V1221" s="400">
        <v>4.2300000000000004</v>
      </c>
      <c r="W1221" s="404">
        <f>SUM(T1221:V1221)</f>
        <v>12.690000000000001</v>
      </c>
      <c r="X1221" s="400">
        <v>4.2300000000000004</v>
      </c>
      <c r="Y1221" s="400">
        <v>4.2300000000000004</v>
      </c>
      <c r="Z1221" s="400">
        <v>4.2300000000000004</v>
      </c>
      <c r="AA1221" s="404">
        <f>SUM(X1221:Z1221)</f>
        <v>12.690000000000001</v>
      </c>
      <c r="AB1221" s="400">
        <v>4.2300000000000004</v>
      </c>
      <c r="AC1221" s="400">
        <v>4.2300000000000004</v>
      </c>
      <c r="AD1221" s="400">
        <v>4.2300000000000004</v>
      </c>
      <c r="AE1221" s="404">
        <f>SUM(AB1221:AD1221)</f>
        <v>12.690000000000001</v>
      </c>
      <c r="AF1221" s="401">
        <f>SUBTOTAL(9,S1221,W1221,AA1221,AE1221)</f>
        <v>50.760000000000005</v>
      </c>
    </row>
    <row r="1222" spans="1:32" x14ac:dyDescent="0.3">
      <c r="A1222" s="82"/>
      <c r="B1222" s="70" t="s">
        <v>3631</v>
      </c>
      <c r="C1222" s="318" t="s">
        <v>2594</v>
      </c>
      <c r="D1222" s="318" t="s">
        <v>541</v>
      </c>
      <c r="E1222" s="317" t="s">
        <v>750</v>
      </c>
      <c r="F1222" s="318" t="s">
        <v>2305</v>
      </c>
      <c r="G1222" s="318" t="s">
        <v>1272</v>
      </c>
      <c r="H1222" s="317" t="s">
        <v>912</v>
      </c>
      <c r="I1222" s="317">
        <v>53100</v>
      </c>
      <c r="J1222" s="318" t="s">
        <v>1001</v>
      </c>
      <c r="K1222" s="316">
        <v>42383</v>
      </c>
      <c r="L1222" s="317" t="s">
        <v>2608</v>
      </c>
      <c r="M1222" s="315" t="s">
        <v>983</v>
      </c>
      <c r="N1222" s="318" t="s">
        <v>991</v>
      </c>
      <c r="O1222" s="347">
        <v>50.76</v>
      </c>
      <c r="P1222" s="400">
        <v>4.2300000000000004</v>
      </c>
      <c r="Q1222" s="400">
        <v>4.2300000000000004</v>
      </c>
      <c r="R1222" s="400">
        <v>4.2300000000000004</v>
      </c>
      <c r="S1222" s="404">
        <f>SUM(P1222:R1222)</f>
        <v>12.690000000000001</v>
      </c>
      <c r="T1222" s="400">
        <v>4.2300000000000004</v>
      </c>
      <c r="U1222" s="400">
        <v>4.2300000000000004</v>
      </c>
      <c r="V1222" s="400">
        <v>4.2300000000000004</v>
      </c>
      <c r="W1222" s="404">
        <f>SUM(T1222:V1222)</f>
        <v>12.690000000000001</v>
      </c>
      <c r="X1222" s="400">
        <v>4.2300000000000004</v>
      </c>
      <c r="Y1222" s="400">
        <v>4.2300000000000004</v>
      </c>
      <c r="Z1222" s="400">
        <v>4.2300000000000004</v>
      </c>
      <c r="AA1222" s="404">
        <f>SUM(X1222:Z1222)</f>
        <v>12.690000000000001</v>
      </c>
      <c r="AB1222" s="400">
        <v>4.2300000000000004</v>
      </c>
      <c r="AC1222" s="400">
        <v>4.2300000000000004</v>
      </c>
      <c r="AD1222" s="400">
        <v>4.2300000000000004</v>
      </c>
      <c r="AE1222" s="404">
        <f>SUM(AB1222:AD1222)</f>
        <v>12.690000000000001</v>
      </c>
      <c r="AF1222" s="401">
        <f>SUBTOTAL(9,S1222,W1222,AA1222,AE1222)</f>
        <v>50.760000000000005</v>
      </c>
    </row>
    <row r="1223" spans="1:32" x14ac:dyDescent="0.3">
      <c r="A1223" s="70"/>
      <c r="B1223" s="70" t="s">
        <v>3631</v>
      </c>
      <c r="C1223" s="317" t="s">
        <v>2594</v>
      </c>
      <c r="D1223" s="317" t="s">
        <v>2728</v>
      </c>
      <c r="E1223" s="503" t="s">
        <v>3733</v>
      </c>
      <c r="F1223" s="318" t="s">
        <v>2309</v>
      </c>
      <c r="G1223" s="318" t="s">
        <v>1272</v>
      </c>
      <c r="H1223" s="317" t="s">
        <v>912</v>
      </c>
      <c r="I1223" s="317">
        <v>53100</v>
      </c>
      <c r="J1223" s="318" t="s">
        <v>1003</v>
      </c>
      <c r="K1223" s="316">
        <v>42378</v>
      </c>
      <c r="L1223" s="317" t="s">
        <v>2608</v>
      </c>
      <c r="M1223" s="315" t="s">
        <v>983</v>
      </c>
      <c r="N1223" s="318" t="s">
        <v>992</v>
      </c>
      <c r="O1223" s="347">
        <v>78.599999999999994</v>
      </c>
      <c r="P1223" s="400">
        <v>6.55</v>
      </c>
      <c r="Q1223" s="400">
        <v>6.55</v>
      </c>
      <c r="R1223" s="400">
        <v>6.55</v>
      </c>
      <c r="S1223" s="404">
        <f>SUM(P1223:R1223)</f>
        <v>19.649999999999999</v>
      </c>
      <c r="T1223" s="400">
        <v>6.55</v>
      </c>
      <c r="U1223" s="400">
        <v>6.55</v>
      </c>
      <c r="V1223" s="400">
        <v>6.55</v>
      </c>
      <c r="W1223" s="404">
        <f>SUM(T1223:V1223)</f>
        <v>19.649999999999999</v>
      </c>
      <c r="X1223" s="400">
        <v>6.55</v>
      </c>
      <c r="Y1223" s="400">
        <v>6.55</v>
      </c>
      <c r="Z1223" s="400">
        <v>6.55</v>
      </c>
      <c r="AA1223" s="404">
        <f>SUM(X1223:Z1223)</f>
        <v>19.649999999999999</v>
      </c>
      <c r="AB1223" s="400">
        <v>6.55</v>
      </c>
      <c r="AC1223" s="400">
        <v>6.55</v>
      </c>
      <c r="AD1223" s="400">
        <v>6.55</v>
      </c>
      <c r="AE1223" s="404">
        <f>SUM(AB1223:AD1223)</f>
        <v>19.649999999999999</v>
      </c>
      <c r="AF1223" s="401">
        <f>SUBTOTAL(9,S1223,W1223,AA1223,AE1223)</f>
        <v>78.599999999999994</v>
      </c>
    </row>
    <row r="1224" spans="1:32" x14ac:dyDescent="0.3">
      <c r="A1224" s="70"/>
      <c r="B1224" s="70" t="s">
        <v>3631</v>
      </c>
      <c r="C1224" s="80" t="s">
        <v>2594</v>
      </c>
      <c r="D1224" s="317" t="s">
        <v>2683</v>
      </c>
      <c r="E1224" s="503" t="s">
        <v>3729</v>
      </c>
      <c r="F1224" s="318" t="s">
        <v>2310</v>
      </c>
      <c r="G1224" s="318" t="s">
        <v>1272</v>
      </c>
      <c r="H1224" s="317" t="s">
        <v>912</v>
      </c>
      <c r="I1224" s="317">
        <v>53100</v>
      </c>
      <c r="J1224" s="318" t="s">
        <v>1003</v>
      </c>
      <c r="K1224" s="316">
        <v>42128</v>
      </c>
      <c r="L1224" s="317" t="s">
        <v>2608</v>
      </c>
      <c r="M1224" s="315" t="s">
        <v>983</v>
      </c>
      <c r="N1224" s="318" t="s">
        <v>992</v>
      </c>
      <c r="O1224" s="347">
        <v>78.599999999999994</v>
      </c>
      <c r="P1224" s="400">
        <v>6.55</v>
      </c>
      <c r="Q1224" s="400">
        <v>6.55</v>
      </c>
      <c r="R1224" s="400">
        <v>6.55</v>
      </c>
      <c r="S1224" s="404">
        <f>SUM(P1224:R1224)</f>
        <v>19.649999999999999</v>
      </c>
      <c r="T1224" s="400">
        <v>6.55</v>
      </c>
      <c r="U1224" s="400">
        <v>6.55</v>
      </c>
      <c r="V1224" s="400">
        <v>6.55</v>
      </c>
      <c r="W1224" s="404">
        <f>SUM(T1224:V1224)</f>
        <v>19.649999999999999</v>
      </c>
      <c r="X1224" s="400">
        <v>6.55</v>
      </c>
      <c r="Y1224" s="400">
        <v>6.55</v>
      </c>
      <c r="Z1224" s="400">
        <v>6.55</v>
      </c>
      <c r="AA1224" s="404">
        <f>SUM(X1224:Z1224)</f>
        <v>19.649999999999999</v>
      </c>
      <c r="AB1224" s="400">
        <v>6.55</v>
      </c>
      <c r="AC1224" s="400">
        <v>6.55</v>
      </c>
      <c r="AD1224" s="400">
        <v>6.55</v>
      </c>
      <c r="AE1224" s="404">
        <f>SUM(AB1224:AD1224)</f>
        <v>19.649999999999999</v>
      </c>
      <c r="AF1224" s="401">
        <f>SUBTOTAL(9,S1224,W1224,AA1224,AE1224)</f>
        <v>78.599999999999994</v>
      </c>
    </row>
    <row r="1225" spans="1:32" x14ac:dyDescent="0.3">
      <c r="A1225" s="82"/>
      <c r="B1225" s="70" t="s">
        <v>3631</v>
      </c>
      <c r="C1225" s="318" t="s">
        <v>2594</v>
      </c>
      <c r="D1225" s="318" t="s">
        <v>542</v>
      </c>
      <c r="E1225" s="317" t="s">
        <v>750</v>
      </c>
      <c r="F1225" s="318" t="s">
        <v>2311</v>
      </c>
      <c r="G1225" s="318" t="s">
        <v>1272</v>
      </c>
      <c r="H1225" s="317" t="s">
        <v>912</v>
      </c>
      <c r="I1225" s="317">
        <v>53100</v>
      </c>
      <c r="J1225" s="318" t="s">
        <v>1001</v>
      </c>
      <c r="K1225" s="316">
        <v>42382</v>
      </c>
      <c r="L1225" s="317" t="s">
        <v>2608</v>
      </c>
      <c r="M1225" s="315" t="s">
        <v>983</v>
      </c>
      <c r="N1225" s="318" t="s">
        <v>991</v>
      </c>
      <c r="O1225" s="347">
        <v>50.76</v>
      </c>
      <c r="P1225" s="400">
        <v>4.2300000000000004</v>
      </c>
      <c r="Q1225" s="400">
        <v>4.2300000000000004</v>
      </c>
      <c r="R1225" s="400">
        <v>4.2300000000000004</v>
      </c>
      <c r="S1225" s="404">
        <f>SUM(P1225:R1225)</f>
        <v>12.690000000000001</v>
      </c>
      <c r="T1225" s="400">
        <v>4.2300000000000004</v>
      </c>
      <c r="U1225" s="400">
        <v>4.2300000000000004</v>
      </c>
      <c r="V1225" s="400">
        <v>4.2300000000000004</v>
      </c>
      <c r="W1225" s="404">
        <f>SUM(T1225:V1225)</f>
        <v>12.690000000000001</v>
      </c>
      <c r="X1225" s="400">
        <v>4.2300000000000004</v>
      </c>
      <c r="Y1225" s="400">
        <v>4.2300000000000004</v>
      </c>
      <c r="Z1225" s="400">
        <v>4.2300000000000004</v>
      </c>
      <c r="AA1225" s="404">
        <f>SUM(X1225:Z1225)</f>
        <v>12.690000000000001</v>
      </c>
      <c r="AB1225" s="400">
        <v>4.2300000000000004</v>
      </c>
      <c r="AC1225" s="400">
        <v>4.2300000000000004</v>
      </c>
      <c r="AD1225" s="400">
        <v>4.2300000000000004</v>
      </c>
      <c r="AE1225" s="404">
        <f>SUM(AB1225:AD1225)</f>
        <v>12.690000000000001</v>
      </c>
      <c r="AF1225" s="401">
        <f>SUBTOTAL(9,S1225,W1225,AA1225,AE1225)</f>
        <v>50.760000000000005</v>
      </c>
    </row>
    <row r="1226" spans="1:32" x14ac:dyDescent="0.3">
      <c r="A1226" s="82"/>
      <c r="B1226" s="70" t="s">
        <v>3631</v>
      </c>
      <c r="C1226" s="318" t="s">
        <v>2594</v>
      </c>
      <c r="D1226" s="318" t="s">
        <v>543</v>
      </c>
      <c r="E1226" s="317" t="s">
        <v>750</v>
      </c>
      <c r="F1226" s="318" t="s">
        <v>2312</v>
      </c>
      <c r="G1226" s="318" t="s">
        <v>1272</v>
      </c>
      <c r="H1226" s="317" t="s">
        <v>912</v>
      </c>
      <c r="I1226" s="317">
        <v>53100</v>
      </c>
      <c r="J1226" s="318" t="s">
        <v>1001</v>
      </c>
      <c r="K1226" s="316">
        <v>42382</v>
      </c>
      <c r="L1226" s="317" t="s">
        <v>2608</v>
      </c>
      <c r="M1226" s="315" t="s">
        <v>983</v>
      </c>
      <c r="N1226" s="318" t="s">
        <v>991</v>
      </c>
      <c r="O1226" s="347">
        <v>50.76</v>
      </c>
      <c r="P1226" s="400">
        <v>4.2300000000000004</v>
      </c>
      <c r="Q1226" s="400">
        <v>4.2300000000000004</v>
      </c>
      <c r="R1226" s="400">
        <v>4.2300000000000004</v>
      </c>
      <c r="S1226" s="404">
        <f>SUM(P1226:R1226)</f>
        <v>12.690000000000001</v>
      </c>
      <c r="T1226" s="400">
        <v>4.2300000000000004</v>
      </c>
      <c r="U1226" s="400">
        <v>4.2300000000000004</v>
      </c>
      <c r="V1226" s="400">
        <v>4.2300000000000004</v>
      </c>
      <c r="W1226" s="404">
        <f>SUM(T1226:V1226)</f>
        <v>12.690000000000001</v>
      </c>
      <c r="X1226" s="400">
        <v>4.2300000000000004</v>
      </c>
      <c r="Y1226" s="400">
        <v>4.2300000000000004</v>
      </c>
      <c r="Z1226" s="400">
        <v>4.2300000000000004</v>
      </c>
      <c r="AA1226" s="404">
        <f>SUM(X1226:Z1226)</f>
        <v>12.690000000000001</v>
      </c>
      <c r="AB1226" s="400">
        <v>4.2300000000000004</v>
      </c>
      <c r="AC1226" s="400">
        <v>4.2300000000000004</v>
      </c>
      <c r="AD1226" s="400">
        <v>4.2300000000000004</v>
      </c>
      <c r="AE1226" s="404">
        <f>SUM(AB1226:AD1226)</f>
        <v>12.690000000000001</v>
      </c>
      <c r="AF1226" s="401">
        <f>SUBTOTAL(9,S1226,W1226,AA1226,AE1226)</f>
        <v>50.760000000000005</v>
      </c>
    </row>
    <row r="1227" spans="1:32" x14ac:dyDescent="0.3">
      <c r="A1227" s="70"/>
      <c r="B1227" s="70" t="s">
        <v>3631</v>
      </c>
      <c r="C1227" s="504" t="s">
        <v>2594</v>
      </c>
      <c r="D1227" s="504" t="s">
        <v>544</v>
      </c>
      <c r="E1227" s="503" t="s">
        <v>750</v>
      </c>
      <c r="F1227" s="504" t="s">
        <v>2313</v>
      </c>
      <c r="G1227" s="503" t="s">
        <v>3714</v>
      </c>
      <c r="H1227" s="503" t="s">
        <v>913</v>
      </c>
      <c r="I1227" s="503">
        <v>53000</v>
      </c>
      <c r="J1227" s="504" t="s">
        <v>1001</v>
      </c>
      <c r="K1227" s="316">
        <v>42382</v>
      </c>
      <c r="L1227" s="503" t="s">
        <v>2608</v>
      </c>
      <c r="M1227" s="315" t="s">
        <v>983</v>
      </c>
      <c r="N1227" s="504" t="s">
        <v>991</v>
      </c>
      <c r="O1227" s="525">
        <v>50.76</v>
      </c>
      <c r="P1227" s="400">
        <v>4.2300000000000004</v>
      </c>
      <c r="Q1227" s="400">
        <v>4.2300000000000004</v>
      </c>
      <c r="R1227" s="400">
        <v>4.2300000000000004</v>
      </c>
      <c r="S1227" s="404">
        <f>SUM(P1227:R1227)</f>
        <v>12.690000000000001</v>
      </c>
      <c r="T1227" s="400">
        <v>4.2300000000000004</v>
      </c>
      <c r="U1227" s="400">
        <v>4.2300000000000004</v>
      </c>
      <c r="V1227" s="400">
        <v>4.2300000000000004</v>
      </c>
      <c r="W1227" s="404">
        <f>SUM(T1227:V1227)</f>
        <v>12.690000000000001</v>
      </c>
      <c r="X1227" s="400">
        <v>4.2300000000000004</v>
      </c>
      <c r="Y1227" s="400">
        <v>4.2300000000000004</v>
      </c>
      <c r="Z1227" s="400">
        <v>4.2300000000000004</v>
      </c>
      <c r="AA1227" s="404">
        <f>SUM(X1227:Z1227)</f>
        <v>12.690000000000001</v>
      </c>
      <c r="AB1227" s="400">
        <v>4.2300000000000004</v>
      </c>
      <c r="AC1227" s="400">
        <v>4.2300000000000004</v>
      </c>
      <c r="AD1227" s="400">
        <v>4.2300000000000004</v>
      </c>
      <c r="AE1227" s="404">
        <f>SUM(AB1227:AD1227)</f>
        <v>12.690000000000001</v>
      </c>
      <c r="AF1227" s="401">
        <f>SUBTOTAL(9,S1227,W1227,AA1227,AE1227)</f>
        <v>50.760000000000005</v>
      </c>
    </row>
    <row r="1228" spans="1:32" x14ac:dyDescent="0.3">
      <c r="A1228" s="335"/>
      <c r="B1228" s="70" t="s">
        <v>3631</v>
      </c>
      <c r="C1228" s="503" t="s">
        <v>2700</v>
      </c>
      <c r="D1228" s="503" t="s">
        <v>3403</v>
      </c>
      <c r="E1228" s="503" t="s">
        <v>750</v>
      </c>
      <c r="F1228" s="503" t="s">
        <v>2315</v>
      </c>
      <c r="G1228" s="503" t="s">
        <v>3346</v>
      </c>
      <c r="H1228" s="503" t="s">
        <v>913</v>
      </c>
      <c r="I1228" s="503">
        <v>53000</v>
      </c>
      <c r="J1228" s="503" t="s">
        <v>1001</v>
      </c>
      <c r="K1228" s="316">
        <v>42382</v>
      </c>
      <c r="L1228" s="503" t="s">
        <v>2608</v>
      </c>
      <c r="M1228" s="315" t="s">
        <v>983</v>
      </c>
      <c r="N1228" s="503" t="s">
        <v>991</v>
      </c>
      <c r="O1228" s="535">
        <v>50.76</v>
      </c>
      <c r="P1228" s="400">
        <v>4.2300000000000004</v>
      </c>
      <c r="Q1228" s="400">
        <v>4.2300000000000004</v>
      </c>
      <c r="R1228" s="400">
        <v>4.2300000000000004</v>
      </c>
      <c r="S1228" s="535">
        <f>SUM(P1228:R1228)</f>
        <v>12.690000000000001</v>
      </c>
      <c r="T1228" s="400">
        <v>4.2300000000000004</v>
      </c>
      <c r="U1228" s="400">
        <v>4.2300000000000004</v>
      </c>
      <c r="V1228" s="400">
        <v>4.2300000000000004</v>
      </c>
      <c r="W1228" s="535">
        <f>SUM(T1228:V1228)</f>
        <v>12.690000000000001</v>
      </c>
      <c r="X1228" s="400">
        <v>4.2300000000000004</v>
      </c>
      <c r="Y1228" s="400">
        <v>4.2300000000000004</v>
      </c>
      <c r="Z1228" s="400">
        <v>4.2300000000000004</v>
      </c>
      <c r="AA1228" s="535">
        <f>SUM(X1228:Z1228)</f>
        <v>12.690000000000001</v>
      </c>
      <c r="AB1228" s="400">
        <v>4.2300000000000004</v>
      </c>
      <c r="AC1228" s="400">
        <v>4.2300000000000004</v>
      </c>
      <c r="AD1228" s="400">
        <v>4.2300000000000004</v>
      </c>
      <c r="AE1228" s="535">
        <f>SUM(AB1228:AD1228)</f>
        <v>12.690000000000001</v>
      </c>
      <c r="AF1228" s="536">
        <f>SUBTOTAL(9,S1228,W1228,AA1228,AE1228)</f>
        <v>50.760000000000005</v>
      </c>
    </row>
    <row r="1229" spans="1:32" x14ac:dyDescent="0.3">
      <c r="A1229" s="82"/>
      <c r="B1229" s="70" t="s">
        <v>3631</v>
      </c>
      <c r="C1229" s="503" t="s">
        <v>2594</v>
      </c>
      <c r="D1229" s="503" t="s">
        <v>3403</v>
      </c>
      <c r="E1229" s="503" t="s">
        <v>750</v>
      </c>
      <c r="F1229" s="503" t="s">
        <v>2315</v>
      </c>
      <c r="G1229" s="503" t="s">
        <v>3346</v>
      </c>
      <c r="H1229" s="503" t="s">
        <v>913</v>
      </c>
      <c r="I1229" s="503">
        <v>53000</v>
      </c>
      <c r="J1229" s="503" t="s">
        <v>3778</v>
      </c>
      <c r="K1229" s="316" t="s">
        <v>3779</v>
      </c>
      <c r="L1229" s="503"/>
      <c r="M1229" s="315"/>
      <c r="N1229" s="503"/>
      <c r="O1229" s="535">
        <v>0</v>
      </c>
      <c r="P1229" s="400">
        <v>0</v>
      </c>
      <c r="Q1229" s="400">
        <v>0</v>
      </c>
      <c r="R1229" s="400">
        <v>0</v>
      </c>
      <c r="S1229" s="535">
        <f>SUM(P1229:R1229)</f>
        <v>0</v>
      </c>
      <c r="T1229" s="400">
        <v>0</v>
      </c>
      <c r="U1229" s="400">
        <v>0</v>
      </c>
      <c r="V1229" s="400">
        <v>0</v>
      </c>
      <c r="W1229" s="535">
        <f>SUM(T1229:V1229)</f>
        <v>0</v>
      </c>
      <c r="X1229" s="400">
        <v>0</v>
      </c>
      <c r="Y1229" s="400">
        <v>0</v>
      </c>
      <c r="Z1229" s="400">
        <v>0</v>
      </c>
      <c r="AA1229" s="535">
        <f>SUM(X1229:Z1229)</f>
        <v>0</v>
      </c>
      <c r="AB1229" s="400">
        <v>0</v>
      </c>
      <c r="AC1229" s="400">
        <v>0</v>
      </c>
      <c r="AD1229" s="400">
        <v>0</v>
      </c>
      <c r="AE1229" s="535">
        <f>SUM(AB1229:AD1229)</f>
        <v>0</v>
      </c>
      <c r="AF1229" s="536">
        <f>SUBTOTAL(9,S1229,W1229,AA1229,AE1229)</f>
        <v>0</v>
      </c>
    </row>
    <row r="1230" spans="1:32" x14ac:dyDescent="0.3">
      <c r="A1230" s="335"/>
      <c r="B1230" s="70" t="s">
        <v>3631</v>
      </c>
      <c r="C1230" s="317" t="s">
        <v>2700</v>
      </c>
      <c r="D1230" s="317" t="s">
        <v>2713</v>
      </c>
      <c r="E1230" s="317" t="s">
        <v>755</v>
      </c>
      <c r="F1230" s="318" t="s">
        <v>2316</v>
      </c>
      <c r="G1230" s="318" t="s">
        <v>1273</v>
      </c>
      <c r="H1230" s="317" t="s">
        <v>913</v>
      </c>
      <c r="I1230" s="317">
        <v>53000</v>
      </c>
      <c r="J1230" s="318" t="s">
        <v>3726</v>
      </c>
      <c r="K1230" s="316">
        <v>42155</v>
      </c>
      <c r="L1230" s="317" t="s">
        <v>2608</v>
      </c>
      <c r="M1230" s="315" t="s">
        <v>989</v>
      </c>
      <c r="N1230" s="318" t="s">
        <v>985</v>
      </c>
      <c r="O1230" s="375">
        <f>1193.88*1.5/2</f>
        <v>895.41000000000008</v>
      </c>
      <c r="P1230" s="400">
        <v>74.617500000000007</v>
      </c>
      <c r="Q1230" s="400">
        <v>74.617500000000007</v>
      </c>
      <c r="R1230" s="400">
        <v>74.617500000000007</v>
      </c>
      <c r="S1230" s="404">
        <f>SUM(P1230:R1230)</f>
        <v>223.85250000000002</v>
      </c>
      <c r="T1230" s="400">
        <v>74.617500000000007</v>
      </c>
      <c r="U1230" s="400">
        <v>74.617500000000007</v>
      </c>
      <c r="V1230" s="400">
        <v>74.617500000000007</v>
      </c>
      <c r="W1230" s="404">
        <f>SUM(T1230:V1230)</f>
        <v>223.85250000000002</v>
      </c>
      <c r="X1230" s="400">
        <v>74.617500000000007</v>
      </c>
      <c r="Y1230" s="400">
        <v>74.617500000000007</v>
      </c>
      <c r="Z1230" s="400">
        <v>74.617500000000007</v>
      </c>
      <c r="AA1230" s="404">
        <f>SUM(X1230:Z1230)</f>
        <v>223.85250000000002</v>
      </c>
      <c r="AB1230" s="400">
        <v>74.617500000000007</v>
      </c>
      <c r="AC1230" s="400">
        <v>74.617500000000007</v>
      </c>
      <c r="AD1230" s="400">
        <v>74.617500000000007</v>
      </c>
      <c r="AE1230" s="404">
        <f>SUM(AB1230:AD1230)</f>
        <v>223.85250000000002</v>
      </c>
      <c r="AF1230" s="401">
        <f>SUBTOTAL(9,S1230,W1230,AA1230,AE1230)</f>
        <v>895.41000000000008</v>
      </c>
    </row>
    <row r="1231" spans="1:32" x14ac:dyDescent="0.3">
      <c r="A1231" s="335"/>
      <c r="B1231" s="70" t="s">
        <v>3631</v>
      </c>
      <c r="C1231" s="317" t="s">
        <v>2700</v>
      </c>
      <c r="D1231" s="317" t="s">
        <v>2714</v>
      </c>
      <c r="E1231" s="317" t="s">
        <v>755</v>
      </c>
      <c r="F1231" s="318" t="s">
        <v>2317</v>
      </c>
      <c r="G1231" s="318" t="s">
        <v>1273</v>
      </c>
      <c r="H1231" s="317" t="s">
        <v>913</v>
      </c>
      <c r="I1231" s="317">
        <v>53000</v>
      </c>
      <c r="J1231" s="504" t="s">
        <v>3726</v>
      </c>
      <c r="K1231" s="316">
        <v>42155</v>
      </c>
      <c r="L1231" s="317" t="s">
        <v>2608</v>
      </c>
      <c r="M1231" s="315" t="s">
        <v>989</v>
      </c>
      <c r="N1231" s="318" t="s">
        <v>985</v>
      </c>
      <c r="O1231" s="375">
        <f>1193.88*1.5/2</f>
        <v>895.41000000000008</v>
      </c>
      <c r="P1231" s="400">
        <v>74.617500000000007</v>
      </c>
      <c r="Q1231" s="400">
        <v>74.617500000000007</v>
      </c>
      <c r="R1231" s="400">
        <v>74.617500000000007</v>
      </c>
      <c r="S1231" s="404">
        <f>SUM(P1231:R1231)</f>
        <v>223.85250000000002</v>
      </c>
      <c r="T1231" s="400">
        <v>74.617500000000007</v>
      </c>
      <c r="U1231" s="400">
        <v>74.617500000000007</v>
      </c>
      <c r="V1231" s="400">
        <v>74.617500000000007</v>
      </c>
      <c r="W1231" s="404">
        <f>SUM(T1231:V1231)</f>
        <v>223.85250000000002</v>
      </c>
      <c r="X1231" s="400">
        <v>74.617500000000007</v>
      </c>
      <c r="Y1231" s="400">
        <v>74.617500000000007</v>
      </c>
      <c r="Z1231" s="400">
        <v>74.617500000000007</v>
      </c>
      <c r="AA1231" s="404">
        <f>SUM(X1231:Z1231)</f>
        <v>223.85250000000002</v>
      </c>
      <c r="AB1231" s="400">
        <v>74.617500000000007</v>
      </c>
      <c r="AC1231" s="400">
        <v>74.617500000000007</v>
      </c>
      <c r="AD1231" s="400">
        <v>74.617500000000007</v>
      </c>
      <c r="AE1231" s="404">
        <f>SUM(AB1231:AD1231)</f>
        <v>223.85250000000002</v>
      </c>
      <c r="AF1231" s="401">
        <f>SUBTOTAL(9,S1231,W1231,AA1231,AE1231)</f>
        <v>895.41000000000008</v>
      </c>
    </row>
    <row r="1232" spans="1:32" x14ac:dyDescent="0.3">
      <c r="A1232" s="335"/>
      <c r="B1232" s="70" t="s">
        <v>3631</v>
      </c>
      <c r="C1232" s="317" t="s">
        <v>2700</v>
      </c>
      <c r="D1232" s="317" t="s">
        <v>2715</v>
      </c>
      <c r="E1232" s="317" t="s">
        <v>755</v>
      </c>
      <c r="F1232" s="318" t="s">
        <v>2318</v>
      </c>
      <c r="G1232" s="318" t="s">
        <v>1272</v>
      </c>
      <c r="H1232" s="317" t="s">
        <v>912</v>
      </c>
      <c r="I1232" s="317">
        <v>53100</v>
      </c>
      <c r="J1232" s="504" t="s">
        <v>3726</v>
      </c>
      <c r="K1232" s="316">
        <v>42155</v>
      </c>
      <c r="L1232" s="317" t="s">
        <v>2608</v>
      </c>
      <c r="M1232" s="315" t="s">
        <v>989</v>
      </c>
      <c r="N1232" s="318" t="s">
        <v>985</v>
      </c>
      <c r="O1232" s="375">
        <f>1193.88*1.5/2</f>
        <v>895.41000000000008</v>
      </c>
      <c r="P1232" s="400">
        <v>74.617500000000007</v>
      </c>
      <c r="Q1232" s="400">
        <v>74.617500000000007</v>
      </c>
      <c r="R1232" s="400">
        <v>74.617500000000007</v>
      </c>
      <c r="S1232" s="404">
        <f>SUM(P1232:R1232)</f>
        <v>223.85250000000002</v>
      </c>
      <c r="T1232" s="400">
        <v>74.617500000000007</v>
      </c>
      <c r="U1232" s="400">
        <v>74.617500000000007</v>
      </c>
      <c r="V1232" s="400">
        <v>74.617500000000007</v>
      </c>
      <c r="W1232" s="404">
        <f>SUM(T1232:V1232)</f>
        <v>223.85250000000002</v>
      </c>
      <c r="X1232" s="400">
        <v>74.617500000000007</v>
      </c>
      <c r="Y1232" s="400">
        <v>74.617500000000007</v>
      </c>
      <c r="Z1232" s="400">
        <v>74.617500000000007</v>
      </c>
      <c r="AA1232" s="404">
        <f>SUM(X1232:Z1232)</f>
        <v>223.85250000000002</v>
      </c>
      <c r="AB1232" s="400">
        <v>74.617500000000007</v>
      </c>
      <c r="AC1232" s="400">
        <v>74.617500000000007</v>
      </c>
      <c r="AD1232" s="400">
        <v>74.617500000000007</v>
      </c>
      <c r="AE1232" s="404">
        <f>SUM(AB1232:AD1232)</f>
        <v>223.85250000000002</v>
      </c>
      <c r="AF1232" s="401">
        <f>SUBTOTAL(9,S1232,W1232,AA1232,AE1232)</f>
        <v>895.41000000000008</v>
      </c>
    </row>
    <row r="1233" spans="1:32" x14ac:dyDescent="0.3">
      <c r="A1233" s="335"/>
      <c r="B1233" s="70" t="s">
        <v>3631</v>
      </c>
      <c r="C1233" s="317" t="s">
        <v>2700</v>
      </c>
      <c r="D1233" s="317" t="s">
        <v>2716</v>
      </c>
      <c r="E1233" s="317" t="s">
        <v>755</v>
      </c>
      <c r="F1233" s="318" t="s">
        <v>2319</v>
      </c>
      <c r="G1233" s="318" t="s">
        <v>1272</v>
      </c>
      <c r="H1233" s="317" t="s">
        <v>912</v>
      </c>
      <c r="I1233" s="317">
        <v>53100</v>
      </c>
      <c r="J1233" s="504" t="s">
        <v>3726</v>
      </c>
      <c r="K1233" s="316">
        <v>42155</v>
      </c>
      <c r="L1233" s="317" t="s">
        <v>2608</v>
      </c>
      <c r="M1233" s="315" t="s">
        <v>989</v>
      </c>
      <c r="N1233" s="318" t="s">
        <v>985</v>
      </c>
      <c r="O1233" s="375">
        <f>1193.88*1.5/2</f>
        <v>895.41000000000008</v>
      </c>
      <c r="P1233" s="400">
        <v>74.617500000000007</v>
      </c>
      <c r="Q1233" s="400">
        <v>74.617500000000007</v>
      </c>
      <c r="R1233" s="400">
        <v>74.617500000000007</v>
      </c>
      <c r="S1233" s="404">
        <f>SUM(P1233:R1233)</f>
        <v>223.85250000000002</v>
      </c>
      <c r="T1233" s="400">
        <v>74.617500000000007</v>
      </c>
      <c r="U1233" s="400">
        <v>74.617500000000007</v>
      </c>
      <c r="V1233" s="400">
        <v>74.617500000000007</v>
      </c>
      <c r="W1233" s="404">
        <f>SUM(T1233:V1233)</f>
        <v>223.85250000000002</v>
      </c>
      <c r="X1233" s="400">
        <v>74.617500000000007</v>
      </c>
      <c r="Y1233" s="400">
        <v>74.617500000000007</v>
      </c>
      <c r="Z1233" s="400">
        <v>74.617500000000007</v>
      </c>
      <c r="AA1233" s="404">
        <f>SUM(X1233:Z1233)</f>
        <v>223.85250000000002</v>
      </c>
      <c r="AB1233" s="400">
        <v>74.617500000000007</v>
      </c>
      <c r="AC1233" s="400">
        <v>74.617500000000007</v>
      </c>
      <c r="AD1233" s="400">
        <v>74.617500000000007</v>
      </c>
      <c r="AE1233" s="404">
        <f>SUM(AB1233:AD1233)</f>
        <v>223.85250000000002</v>
      </c>
      <c r="AF1233" s="401">
        <f>SUBTOTAL(9,S1233,W1233,AA1233,AE1233)</f>
        <v>895.41000000000008</v>
      </c>
    </row>
    <row r="1234" spans="1:32" x14ac:dyDescent="0.3">
      <c r="A1234" s="82"/>
      <c r="B1234" s="70" t="s">
        <v>3631</v>
      </c>
      <c r="C1234" s="318" t="s">
        <v>2700</v>
      </c>
      <c r="D1234" s="318" t="s">
        <v>545</v>
      </c>
      <c r="E1234" s="317" t="s">
        <v>750</v>
      </c>
      <c r="F1234" s="318" t="s">
        <v>2321</v>
      </c>
      <c r="G1234" s="318" t="s">
        <v>1272</v>
      </c>
      <c r="H1234" s="317" t="s">
        <v>912</v>
      </c>
      <c r="I1234" s="317">
        <v>53100</v>
      </c>
      <c r="J1234" s="318" t="s">
        <v>1001</v>
      </c>
      <c r="K1234" s="316">
        <v>42401</v>
      </c>
      <c r="L1234" s="317" t="s">
        <v>2608</v>
      </c>
      <c r="M1234" s="315" t="s">
        <v>983</v>
      </c>
      <c r="N1234" s="318" t="s">
        <v>991</v>
      </c>
      <c r="O1234" s="347">
        <v>50.76</v>
      </c>
      <c r="P1234" s="400">
        <v>3.17</v>
      </c>
      <c r="Q1234" s="400">
        <v>4.2300000000000004</v>
      </c>
      <c r="R1234" s="400">
        <v>4.2300000000000004</v>
      </c>
      <c r="S1234" s="404">
        <f>SUM(P1234:R1234)</f>
        <v>11.63</v>
      </c>
      <c r="T1234" s="400">
        <v>4.2300000000000004</v>
      </c>
      <c r="U1234" s="400">
        <v>4.2300000000000004</v>
      </c>
      <c r="V1234" s="400">
        <v>4.2300000000000004</v>
      </c>
      <c r="W1234" s="404">
        <f>SUM(T1234:V1234)</f>
        <v>12.690000000000001</v>
      </c>
      <c r="X1234" s="400">
        <v>4.2300000000000004</v>
      </c>
      <c r="Y1234" s="400">
        <v>4.2300000000000004</v>
      </c>
      <c r="Z1234" s="400">
        <v>4.2300000000000004</v>
      </c>
      <c r="AA1234" s="404">
        <f>SUM(X1234:Z1234)</f>
        <v>12.690000000000001</v>
      </c>
      <c r="AB1234" s="400">
        <v>4.2300000000000004</v>
      </c>
      <c r="AC1234" s="400">
        <v>4.2300000000000004</v>
      </c>
      <c r="AD1234" s="400">
        <v>4.2300000000000004</v>
      </c>
      <c r="AE1234" s="404">
        <f>SUM(AB1234:AD1234)</f>
        <v>12.690000000000001</v>
      </c>
      <c r="AF1234" s="401">
        <f>SUBTOTAL(9,S1234,W1234,AA1234,AE1234)</f>
        <v>49.7</v>
      </c>
    </row>
    <row r="1235" spans="1:32" x14ac:dyDescent="0.3">
      <c r="A1235" s="82"/>
      <c r="B1235" s="70" t="s">
        <v>3631</v>
      </c>
      <c r="C1235" s="318" t="s">
        <v>2594</v>
      </c>
      <c r="D1235" s="318" t="s">
        <v>546</v>
      </c>
      <c r="E1235" s="317" t="s">
        <v>750</v>
      </c>
      <c r="F1235" s="318" t="s">
        <v>2322</v>
      </c>
      <c r="G1235" s="318" t="s">
        <v>1272</v>
      </c>
      <c r="H1235" s="317" t="s">
        <v>912</v>
      </c>
      <c r="I1235" s="317">
        <v>53100</v>
      </c>
      <c r="J1235" s="318" t="s">
        <v>1001</v>
      </c>
      <c r="K1235" s="316">
        <v>42380</v>
      </c>
      <c r="L1235" s="317" t="s">
        <v>2608</v>
      </c>
      <c r="M1235" s="315" t="s">
        <v>983</v>
      </c>
      <c r="N1235" s="318" t="s">
        <v>991</v>
      </c>
      <c r="O1235" s="347">
        <v>50.76</v>
      </c>
      <c r="P1235" s="400">
        <v>4.2300000000000004</v>
      </c>
      <c r="Q1235" s="400">
        <v>4.2300000000000004</v>
      </c>
      <c r="R1235" s="400">
        <v>4.2300000000000004</v>
      </c>
      <c r="S1235" s="404">
        <f>SUM(P1235:R1235)</f>
        <v>12.690000000000001</v>
      </c>
      <c r="T1235" s="400">
        <v>4.2300000000000004</v>
      </c>
      <c r="U1235" s="400">
        <v>4.2300000000000004</v>
      </c>
      <c r="V1235" s="400">
        <v>4.2300000000000004</v>
      </c>
      <c r="W1235" s="404">
        <f>SUM(T1235:V1235)</f>
        <v>12.690000000000001</v>
      </c>
      <c r="X1235" s="400">
        <v>4.2300000000000004</v>
      </c>
      <c r="Y1235" s="400">
        <v>4.2300000000000004</v>
      </c>
      <c r="Z1235" s="400">
        <v>4.2300000000000004</v>
      </c>
      <c r="AA1235" s="404">
        <f>SUM(X1235:Z1235)</f>
        <v>12.690000000000001</v>
      </c>
      <c r="AB1235" s="400">
        <v>4.2300000000000004</v>
      </c>
      <c r="AC1235" s="400">
        <v>4.2300000000000004</v>
      </c>
      <c r="AD1235" s="400">
        <v>4.2300000000000004</v>
      </c>
      <c r="AE1235" s="404">
        <f>SUM(AB1235:AD1235)</f>
        <v>12.690000000000001</v>
      </c>
      <c r="AF1235" s="401">
        <f>SUBTOTAL(9,S1235,W1235,AA1235,AE1235)</f>
        <v>50.760000000000005</v>
      </c>
    </row>
    <row r="1236" spans="1:32" x14ac:dyDescent="0.3">
      <c r="A1236" s="148"/>
      <c r="B1236" s="70" t="s">
        <v>3631</v>
      </c>
      <c r="C1236" s="317" t="s">
        <v>2700</v>
      </c>
      <c r="D1236" s="317" t="s">
        <v>2653</v>
      </c>
      <c r="E1236" s="317" t="s">
        <v>878</v>
      </c>
      <c r="F1236" s="318" t="s">
        <v>2323</v>
      </c>
      <c r="G1236" s="318" t="s">
        <v>1272</v>
      </c>
      <c r="H1236" s="317" t="s">
        <v>912</v>
      </c>
      <c r="I1236" s="317">
        <v>53100</v>
      </c>
      <c r="J1236" s="504" t="s">
        <v>3725</v>
      </c>
      <c r="K1236" s="316">
        <v>42435</v>
      </c>
      <c r="L1236" s="317" t="s">
        <v>2608</v>
      </c>
      <c r="M1236" s="315" t="s">
        <v>983</v>
      </c>
      <c r="N1236" s="318" t="s">
        <v>985</v>
      </c>
      <c r="O1236" s="347">
        <f>283.08*1.1</f>
        <v>311.38800000000003</v>
      </c>
      <c r="P1236" s="400">
        <f>101.904/12</f>
        <v>8.4919999999999991</v>
      </c>
      <c r="Q1236" s="400">
        <f>101.904/12</f>
        <v>8.4919999999999991</v>
      </c>
      <c r="R1236" s="400">
        <f>311.39/12</f>
        <v>25.949166666666667</v>
      </c>
      <c r="S1236" s="404">
        <f>SUM(P1236:R1236)</f>
        <v>42.933166666666665</v>
      </c>
      <c r="T1236" s="400">
        <f>311.39/12</f>
        <v>25.949166666666667</v>
      </c>
      <c r="U1236" s="400">
        <f>311.39/12</f>
        <v>25.949166666666667</v>
      </c>
      <c r="V1236" s="400">
        <f>311.39/12</f>
        <v>25.949166666666667</v>
      </c>
      <c r="W1236" s="404">
        <f>SUM(T1236:V1236)</f>
        <v>77.847499999999997</v>
      </c>
      <c r="X1236" s="400">
        <f>311.39/12</f>
        <v>25.949166666666667</v>
      </c>
      <c r="Y1236" s="400">
        <f>311.39/12</f>
        <v>25.949166666666667</v>
      </c>
      <c r="Z1236" s="400">
        <f>311.39/12</f>
        <v>25.949166666666667</v>
      </c>
      <c r="AA1236" s="404">
        <f>SUM(X1236:Z1236)</f>
        <v>77.847499999999997</v>
      </c>
      <c r="AB1236" s="400">
        <f>311.39/12</f>
        <v>25.949166666666667</v>
      </c>
      <c r="AC1236" s="400">
        <f>311.39/12</f>
        <v>25.949166666666667</v>
      </c>
      <c r="AD1236" s="400">
        <f>311.39/12</f>
        <v>25.949166666666667</v>
      </c>
      <c r="AE1236" s="404">
        <f>SUM(AB1236:AD1236)</f>
        <v>77.847499999999997</v>
      </c>
      <c r="AF1236" s="401">
        <f>SUBTOTAL(9,S1236,W1236,AA1236,AE1236)</f>
        <v>276.47566666666665</v>
      </c>
    </row>
    <row r="1237" spans="1:32" x14ac:dyDescent="0.3">
      <c r="A1237" s="82"/>
      <c r="B1237" s="70" t="s">
        <v>3631</v>
      </c>
      <c r="C1237" s="318" t="s">
        <v>2700</v>
      </c>
      <c r="D1237" s="318" t="s">
        <v>547</v>
      </c>
      <c r="E1237" s="317" t="s">
        <v>750</v>
      </c>
      <c r="F1237" s="318" t="s">
        <v>2324</v>
      </c>
      <c r="G1237" s="318" t="s">
        <v>1273</v>
      </c>
      <c r="H1237" s="317" t="s">
        <v>913</v>
      </c>
      <c r="I1237" s="317">
        <v>53000</v>
      </c>
      <c r="J1237" s="318" t="s">
        <v>1001</v>
      </c>
      <c r="K1237" s="316">
        <v>42415</v>
      </c>
      <c r="L1237" s="317" t="s">
        <v>2608</v>
      </c>
      <c r="M1237" s="315" t="s">
        <v>983</v>
      </c>
      <c r="N1237" s="318" t="s">
        <v>991</v>
      </c>
      <c r="O1237" s="347">
        <v>50.76</v>
      </c>
      <c r="P1237" s="400">
        <v>3.17</v>
      </c>
      <c r="Q1237" s="400">
        <v>3.17</v>
      </c>
      <c r="R1237" s="400">
        <v>4.2300000000000004</v>
      </c>
      <c r="S1237" s="404">
        <f>SUM(P1237:R1237)</f>
        <v>10.57</v>
      </c>
      <c r="T1237" s="400">
        <v>4.2300000000000004</v>
      </c>
      <c r="U1237" s="400">
        <v>4.2300000000000004</v>
      </c>
      <c r="V1237" s="400">
        <v>4.2300000000000004</v>
      </c>
      <c r="W1237" s="404">
        <f>SUM(T1237:V1237)</f>
        <v>12.690000000000001</v>
      </c>
      <c r="X1237" s="400">
        <v>4.2300000000000004</v>
      </c>
      <c r="Y1237" s="400">
        <v>4.2300000000000004</v>
      </c>
      <c r="Z1237" s="400">
        <v>4.2300000000000004</v>
      </c>
      <c r="AA1237" s="404">
        <f>SUM(X1237:Z1237)</f>
        <v>12.690000000000001</v>
      </c>
      <c r="AB1237" s="400">
        <v>4.2300000000000004</v>
      </c>
      <c r="AC1237" s="400">
        <v>4.2300000000000004</v>
      </c>
      <c r="AD1237" s="400">
        <v>4.2300000000000004</v>
      </c>
      <c r="AE1237" s="404">
        <f>SUM(AB1237:AD1237)</f>
        <v>12.690000000000001</v>
      </c>
      <c r="AF1237" s="401">
        <f>SUBTOTAL(9,S1237,W1237,AA1237,AE1237)</f>
        <v>48.64</v>
      </c>
    </row>
    <row r="1238" spans="1:32" x14ac:dyDescent="0.3">
      <c r="A1238" s="82"/>
      <c r="B1238" s="70" t="s">
        <v>3631</v>
      </c>
      <c r="C1238" s="318" t="s">
        <v>2686</v>
      </c>
      <c r="D1238" s="318" t="s">
        <v>548</v>
      </c>
      <c r="E1238" s="317" t="s">
        <v>750</v>
      </c>
      <c r="F1238" s="318" t="s">
        <v>2325</v>
      </c>
      <c r="G1238" s="318" t="s">
        <v>1272</v>
      </c>
      <c r="H1238" s="317" t="s">
        <v>912</v>
      </c>
      <c r="I1238" s="317">
        <v>53100</v>
      </c>
      <c r="J1238" s="318" t="s">
        <v>1001</v>
      </c>
      <c r="K1238" s="316">
        <v>42415</v>
      </c>
      <c r="L1238" s="317" t="s">
        <v>2608</v>
      </c>
      <c r="M1238" s="315" t="s">
        <v>983</v>
      </c>
      <c r="N1238" s="318" t="s">
        <v>991</v>
      </c>
      <c r="O1238" s="347">
        <v>50.76</v>
      </c>
      <c r="P1238" s="400">
        <v>3.17</v>
      </c>
      <c r="Q1238" s="400">
        <v>3.17</v>
      </c>
      <c r="R1238" s="400">
        <v>4.2300000000000004</v>
      </c>
      <c r="S1238" s="404">
        <f>SUM(P1238:R1238)</f>
        <v>10.57</v>
      </c>
      <c r="T1238" s="400">
        <v>4.2300000000000004</v>
      </c>
      <c r="U1238" s="400">
        <v>4.2300000000000004</v>
      </c>
      <c r="V1238" s="400">
        <v>4.2300000000000004</v>
      </c>
      <c r="W1238" s="404">
        <f>SUM(T1238:V1238)</f>
        <v>12.690000000000001</v>
      </c>
      <c r="X1238" s="400">
        <v>4.2300000000000004</v>
      </c>
      <c r="Y1238" s="400">
        <v>4.2300000000000004</v>
      </c>
      <c r="Z1238" s="400">
        <v>4.2300000000000004</v>
      </c>
      <c r="AA1238" s="404">
        <f>SUM(X1238:Z1238)</f>
        <v>12.690000000000001</v>
      </c>
      <c r="AB1238" s="400">
        <v>4.2300000000000004</v>
      </c>
      <c r="AC1238" s="400">
        <v>4.2300000000000004</v>
      </c>
      <c r="AD1238" s="400">
        <v>4.2300000000000004</v>
      </c>
      <c r="AE1238" s="404">
        <f>SUM(AB1238:AD1238)</f>
        <v>12.690000000000001</v>
      </c>
      <c r="AF1238" s="401">
        <f>SUBTOTAL(9,S1238,W1238,AA1238,AE1238)</f>
        <v>48.64</v>
      </c>
    </row>
    <row r="1239" spans="1:32" x14ac:dyDescent="0.3">
      <c r="A1239" s="82"/>
      <c r="B1239" s="70" t="s">
        <v>3631</v>
      </c>
      <c r="C1239" s="318" t="s">
        <v>2700</v>
      </c>
      <c r="D1239" s="318" t="s">
        <v>549</v>
      </c>
      <c r="E1239" s="317" t="s">
        <v>750</v>
      </c>
      <c r="F1239" s="318" t="s">
        <v>2326</v>
      </c>
      <c r="G1239" s="318" t="s">
        <v>1273</v>
      </c>
      <c r="H1239" s="317" t="s">
        <v>913</v>
      </c>
      <c r="I1239" s="317">
        <v>53000</v>
      </c>
      <c r="J1239" s="318" t="s">
        <v>1001</v>
      </c>
      <c r="K1239" s="316">
        <v>42415</v>
      </c>
      <c r="L1239" s="317" t="s">
        <v>2608</v>
      </c>
      <c r="M1239" s="315" t="s">
        <v>983</v>
      </c>
      <c r="N1239" s="318" t="s">
        <v>991</v>
      </c>
      <c r="O1239" s="347">
        <v>50.76</v>
      </c>
      <c r="P1239" s="400">
        <v>3.17</v>
      </c>
      <c r="Q1239" s="400">
        <v>3.17</v>
      </c>
      <c r="R1239" s="400">
        <v>4.2300000000000004</v>
      </c>
      <c r="S1239" s="404">
        <f>SUM(P1239:R1239)</f>
        <v>10.57</v>
      </c>
      <c r="T1239" s="400">
        <v>4.2300000000000004</v>
      </c>
      <c r="U1239" s="400">
        <v>4.2300000000000004</v>
      </c>
      <c r="V1239" s="400">
        <v>4.2300000000000004</v>
      </c>
      <c r="W1239" s="404">
        <f>SUM(T1239:V1239)</f>
        <v>12.690000000000001</v>
      </c>
      <c r="X1239" s="400">
        <v>4.2300000000000004</v>
      </c>
      <c r="Y1239" s="400">
        <v>4.2300000000000004</v>
      </c>
      <c r="Z1239" s="400">
        <v>4.2300000000000004</v>
      </c>
      <c r="AA1239" s="404">
        <f>SUM(X1239:Z1239)</f>
        <v>12.690000000000001</v>
      </c>
      <c r="AB1239" s="400">
        <v>4.2300000000000004</v>
      </c>
      <c r="AC1239" s="400">
        <v>4.2300000000000004</v>
      </c>
      <c r="AD1239" s="400">
        <v>4.2300000000000004</v>
      </c>
      <c r="AE1239" s="404">
        <f>SUM(AB1239:AD1239)</f>
        <v>12.690000000000001</v>
      </c>
      <c r="AF1239" s="401">
        <f>SUBTOTAL(9,S1239,W1239,AA1239,AE1239)</f>
        <v>48.64</v>
      </c>
    </row>
    <row r="1240" spans="1:32" x14ac:dyDescent="0.3">
      <c r="A1240" s="82"/>
      <c r="B1240" s="70" t="s">
        <v>3631</v>
      </c>
      <c r="C1240" s="318" t="s">
        <v>2700</v>
      </c>
      <c r="D1240" s="318" t="s">
        <v>550</v>
      </c>
      <c r="E1240" s="317" t="s">
        <v>750</v>
      </c>
      <c r="F1240" s="318" t="s">
        <v>2327</v>
      </c>
      <c r="G1240" s="318" t="s">
        <v>1273</v>
      </c>
      <c r="H1240" s="317" t="s">
        <v>913</v>
      </c>
      <c r="I1240" s="317">
        <v>53000</v>
      </c>
      <c r="J1240" s="318" t="s">
        <v>1001</v>
      </c>
      <c r="K1240" s="316">
        <v>42401</v>
      </c>
      <c r="L1240" s="317" t="s">
        <v>2608</v>
      </c>
      <c r="M1240" s="315" t="s">
        <v>983</v>
      </c>
      <c r="N1240" s="318" t="s">
        <v>991</v>
      </c>
      <c r="O1240" s="347">
        <v>50.76</v>
      </c>
      <c r="P1240" s="400">
        <v>3.17</v>
      </c>
      <c r="Q1240" s="400">
        <v>4.2300000000000004</v>
      </c>
      <c r="R1240" s="400">
        <v>4.2300000000000004</v>
      </c>
      <c r="S1240" s="404">
        <f>SUM(P1240:R1240)</f>
        <v>11.63</v>
      </c>
      <c r="T1240" s="400">
        <v>4.2300000000000004</v>
      </c>
      <c r="U1240" s="400">
        <v>4.2300000000000004</v>
      </c>
      <c r="V1240" s="400">
        <v>4.2300000000000004</v>
      </c>
      <c r="W1240" s="404">
        <f>SUM(T1240:V1240)</f>
        <v>12.690000000000001</v>
      </c>
      <c r="X1240" s="400">
        <v>4.2300000000000004</v>
      </c>
      <c r="Y1240" s="400">
        <v>4.2300000000000004</v>
      </c>
      <c r="Z1240" s="400">
        <v>4.2300000000000004</v>
      </c>
      <c r="AA1240" s="404">
        <f>SUM(X1240:Z1240)</f>
        <v>12.690000000000001</v>
      </c>
      <c r="AB1240" s="400">
        <v>4.2300000000000004</v>
      </c>
      <c r="AC1240" s="400">
        <v>4.2300000000000004</v>
      </c>
      <c r="AD1240" s="400">
        <v>4.2300000000000004</v>
      </c>
      <c r="AE1240" s="404">
        <f>SUM(AB1240:AD1240)</f>
        <v>12.690000000000001</v>
      </c>
      <c r="AF1240" s="401">
        <f>SUBTOTAL(9,S1240,W1240,AA1240,AE1240)</f>
        <v>49.7</v>
      </c>
    </row>
    <row r="1241" spans="1:32" x14ac:dyDescent="0.3">
      <c r="A1241" s="82"/>
      <c r="B1241" s="70" t="s">
        <v>3631</v>
      </c>
      <c r="C1241" s="318" t="s">
        <v>2700</v>
      </c>
      <c r="D1241" s="318" t="s">
        <v>551</v>
      </c>
      <c r="E1241" s="317" t="s">
        <v>750</v>
      </c>
      <c r="F1241" s="318" t="s">
        <v>2328</v>
      </c>
      <c r="G1241" s="318" t="s">
        <v>1273</v>
      </c>
      <c r="H1241" s="317" t="s">
        <v>913</v>
      </c>
      <c r="I1241" s="317">
        <v>53000</v>
      </c>
      <c r="J1241" s="318" t="s">
        <v>1001</v>
      </c>
      <c r="K1241" s="316">
        <v>42401</v>
      </c>
      <c r="L1241" s="317" t="s">
        <v>2608</v>
      </c>
      <c r="M1241" s="315" t="s">
        <v>983</v>
      </c>
      <c r="N1241" s="318" t="s">
        <v>991</v>
      </c>
      <c r="O1241" s="347">
        <v>50.76</v>
      </c>
      <c r="P1241" s="400">
        <v>3.17</v>
      </c>
      <c r="Q1241" s="400">
        <v>4.2300000000000004</v>
      </c>
      <c r="R1241" s="400">
        <v>4.2300000000000004</v>
      </c>
      <c r="S1241" s="404">
        <f>SUM(P1241:R1241)</f>
        <v>11.63</v>
      </c>
      <c r="T1241" s="400">
        <v>4.2300000000000004</v>
      </c>
      <c r="U1241" s="400">
        <v>4.2300000000000004</v>
      </c>
      <c r="V1241" s="400">
        <v>4.2300000000000004</v>
      </c>
      <c r="W1241" s="404">
        <f>SUM(T1241:V1241)</f>
        <v>12.690000000000001</v>
      </c>
      <c r="X1241" s="400">
        <v>4.2300000000000004</v>
      </c>
      <c r="Y1241" s="400">
        <v>4.2300000000000004</v>
      </c>
      <c r="Z1241" s="400">
        <v>4.2300000000000004</v>
      </c>
      <c r="AA1241" s="404">
        <f>SUM(X1241:Z1241)</f>
        <v>12.690000000000001</v>
      </c>
      <c r="AB1241" s="400">
        <v>4.2300000000000004</v>
      </c>
      <c r="AC1241" s="400">
        <v>4.2300000000000004</v>
      </c>
      <c r="AD1241" s="400">
        <v>4.2300000000000004</v>
      </c>
      <c r="AE1241" s="404">
        <f>SUM(AB1241:AD1241)</f>
        <v>12.690000000000001</v>
      </c>
      <c r="AF1241" s="401">
        <f>SUBTOTAL(9,S1241,W1241,AA1241,AE1241)</f>
        <v>49.7</v>
      </c>
    </row>
    <row r="1242" spans="1:32" x14ac:dyDescent="0.3">
      <c r="A1242" s="82"/>
      <c r="B1242" s="70" t="s">
        <v>3631</v>
      </c>
      <c r="C1242" s="318" t="s">
        <v>2700</v>
      </c>
      <c r="D1242" s="318" t="s">
        <v>552</v>
      </c>
      <c r="E1242" s="317" t="s">
        <v>750</v>
      </c>
      <c r="F1242" s="318" t="s">
        <v>2329</v>
      </c>
      <c r="G1242" s="318" t="s">
        <v>1273</v>
      </c>
      <c r="H1242" s="317" t="s">
        <v>913</v>
      </c>
      <c r="I1242" s="317">
        <v>53000</v>
      </c>
      <c r="J1242" s="318" t="s">
        <v>1001</v>
      </c>
      <c r="K1242" s="316">
        <v>42401</v>
      </c>
      <c r="L1242" s="317" t="s">
        <v>2608</v>
      </c>
      <c r="M1242" s="315" t="s">
        <v>983</v>
      </c>
      <c r="N1242" s="318" t="s">
        <v>991</v>
      </c>
      <c r="O1242" s="347">
        <v>50.76</v>
      </c>
      <c r="P1242" s="400">
        <v>3.17</v>
      </c>
      <c r="Q1242" s="400">
        <v>4.2300000000000004</v>
      </c>
      <c r="R1242" s="400">
        <v>4.2300000000000004</v>
      </c>
      <c r="S1242" s="404">
        <f>SUM(P1242:R1242)</f>
        <v>11.63</v>
      </c>
      <c r="T1242" s="400">
        <v>4.2300000000000004</v>
      </c>
      <c r="U1242" s="400">
        <v>4.2300000000000004</v>
      </c>
      <c r="V1242" s="400">
        <v>4.2300000000000004</v>
      </c>
      <c r="W1242" s="404">
        <f>SUM(T1242:V1242)</f>
        <v>12.690000000000001</v>
      </c>
      <c r="X1242" s="400">
        <v>4.2300000000000004</v>
      </c>
      <c r="Y1242" s="400">
        <v>4.2300000000000004</v>
      </c>
      <c r="Z1242" s="400">
        <v>4.2300000000000004</v>
      </c>
      <c r="AA1242" s="404">
        <f>SUM(X1242:Z1242)</f>
        <v>12.690000000000001</v>
      </c>
      <c r="AB1242" s="400">
        <v>4.2300000000000004</v>
      </c>
      <c r="AC1242" s="400">
        <v>4.2300000000000004</v>
      </c>
      <c r="AD1242" s="400">
        <v>4.2300000000000004</v>
      </c>
      <c r="AE1242" s="404">
        <f>SUM(AB1242:AD1242)</f>
        <v>12.690000000000001</v>
      </c>
      <c r="AF1242" s="401">
        <f>SUBTOTAL(9,S1242,W1242,AA1242,AE1242)</f>
        <v>49.7</v>
      </c>
    </row>
    <row r="1243" spans="1:32" x14ac:dyDescent="0.3">
      <c r="A1243" s="70"/>
      <c r="B1243" s="70" t="s">
        <v>3631</v>
      </c>
      <c r="C1243" s="318" t="s">
        <v>2913</v>
      </c>
      <c r="D1243" s="318" t="s">
        <v>553</v>
      </c>
      <c r="E1243" s="317" t="s">
        <v>973</v>
      </c>
      <c r="F1243" s="318" t="s">
        <v>2330</v>
      </c>
      <c r="G1243" s="318" t="s">
        <v>1272</v>
      </c>
      <c r="H1243" s="317" t="s">
        <v>912</v>
      </c>
      <c r="I1243" s="317">
        <v>53100</v>
      </c>
      <c r="J1243" s="318" t="s">
        <v>1002</v>
      </c>
      <c r="K1243" s="316">
        <v>41357</v>
      </c>
      <c r="L1243" s="317" t="s">
        <v>2608</v>
      </c>
      <c r="M1243" s="315" t="s">
        <v>984</v>
      </c>
      <c r="N1243" s="318" t="s">
        <v>991</v>
      </c>
      <c r="O1243" s="347">
        <v>46.08</v>
      </c>
      <c r="P1243" s="400">
        <v>3.84</v>
      </c>
      <c r="Q1243" s="400">
        <v>3.84</v>
      </c>
      <c r="R1243" s="400">
        <v>3.84</v>
      </c>
      <c r="S1243" s="404">
        <f>SUM(P1243:R1243)</f>
        <v>11.52</v>
      </c>
      <c r="T1243" s="400">
        <v>3.84</v>
      </c>
      <c r="U1243" s="400">
        <v>3.84</v>
      </c>
      <c r="V1243" s="400">
        <v>3.84</v>
      </c>
      <c r="W1243" s="404">
        <f>SUM(T1243:V1243)</f>
        <v>11.52</v>
      </c>
      <c r="X1243" s="400">
        <v>3.84</v>
      </c>
      <c r="Y1243" s="400">
        <v>3.84</v>
      </c>
      <c r="Z1243" s="400">
        <v>3.84</v>
      </c>
      <c r="AA1243" s="404">
        <f>SUM(X1243:Z1243)</f>
        <v>11.52</v>
      </c>
      <c r="AB1243" s="400">
        <v>3.84</v>
      </c>
      <c r="AC1243" s="400">
        <v>3.84</v>
      </c>
      <c r="AD1243" s="400">
        <v>3.84</v>
      </c>
      <c r="AE1243" s="404">
        <f>SUM(AB1243:AD1243)</f>
        <v>11.52</v>
      </c>
      <c r="AF1243" s="401">
        <f>SUBTOTAL(9,S1243,W1243,AA1243,AE1243)</f>
        <v>46.08</v>
      </c>
    </row>
    <row r="1244" spans="1:32" x14ac:dyDescent="0.3">
      <c r="A1244" s="70"/>
      <c r="B1244" s="70" t="s">
        <v>3631</v>
      </c>
      <c r="C1244" s="318" t="s">
        <v>2690</v>
      </c>
      <c r="D1244" s="318" t="s">
        <v>554</v>
      </c>
      <c r="E1244" s="317" t="s">
        <v>973</v>
      </c>
      <c r="F1244" s="318" t="s">
        <v>2331</v>
      </c>
      <c r="G1244" s="318" t="s">
        <v>1272</v>
      </c>
      <c r="H1244" s="317" t="s">
        <v>912</v>
      </c>
      <c r="I1244" s="317">
        <v>53100</v>
      </c>
      <c r="J1244" s="318" t="s">
        <v>1002</v>
      </c>
      <c r="K1244" s="316">
        <v>41357</v>
      </c>
      <c r="L1244" s="317" t="s">
        <v>2608</v>
      </c>
      <c r="M1244" s="315" t="s">
        <v>984</v>
      </c>
      <c r="N1244" s="318" t="s">
        <v>991</v>
      </c>
      <c r="O1244" s="347">
        <v>46.08</v>
      </c>
      <c r="P1244" s="400">
        <v>3.84</v>
      </c>
      <c r="Q1244" s="400">
        <v>3.84</v>
      </c>
      <c r="R1244" s="400">
        <v>3.84</v>
      </c>
      <c r="S1244" s="404">
        <f>SUM(P1244:R1244)</f>
        <v>11.52</v>
      </c>
      <c r="T1244" s="400">
        <v>3.84</v>
      </c>
      <c r="U1244" s="400">
        <v>3.84</v>
      </c>
      <c r="V1244" s="400">
        <v>3.84</v>
      </c>
      <c r="W1244" s="404">
        <f>SUM(T1244:V1244)</f>
        <v>11.52</v>
      </c>
      <c r="X1244" s="400">
        <v>3.84</v>
      </c>
      <c r="Y1244" s="400">
        <v>3.84</v>
      </c>
      <c r="Z1244" s="400">
        <v>3.84</v>
      </c>
      <c r="AA1244" s="404">
        <f>SUM(X1244:Z1244)</f>
        <v>11.52</v>
      </c>
      <c r="AB1244" s="400">
        <v>3.84</v>
      </c>
      <c r="AC1244" s="400">
        <v>3.84</v>
      </c>
      <c r="AD1244" s="400">
        <v>3.84</v>
      </c>
      <c r="AE1244" s="404">
        <f>SUM(AB1244:AD1244)</f>
        <v>11.52</v>
      </c>
      <c r="AF1244" s="401">
        <f>SUBTOTAL(9,S1244,W1244,AA1244,AE1244)</f>
        <v>46.08</v>
      </c>
    </row>
    <row r="1245" spans="1:32" x14ac:dyDescent="0.3">
      <c r="A1245" s="70"/>
      <c r="B1245" s="70" t="s">
        <v>3631</v>
      </c>
      <c r="C1245" s="317" t="s">
        <v>2700</v>
      </c>
      <c r="D1245" s="317" t="s">
        <v>2731</v>
      </c>
      <c r="E1245" s="503" t="s">
        <v>3733</v>
      </c>
      <c r="F1245" s="318" t="s">
        <v>2332</v>
      </c>
      <c r="G1245" s="318" t="s">
        <v>1273</v>
      </c>
      <c r="H1245" s="317" t="s">
        <v>913</v>
      </c>
      <c r="I1245" s="317">
        <v>53000</v>
      </c>
      <c r="J1245" s="318" t="s">
        <v>1003</v>
      </c>
      <c r="K1245" s="316">
        <v>42386</v>
      </c>
      <c r="L1245" s="317" t="s">
        <v>2608</v>
      </c>
      <c r="M1245" s="315" t="s">
        <v>983</v>
      </c>
      <c r="N1245" s="318" t="s">
        <v>992</v>
      </c>
      <c r="O1245" s="347">
        <v>78.599999999999994</v>
      </c>
      <c r="P1245" s="400">
        <v>4.91</v>
      </c>
      <c r="Q1245" s="400">
        <v>6.55</v>
      </c>
      <c r="R1245" s="400">
        <v>6.55</v>
      </c>
      <c r="S1245" s="404">
        <f>SUM(P1245:R1245)</f>
        <v>18.010000000000002</v>
      </c>
      <c r="T1245" s="400">
        <v>6.55</v>
      </c>
      <c r="U1245" s="400">
        <v>6.55</v>
      </c>
      <c r="V1245" s="400">
        <v>6.55</v>
      </c>
      <c r="W1245" s="404">
        <f>SUM(T1245:V1245)</f>
        <v>19.649999999999999</v>
      </c>
      <c r="X1245" s="400">
        <v>6.55</v>
      </c>
      <c r="Y1245" s="400">
        <v>6.55</v>
      </c>
      <c r="Z1245" s="400">
        <v>6.55</v>
      </c>
      <c r="AA1245" s="404">
        <f>SUM(X1245:Z1245)</f>
        <v>19.649999999999999</v>
      </c>
      <c r="AB1245" s="400">
        <v>6.55</v>
      </c>
      <c r="AC1245" s="400">
        <v>6.55</v>
      </c>
      <c r="AD1245" s="400">
        <v>6.55</v>
      </c>
      <c r="AE1245" s="404">
        <f>SUM(AB1245:AD1245)</f>
        <v>19.649999999999999</v>
      </c>
      <c r="AF1245" s="401">
        <f>SUBTOTAL(9,S1245,W1245,AA1245,AE1245)</f>
        <v>76.959999999999994</v>
      </c>
    </row>
    <row r="1246" spans="1:32" x14ac:dyDescent="0.3">
      <c r="A1246" s="70"/>
      <c r="B1246" s="70" t="s">
        <v>3631</v>
      </c>
      <c r="C1246" s="317" t="s">
        <v>2594</v>
      </c>
      <c r="D1246" s="317" t="s">
        <v>2732</v>
      </c>
      <c r="E1246" s="503" t="s">
        <v>3733</v>
      </c>
      <c r="F1246" s="318" t="s">
        <v>2333</v>
      </c>
      <c r="G1246" s="318" t="s">
        <v>1272</v>
      </c>
      <c r="H1246" s="317" t="s">
        <v>912</v>
      </c>
      <c r="I1246" s="317">
        <v>53100</v>
      </c>
      <c r="J1246" s="318" t="s">
        <v>1003</v>
      </c>
      <c r="K1246" s="316">
        <v>42378</v>
      </c>
      <c r="L1246" s="317" t="s">
        <v>2608</v>
      </c>
      <c r="M1246" s="315" t="s">
        <v>983</v>
      </c>
      <c r="N1246" s="318" t="s">
        <v>992</v>
      </c>
      <c r="O1246" s="347">
        <v>78.599999999999994</v>
      </c>
      <c r="P1246" s="400">
        <v>6.55</v>
      </c>
      <c r="Q1246" s="400">
        <v>6.55</v>
      </c>
      <c r="R1246" s="400">
        <v>6.55</v>
      </c>
      <c r="S1246" s="404">
        <f>SUM(P1246:R1246)</f>
        <v>19.649999999999999</v>
      </c>
      <c r="T1246" s="400">
        <v>6.55</v>
      </c>
      <c r="U1246" s="400">
        <v>6.55</v>
      </c>
      <c r="V1246" s="400">
        <v>6.55</v>
      </c>
      <c r="W1246" s="404">
        <f>SUM(T1246:V1246)</f>
        <v>19.649999999999999</v>
      </c>
      <c r="X1246" s="400">
        <v>6.55</v>
      </c>
      <c r="Y1246" s="400">
        <v>6.55</v>
      </c>
      <c r="Z1246" s="400">
        <v>6.55</v>
      </c>
      <c r="AA1246" s="404">
        <f>SUM(X1246:Z1246)</f>
        <v>19.649999999999999</v>
      </c>
      <c r="AB1246" s="400">
        <v>6.55</v>
      </c>
      <c r="AC1246" s="400">
        <v>6.55</v>
      </c>
      <c r="AD1246" s="400">
        <v>6.55</v>
      </c>
      <c r="AE1246" s="404">
        <f>SUM(AB1246:AD1246)</f>
        <v>19.649999999999999</v>
      </c>
      <c r="AF1246" s="401">
        <f>SUBTOTAL(9,S1246,W1246,AA1246,AE1246)</f>
        <v>78.599999999999994</v>
      </c>
    </row>
    <row r="1247" spans="1:32" x14ac:dyDescent="0.3">
      <c r="A1247" s="82"/>
      <c r="B1247" s="70" t="s">
        <v>3631</v>
      </c>
      <c r="C1247" s="318" t="s">
        <v>2594</v>
      </c>
      <c r="D1247" s="318" t="s">
        <v>555</v>
      </c>
      <c r="E1247" s="317" t="s">
        <v>750</v>
      </c>
      <c r="F1247" s="318" t="s">
        <v>2335</v>
      </c>
      <c r="G1247" s="318" t="s">
        <v>1272</v>
      </c>
      <c r="H1247" s="317" t="s">
        <v>912</v>
      </c>
      <c r="I1247" s="317">
        <v>53100</v>
      </c>
      <c r="J1247" s="318" t="s">
        <v>1001</v>
      </c>
      <c r="K1247" s="316">
        <v>42415</v>
      </c>
      <c r="L1247" s="317" t="s">
        <v>2608</v>
      </c>
      <c r="M1247" s="315" t="s">
        <v>983</v>
      </c>
      <c r="N1247" s="318" t="s">
        <v>991</v>
      </c>
      <c r="O1247" s="347">
        <v>50.76</v>
      </c>
      <c r="P1247" s="400">
        <v>3.17</v>
      </c>
      <c r="Q1247" s="400">
        <v>3.17</v>
      </c>
      <c r="R1247" s="400">
        <v>4.2300000000000004</v>
      </c>
      <c r="S1247" s="404">
        <f>SUM(P1247:R1247)</f>
        <v>10.57</v>
      </c>
      <c r="T1247" s="400">
        <v>4.2300000000000004</v>
      </c>
      <c r="U1247" s="400">
        <v>4.2300000000000004</v>
      </c>
      <c r="V1247" s="400">
        <v>4.2300000000000004</v>
      </c>
      <c r="W1247" s="404">
        <f>SUM(T1247:V1247)</f>
        <v>12.690000000000001</v>
      </c>
      <c r="X1247" s="400">
        <v>4.2300000000000004</v>
      </c>
      <c r="Y1247" s="400">
        <v>4.2300000000000004</v>
      </c>
      <c r="Z1247" s="400">
        <v>4.2300000000000004</v>
      </c>
      <c r="AA1247" s="404">
        <f>SUM(X1247:Z1247)</f>
        <v>12.690000000000001</v>
      </c>
      <c r="AB1247" s="400">
        <v>4.2300000000000004</v>
      </c>
      <c r="AC1247" s="400">
        <v>4.2300000000000004</v>
      </c>
      <c r="AD1247" s="400">
        <v>4.2300000000000004</v>
      </c>
      <c r="AE1247" s="404">
        <f>SUM(AB1247:AD1247)</f>
        <v>12.690000000000001</v>
      </c>
      <c r="AF1247" s="401">
        <f>SUBTOTAL(9,S1247,W1247,AA1247,AE1247)</f>
        <v>48.64</v>
      </c>
    </row>
    <row r="1248" spans="1:32" x14ac:dyDescent="0.3">
      <c r="A1248" s="82"/>
      <c r="B1248" s="70" t="s">
        <v>3631</v>
      </c>
      <c r="C1248" s="318" t="s">
        <v>2594</v>
      </c>
      <c r="D1248" s="318" t="s">
        <v>556</v>
      </c>
      <c r="E1248" s="317" t="s">
        <v>750</v>
      </c>
      <c r="F1248" s="318" t="s">
        <v>2336</v>
      </c>
      <c r="G1248" s="318" t="s">
        <v>1272</v>
      </c>
      <c r="H1248" s="317" t="s">
        <v>912</v>
      </c>
      <c r="I1248" s="317">
        <v>53100</v>
      </c>
      <c r="J1248" s="318" t="s">
        <v>1001</v>
      </c>
      <c r="K1248" s="316">
        <v>42415</v>
      </c>
      <c r="L1248" s="317" t="s">
        <v>2608</v>
      </c>
      <c r="M1248" s="315" t="s">
        <v>983</v>
      </c>
      <c r="N1248" s="318" t="s">
        <v>991</v>
      </c>
      <c r="O1248" s="347">
        <v>50.76</v>
      </c>
      <c r="P1248" s="400">
        <v>3.17</v>
      </c>
      <c r="Q1248" s="400">
        <v>3.17</v>
      </c>
      <c r="R1248" s="400">
        <v>4.2300000000000004</v>
      </c>
      <c r="S1248" s="404">
        <f>SUM(P1248:R1248)</f>
        <v>10.57</v>
      </c>
      <c r="T1248" s="400">
        <v>4.2300000000000004</v>
      </c>
      <c r="U1248" s="400">
        <v>4.2300000000000004</v>
      </c>
      <c r="V1248" s="400">
        <v>4.2300000000000004</v>
      </c>
      <c r="W1248" s="404">
        <f>SUM(T1248:V1248)</f>
        <v>12.690000000000001</v>
      </c>
      <c r="X1248" s="400">
        <v>4.2300000000000004</v>
      </c>
      <c r="Y1248" s="400">
        <v>4.2300000000000004</v>
      </c>
      <c r="Z1248" s="400">
        <v>4.2300000000000004</v>
      </c>
      <c r="AA1248" s="404">
        <f>SUM(X1248:Z1248)</f>
        <v>12.690000000000001</v>
      </c>
      <c r="AB1248" s="400">
        <v>4.2300000000000004</v>
      </c>
      <c r="AC1248" s="400">
        <v>4.2300000000000004</v>
      </c>
      <c r="AD1248" s="400">
        <v>4.2300000000000004</v>
      </c>
      <c r="AE1248" s="404">
        <f>SUM(AB1248:AD1248)</f>
        <v>12.690000000000001</v>
      </c>
      <c r="AF1248" s="401">
        <f>SUBTOTAL(9,S1248,W1248,AA1248,AE1248)</f>
        <v>48.64</v>
      </c>
    </row>
    <row r="1249" spans="1:32" x14ac:dyDescent="0.3">
      <c r="A1249" s="82"/>
      <c r="B1249" s="70" t="s">
        <v>3631</v>
      </c>
      <c r="C1249" s="318" t="s">
        <v>2594</v>
      </c>
      <c r="D1249" s="318" t="s">
        <v>557</v>
      </c>
      <c r="E1249" s="317" t="s">
        <v>750</v>
      </c>
      <c r="F1249" s="318" t="s">
        <v>2337</v>
      </c>
      <c r="G1249" s="318" t="s">
        <v>1272</v>
      </c>
      <c r="H1249" s="317" t="s">
        <v>912</v>
      </c>
      <c r="I1249" s="317">
        <v>53100</v>
      </c>
      <c r="J1249" s="318" t="s">
        <v>1001</v>
      </c>
      <c r="K1249" s="316">
        <v>42486</v>
      </c>
      <c r="L1249" s="317" t="s">
        <v>2608</v>
      </c>
      <c r="M1249" s="315" t="s">
        <v>983</v>
      </c>
      <c r="N1249" s="318" t="s">
        <v>991</v>
      </c>
      <c r="O1249" s="347">
        <v>50.76</v>
      </c>
      <c r="P1249" s="400">
        <v>3.17</v>
      </c>
      <c r="Q1249" s="400">
        <v>3.17</v>
      </c>
      <c r="R1249" s="400">
        <v>3.17</v>
      </c>
      <c r="S1249" s="404">
        <f>SUM(P1249:R1249)</f>
        <v>9.51</v>
      </c>
      <c r="T1249" s="400">
        <v>3.17</v>
      </c>
      <c r="U1249" s="400">
        <v>4.2300000000000004</v>
      </c>
      <c r="V1249" s="400">
        <v>4.2300000000000004</v>
      </c>
      <c r="W1249" s="404">
        <f>SUM(T1249:V1249)</f>
        <v>11.63</v>
      </c>
      <c r="X1249" s="400">
        <v>4.2300000000000004</v>
      </c>
      <c r="Y1249" s="400">
        <v>4.2300000000000004</v>
      </c>
      <c r="Z1249" s="400">
        <v>4.2300000000000004</v>
      </c>
      <c r="AA1249" s="404">
        <f>SUM(X1249:Z1249)</f>
        <v>12.690000000000001</v>
      </c>
      <c r="AB1249" s="400">
        <v>4.2300000000000004</v>
      </c>
      <c r="AC1249" s="400">
        <v>4.2300000000000004</v>
      </c>
      <c r="AD1249" s="400">
        <v>4.2300000000000004</v>
      </c>
      <c r="AE1249" s="404">
        <f>SUM(AB1249:AD1249)</f>
        <v>12.690000000000001</v>
      </c>
      <c r="AF1249" s="401">
        <f>SUBTOTAL(9,S1249,W1249,AA1249,AE1249)</f>
        <v>46.519999999999996</v>
      </c>
    </row>
    <row r="1250" spans="1:32" x14ac:dyDescent="0.3">
      <c r="A1250" s="82"/>
      <c r="B1250" s="70" t="s">
        <v>3631</v>
      </c>
      <c r="C1250" s="318" t="s">
        <v>2594</v>
      </c>
      <c r="D1250" s="318" t="s">
        <v>558</v>
      </c>
      <c r="E1250" s="317" t="s">
        <v>750</v>
      </c>
      <c r="F1250" s="318" t="s">
        <v>2338</v>
      </c>
      <c r="G1250" s="318" t="s">
        <v>1272</v>
      </c>
      <c r="H1250" s="317" t="s">
        <v>912</v>
      </c>
      <c r="I1250" s="317">
        <v>53100</v>
      </c>
      <c r="J1250" s="318" t="s">
        <v>1001</v>
      </c>
      <c r="K1250" s="316">
        <v>42415</v>
      </c>
      <c r="L1250" s="317" t="s">
        <v>2608</v>
      </c>
      <c r="M1250" s="315" t="s">
        <v>983</v>
      </c>
      <c r="N1250" s="318" t="s">
        <v>991</v>
      </c>
      <c r="O1250" s="347">
        <v>50.76</v>
      </c>
      <c r="P1250" s="400">
        <v>3.17</v>
      </c>
      <c r="Q1250" s="400">
        <v>3.17</v>
      </c>
      <c r="R1250" s="400">
        <v>4.2300000000000004</v>
      </c>
      <c r="S1250" s="404">
        <f>SUM(P1250:R1250)</f>
        <v>10.57</v>
      </c>
      <c r="T1250" s="400">
        <v>4.2300000000000004</v>
      </c>
      <c r="U1250" s="400">
        <v>4.2300000000000004</v>
      </c>
      <c r="V1250" s="400">
        <v>4.2300000000000004</v>
      </c>
      <c r="W1250" s="404">
        <f>SUM(T1250:V1250)</f>
        <v>12.690000000000001</v>
      </c>
      <c r="X1250" s="400">
        <v>4.2300000000000004</v>
      </c>
      <c r="Y1250" s="400">
        <v>4.2300000000000004</v>
      </c>
      <c r="Z1250" s="400">
        <v>4.2300000000000004</v>
      </c>
      <c r="AA1250" s="404">
        <f>SUM(X1250:Z1250)</f>
        <v>12.690000000000001</v>
      </c>
      <c r="AB1250" s="400">
        <v>4.2300000000000004</v>
      </c>
      <c r="AC1250" s="400">
        <v>4.2300000000000004</v>
      </c>
      <c r="AD1250" s="400">
        <v>4.2300000000000004</v>
      </c>
      <c r="AE1250" s="404">
        <f>SUM(AB1250:AD1250)</f>
        <v>12.690000000000001</v>
      </c>
      <c r="AF1250" s="401">
        <f>SUBTOTAL(9,S1250,W1250,AA1250,AE1250)</f>
        <v>48.64</v>
      </c>
    </row>
    <row r="1251" spans="1:32" x14ac:dyDescent="0.3">
      <c r="A1251" s="70"/>
      <c r="B1251" s="70" t="s">
        <v>3631</v>
      </c>
      <c r="C1251" s="317" t="s">
        <v>2700</v>
      </c>
      <c r="D1251" s="317" t="s">
        <v>2734</v>
      </c>
      <c r="E1251" s="503" t="s">
        <v>3733</v>
      </c>
      <c r="F1251" s="318" t="s">
        <v>2339</v>
      </c>
      <c r="G1251" s="318" t="s">
        <v>1273</v>
      </c>
      <c r="H1251" s="317" t="s">
        <v>913</v>
      </c>
      <c r="I1251" s="317">
        <v>53000</v>
      </c>
      <c r="J1251" s="318" t="s">
        <v>1003</v>
      </c>
      <c r="K1251" s="316">
        <v>42386</v>
      </c>
      <c r="L1251" s="317" t="s">
        <v>2608</v>
      </c>
      <c r="M1251" s="315" t="s">
        <v>983</v>
      </c>
      <c r="N1251" s="318" t="s">
        <v>992</v>
      </c>
      <c r="O1251" s="347">
        <v>78.599999999999994</v>
      </c>
      <c r="P1251" s="400">
        <v>4.91</v>
      </c>
      <c r="Q1251" s="400">
        <v>6.55</v>
      </c>
      <c r="R1251" s="400">
        <v>6.55</v>
      </c>
      <c r="S1251" s="404">
        <f>SUM(P1251:R1251)</f>
        <v>18.010000000000002</v>
      </c>
      <c r="T1251" s="400">
        <v>6.55</v>
      </c>
      <c r="U1251" s="400">
        <v>6.55</v>
      </c>
      <c r="V1251" s="400">
        <v>6.55</v>
      </c>
      <c r="W1251" s="404">
        <f>SUM(T1251:V1251)</f>
        <v>19.649999999999999</v>
      </c>
      <c r="X1251" s="400">
        <v>6.55</v>
      </c>
      <c r="Y1251" s="400">
        <v>6.55</v>
      </c>
      <c r="Z1251" s="400">
        <v>6.55</v>
      </c>
      <c r="AA1251" s="404">
        <f>SUM(X1251:Z1251)</f>
        <v>19.649999999999999</v>
      </c>
      <c r="AB1251" s="400">
        <v>6.55</v>
      </c>
      <c r="AC1251" s="400">
        <v>6.55</v>
      </c>
      <c r="AD1251" s="400">
        <v>6.55</v>
      </c>
      <c r="AE1251" s="404">
        <f>SUM(AB1251:AD1251)</f>
        <v>19.649999999999999</v>
      </c>
      <c r="AF1251" s="401">
        <f>SUBTOTAL(9,S1251,W1251,AA1251,AE1251)</f>
        <v>76.959999999999994</v>
      </c>
    </row>
    <row r="1252" spans="1:32" x14ac:dyDescent="0.3">
      <c r="A1252" s="82"/>
      <c r="B1252" s="70" t="s">
        <v>3631</v>
      </c>
      <c r="C1252" s="318" t="s">
        <v>2594</v>
      </c>
      <c r="D1252" s="318" t="s">
        <v>559</v>
      </c>
      <c r="E1252" s="317" t="s">
        <v>750</v>
      </c>
      <c r="F1252" s="318" t="s">
        <v>2340</v>
      </c>
      <c r="G1252" s="318" t="s">
        <v>1272</v>
      </c>
      <c r="H1252" s="317" t="s">
        <v>912</v>
      </c>
      <c r="I1252" s="317">
        <v>53100</v>
      </c>
      <c r="J1252" s="318" t="s">
        <v>1001</v>
      </c>
      <c r="K1252" s="316">
        <v>42415</v>
      </c>
      <c r="L1252" s="317" t="s">
        <v>2608</v>
      </c>
      <c r="M1252" s="315" t="s">
        <v>983</v>
      </c>
      <c r="N1252" s="318" t="s">
        <v>991</v>
      </c>
      <c r="O1252" s="347">
        <v>50.76</v>
      </c>
      <c r="P1252" s="400">
        <v>3.17</v>
      </c>
      <c r="Q1252" s="400">
        <v>3.17</v>
      </c>
      <c r="R1252" s="400">
        <v>4.2300000000000004</v>
      </c>
      <c r="S1252" s="404">
        <f>SUM(P1252:R1252)</f>
        <v>10.57</v>
      </c>
      <c r="T1252" s="400">
        <v>4.2300000000000004</v>
      </c>
      <c r="U1252" s="400">
        <v>4.2300000000000004</v>
      </c>
      <c r="V1252" s="400">
        <v>4.2300000000000004</v>
      </c>
      <c r="W1252" s="404">
        <f>SUM(T1252:V1252)</f>
        <v>12.690000000000001</v>
      </c>
      <c r="X1252" s="400">
        <v>4.2300000000000004</v>
      </c>
      <c r="Y1252" s="400">
        <v>4.2300000000000004</v>
      </c>
      <c r="Z1252" s="400">
        <v>4.2300000000000004</v>
      </c>
      <c r="AA1252" s="404">
        <f>SUM(X1252:Z1252)</f>
        <v>12.690000000000001</v>
      </c>
      <c r="AB1252" s="400">
        <v>4.2300000000000004</v>
      </c>
      <c r="AC1252" s="400">
        <v>4.2300000000000004</v>
      </c>
      <c r="AD1252" s="400">
        <v>4.2300000000000004</v>
      </c>
      <c r="AE1252" s="404">
        <f>SUM(AB1252:AD1252)</f>
        <v>12.690000000000001</v>
      </c>
      <c r="AF1252" s="401">
        <f>SUBTOTAL(9,S1252,W1252,AA1252,AE1252)</f>
        <v>48.64</v>
      </c>
    </row>
    <row r="1253" spans="1:32" x14ac:dyDescent="0.3">
      <c r="A1253" s="82"/>
      <c r="B1253" s="70" t="s">
        <v>3631</v>
      </c>
      <c r="C1253" s="318" t="s">
        <v>2663</v>
      </c>
      <c r="D1253" s="318" t="s">
        <v>560</v>
      </c>
      <c r="E1253" s="317" t="s">
        <v>750</v>
      </c>
      <c r="F1253" s="318" t="s">
        <v>2341</v>
      </c>
      <c r="G1253" s="318" t="s">
        <v>1274</v>
      </c>
      <c r="H1253" s="317" t="s">
        <v>929</v>
      </c>
      <c r="I1253" s="317">
        <v>35510</v>
      </c>
      <c r="J1253" s="318" t="s">
        <v>1001</v>
      </c>
      <c r="K1253" s="316">
        <v>42486</v>
      </c>
      <c r="L1253" s="317" t="s">
        <v>2608</v>
      </c>
      <c r="M1253" s="315" t="s">
        <v>983</v>
      </c>
      <c r="N1253" s="318" t="s">
        <v>991</v>
      </c>
      <c r="O1253" s="347">
        <v>50.76</v>
      </c>
      <c r="P1253" s="400">
        <v>3.17</v>
      </c>
      <c r="Q1253" s="400">
        <v>3.17</v>
      </c>
      <c r="R1253" s="400">
        <v>3.17</v>
      </c>
      <c r="S1253" s="404">
        <f>SUM(P1253:R1253)</f>
        <v>9.51</v>
      </c>
      <c r="T1253" s="400">
        <v>3.17</v>
      </c>
      <c r="U1253" s="400">
        <v>4.2300000000000004</v>
      </c>
      <c r="V1253" s="400">
        <v>4.2300000000000004</v>
      </c>
      <c r="W1253" s="404">
        <f>SUM(T1253:V1253)</f>
        <v>11.63</v>
      </c>
      <c r="X1253" s="400">
        <v>4.2300000000000004</v>
      </c>
      <c r="Y1253" s="400">
        <v>4.2300000000000004</v>
      </c>
      <c r="Z1253" s="400">
        <v>4.2300000000000004</v>
      </c>
      <c r="AA1253" s="404">
        <f>SUM(X1253:Z1253)</f>
        <v>12.690000000000001</v>
      </c>
      <c r="AB1253" s="400">
        <v>4.2300000000000004</v>
      </c>
      <c r="AC1253" s="400">
        <v>4.2300000000000004</v>
      </c>
      <c r="AD1253" s="400">
        <v>4.2300000000000004</v>
      </c>
      <c r="AE1253" s="404">
        <f>SUM(AB1253:AD1253)</f>
        <v>12.690000000000001</v>
      </c>
      <c r="AF1253" s="401">
        <f>SUBTOTAL(9,S1253,W1253,AA1253,AE1253)</f>
        <v>46.519999999999996</v>
      </c>
    </row>
    <row r="1254" spans="1:32" x14ac:dyDescent="0.3">
      <c r="A1254" s="82"/>
      <c r="B1254" s="70" t="s">
        <v>3631</v>
      </c>
      <c r="C1254" s="318" t="s">
        <v>2663</v>
      </c>
      <c r="D1254" s="318" t="s">
        <v>561</v>
      </c>
      <c r="E1254" s="317" t="s">
        <v>750</v>
      </c>
      <c r="F1254" s="318" t="s">
        <v>2342</v>
      </c>
      <c r="G1254" s="318" t="s">
        <v>1274</v>
      </c>
      <c r="H1254" s="317" t="s">
        <v>929</v>
      </c>
      <c r="I1254" s="317">
        <v>35510</v>
      </c>
      <c r="J1254" s="318" t="s">
        <v>1001</v>
      </c>
      <c r="K1254" s="316">
        <v>42486</v>
      </c>
      <c r="L1254" s="317" t="s">
        <v>2608</v>
      </c>
      <c r="M1254" s="315" t="s">
        <v>983</v>
      </c>
      <c r="N1254" s="318" t="s">
        <v>991</v>
      </c>
      <c r="O1254" s="347">
        <v>50.76</v>
      </c>
      <c r="P1254" s="400">
        <v>3.17</v>
      </c>
      <c r="Q1254" s="400">
        <v>3.17</v>
      </c>
      <c r="R1254" s="400">
        <v>3.17</v>
      </c>
      <c r="S1254" s="404">
        <f>SUM(P1254:R1254)</f>
        <v>9.51</v>
      </c>
      <c r="T1254" s="400">
        <v>3.17</v>
      </c>
      <c r="U1254" s="400">
        <v>4.2300000000000004</v>
      </c>
      <c r="V1254" s="400">
        <v>4.2300000000000004</v>
      </c>
      <c r="W1254" s="404">
        <f>SUM(T1254:V1254)</f>
        <v>11.63</v>
      </c>
      <c r="X1254" s="400">
        <v>4.2300000000000004</v>
      </c>
      <c r="Y1254" s="400">
        <v>4.2300000000000004</v>
      </c>
      <c r="Z1254" s="400">
        <v>4.2300000000000004</v>
      </c>
      <c r="AA1254" s="404">
        <f>SUM(X1254:Z1254)</f>
        <v>12.690000000000001</v>
      </c>
      <c r="AB1254" s="400">
        <v>4.2300000000000004</v>
      </c>
      <c r="AC1254" s="400">
        <v>4.2300000000000004</v>
      </c>
      <c r="AD1254" s="400">
        <v>4.2300000000000004</v>
      </c>
      <c r="AE1254" s="404">
        <f>SUM(AB1254:AD1254)</f>
        <v>12.690000000000001</v>
      </c>
      <c r="AF1254" s="401">
        <f>SUBTOTAL(9,S1254,W1254,AA1254,AE1254)</f>
        <v>46.519999999999996</v>
      </c>
    </row>
    <row r="1255" spans="1:32" x14ac:dyDescent="0.3">
      <c r="A1255" s="70"/>
      <c r="B1255" s="508" t="s">
        <v>3632</v>
      </c>
      <c r="C1255" s="504" t="s">
        <v>2913</v>
      </c>
      <c r="D1255" s="504" t="s">
        <v>563</v>
      </c>
      <c r="E1255" s="503" t="s">
        <v>926</v>
      </c>
      <c r="F1255" s="504" t="s">
        <v>2344</v>
      </c>
      <c r="G1255" s="504" t="s">
        <v>1272</v>
      </c>
      <c r="H1255" s="503" t="s">
        <v>912</v>
      </c>
      <c r="I1255" s="503">
        <v>53100</v>
      </c>
      <c r="J1255" s="504" t="s">
        <v>1002</v>
      </c>
      <c r="K1255" s="316">
        <v>40813</v>
      </c>
      <c r="L1255" s="503" t="s">
        <v>2608</v>
      </c>
      <c r="M1255" s="315" t="s">
        <v>984</v>
      </c>
      <c r="N1255" s="504" t="s">
        <v>991</v>
      </c>
      <c r="O1255" s="525">
        <v>46.08</v>
      </c>
      <c r="P1255" s="400">
        <v>3.84</v>
      </c>
      <c r="Q1255" s="400">
        <v>3.84</v>
      </c>
      <c r="R1255" s="400"/>
      <c r="S1255" s="404">
        <f>SUM(P1255:R1255)</f>
        <v>7.68</v>
      </c>
      <c r="T1255" s="400"/>
      <c r="U1255" s="400"/>
      <c r="V1255" s="400"/>
      <c r="W1255" s="404">
        <f>SUM(T1255:V1255)</f>
        <v>0</v>
      </c>
      <c r="X1255" s="400"/>
      <c r="Y1255" s="400"/>
      <c r="Z1255" s="400"/>
      <c r="AA1255" s="404">
        <f>SUM(X1255:Z1255)</f>
        <v>0</v>
      </c>
      <c r="AB1255" s="400"/>
      <c r="AC1255" s="400"/>
      <c r="AD1255" s="400"/>
      <c r="AE1255" s="404">
        <f>SUM(AB1255:AD1255)</f>
        <v>0</v>
      </c>
      <c r="AF1255" s="401">
        <f>SUBTOTAL(9,S1255,W1255,AA1255,AE1255)</f>
        <v>7.68</v>
      </c>
    </row>
    <row r="1256" spans="1:32" x14ac:dyDescent="0.3">
      <c r="A1256" s="70"/>
      <c r="B1256" s="70" t="s">
        <v>3631</v>
      </c>
      <c r="C1256" s="318" t="s">
        <v>2665</v>
      </c>
      <c r="D1256" s="318" t="s">
        <v>564</v>
      </c>
      <c r="E1256" s="317" t="s">
        <v>943</v>
      </c>
      <c r="F1256" s="318" t="s">
        <v>2345</v>
      </c>
      <c r="G1256" s="318" t="s">
        <v>1273</v>
      </c>
      <c r="H1256" s="317" t="s">
        <v>913</v>
      </c>
      <c r="I1256" s="317">
        <v>53000</v>
      </c>
      <c r="J1256" s="318" t="s">
        <v>1001</v>
      </c>
      <c r="K1256" s="316">
        <v>41164</v>
      </c>
      <c r="L1256" s="317" t="s">
        <v>2608</v>
      </c>
      <c r="M1256" s="315" t="s">
        <v>983</v>
      </c>
      <c r="N1256" s="318" t="s">
        <v>991</v>
      </c>
      <c r="O1256" s="347">
        <v>50.76</v>
      </c>
      <c r="P1256" s="400">
        <v>4.2300000000000004</v>
      </c>
      <c r="Q1256" s="400">
        <v>4.2300000000000004</v>
      </c>
      <c r="R1256" s="400">
        <v>4.2300000000000004</v>
      </c>
      <c r="S1256" s="404">
        <f>SUM(P1256:R1256)</f>
        <v>12.690000000000001</v>
      </c>
      <c r="T1256" s="400">
        <v>4.2300000000000004</v>
      </c>
      <c r="U1256" s="400">
        <v>4.2300000000000004</v>
      </c>
      <c r="V1256" s="400">
        <v>4.2300000000000004</v>
      </c>
      <c r="W1256" s="404">
        <f>SUM(T1256:V1256)</f>
        <v>12.690000000000001</v>
      </c>
      <c r="X1256" s="400">
        <v>4.2300000000000004</v>
      </c>
      <c r="Y1256" s="400">
        <v>4.2300000000000004</v>
      </c>
      <c r="Z1256" s="400">
        <v>4.2300000000000004</v>
      </c>
      <c r="AA1256" s="404">
        <f>SUM(X1256:Z1256)</f>
        <v>12.690000000000001</v>
      </c>
      <c r="AB1256" s="400">
        <v>4.2300000000000004</v>
      </c>
      <c r="AC1256" s="400">
        <v>4.2300000000000004</v>
      </c>
      <c r="AD1256" s="400">
        <v>4.2300000000000004</v>
      </c>
      <c r="AE1256" s="404">
        <f>SUM(AB1256:AD1256)</f>
        <v>12.690000000000001</v>
      </c>
      <c r="AF1256" s="401">
        <f>SUBTOTAL(9,S1256,W1256,AA1256,AE1256)</f>
        <v>50.760000000000005</v>
      </c>
    </row>
    <row r="1257" spans="1:32" x14ac:dyDescent="0.3">
      <c r="A1257" s="148"/>
      <c r="B1257" s="70" t="s">
        <v>3631</v>
      </c>
      <c r="C1257" s="317" t="s">
        <v>2594</v>
      </c>
      <c r="D1257" s="317" t="s">
        <v>2705</v>
      </c>
      <c r="E1257" s="317" t="s">
        <v>979</v>
      </c>
      <c r="F1257" s="318" t="s">
        <v>2346</v>
      </c>
      <c r="G1257" s="318" t="s">
        <v>1272</v>
      </c>
      <c r="H1257" s="317" t="s">
        <v>912</v>
      </c>
      <c r="I1257" s="317">
        <v>53100</v>
      </c>
      <c r="J1257" s="504" t="s">
        <v>3725</v>
      </c>
      <c r="K1257" s="316">
        <v>42477</v>
      </c>
      <c r="L1257" s="317" t="s">
        <v>2608</v>
      </c>
      <c r="M1257" s="315" t="s">
        <v>983</v>
      </c>
      <c r="N1257" s="318" t="s">
        <v>985</v>
      </c>
      <c r="O1257" s="347">
        <f>528.6*1.1/2</f>
        <v>290.73</v>
      </c>
      <c r="P1257" s="400">
        <f>101.904/12</f>
        <v>8.4919999999999991</v>
      </c>
      <c r="Q1257" s="400">
        <f>101.904/12</f>
        <v>8.4919999999999991</v>
      </c>
      <c r="R1257" s="400">
        <f>101.904/12</f>
        <v>8.4919999999999991</v>
      </c>
      <c r="S1257" s="404">
        <f>SUM(P1257:R1257)</f>
        <v>25.475999999999999</v>
      </c>
      <c r="T1257" s="400">
        <f>101.904/12</f>
        <v>8.4919999999999991</v>
      </c>
      <c r="U1257" s="400">
        <f>290.73/12</f>
        <v>24.227500000000003</v>
      </c>
      <c r="V1257" s="400">
        <f>290.73/12</f>
        <v>24.227500000000003</v>
      </c>
      <c r="W1257" s="404">
        <f>SUM(T1257:V1257)</f>
        <v>56.947000000000003</v>
      </c>
      <c r="X1257" s="400">
        <f>290.73/12</f>
        <v>24.227500000000003</v>
      </c>
      <c r="Y1257" s="400">
        <f>290.73/12</f>
        <v>24.227500000000003</v>
      </c>
      <c r="Z1257" s="400">
        <f>290.73/12</f>
        <v>24.227500000000003</v>
      </c>
      <c r="AA1257" s="404">
        <f>SUM(X1257:Z1257)</f>
        <v>72.682500000000005</v>
      </c>
      <c r="AB1257" s="400">
        <f>290.73/12</f>
        <v>24.227500000000003</v>
      </c>
      <c r="AC1257" s="400">
        <f>290.73/12</f>
        <v>24.227500000000003</v>
      </c>
      <c r="AD1257" s="400">
        <f>290.73/12</f>
        <v>24.227500000000003</v>
      </c>
      <c r="AE1257" s="404">
        <f>SUM(AB1257:AD1257)</f>
        <v>72.682500000000005</v>
      </c>
      <c r="AF1257" s="401">
        <f>SUBTOTAL(9,S1257,W1257,AA1257,AE1257)</f>
        <v>227.78800000000001</v>
      </c>
    </row>
    <row r="1258" spans="1:32" x14ac:dyDescent="0.3">
      <c r="A1258" s="148"/>
      <c r="B1258" s="70" t="s">
        <v>3631</v>
      </c>
      <c r="C1258" s="317" t="s">
        <v>2594</v>
      </c>
      <c r="D1258" s="317" t="s">
        <v>2706</v>
      </c>
      <c r="E1258" s="317" t="s">
        <v>979</v>
      </c>
      <c r="F1258" s="318" t="s">
        <v>2347</v>
      </c>
      <c r="G1258" s="318" t="s">
        <v>1272</v>
      </c>
      <c r="H1258" s="317" t="s">
        <v>912</v>
      </c>
      <c r="I1258" s="317">
        <v>53100</v>
      </c>
      <c r="J1258" s="504" t="s">
        <v>3725</v>
      </c>
      <c r="K1258" s="316">
        <v>42366</v>
      </c>
      <c r="L1258" s="317" t="s">
        <v>2608</v>
      </c>
      <c r="M1258" s="315" t="s">
        <v>983</v>
      </c>
      <c r="N1258" s="318" t="s">
        <v>985</v>
      </c>
      <c r="O1258" s="347">
        <f>528.6*1.1/2</f>
        <v>290.73</v>
      </c>
      <c r="P1258" s="400">
        <f>290.73/12</f>
        <v>24.227500000000003</v>
      </c>
      <c r="Q1258" s="400">
        <f>290.73/12</f>
        <v>24.227500000000003</v>
      </c>
      <c r="R1258" s="400">
        <f>290.73/12</f>
        <v>24.227500000000003</v>
      </c>
      <c r="S1258" s="404">
        <f>SUM(P1258:R1258)</f>
        <v>72.682500000000005</v>
      </c>
      <c r="T1258" s="400">
        <f>290.73/12</f>
        <v>24.227500000000003</v>
      </c>
      <c r="U1258" s="400">
        <f>290.73/12</f>
        <v>24.227500000000003</v>
      </c>
      <c r="V1258" s="400">
        <f>290.73/12</f>
        <v>24.227500000000003</v>
      </c>
      <c r="W1258" s="404">
        <f>SUM(T1258:V1258)</f>
        <v>72.682500000000005</v>
      </c>
      <c r="X1258" s="400">
        <f>290.73/12</f>
        <v>24.227500000000003</v>
      </c>
      <c r="Y1258" s="400">
        <f>290.73/12</f>
        <v>24.227500000000003</v>
      </c>
      <c r="Z1258" s="400">
        <f>290.73/12</f>
        <v>24.227500000000003</v>
      </c>
      <c r="AA1258" s="404">
        <f>SUM(X1258:Z1258)</f>
        <v>72.682500000000005</v>
      </c>
      <c r="AB1258" s="400">
        <f>290.73/12</f>
        <v>24.227500000000003</v>
      </c>
      <c r="AC1258" s="400">
        <f>290.73/12</f>
        <v>24.227500000000003</v>
      </c>
      <c r="AD1258" s="400">
        <f>290.73/12</f>
        <v>24.227500000000003</v>
      </c>
      <c r="AE1258" s="404">
        <f>SUM(AB1258:AD1258)</f>
        <v>72.682500000000005</v>
      </c>
      <c r="AF1258" s="401">
        <f>SUBTOTAL(9,S1258,W1258,AA1258,AE1258)</f>
        <v>290.73</v>
      </c>
    </row>
    <row r="1259" spans="1:32" x14ac:dyDescent="0.3">
      <c r="A1259" s="82"/>
      <c r="B1259" s="70" t="s">
        <v>3631</v>
      </c>
      <c r="C1259" s="318" t="s">
        <v>2930</v>
      </c>
      <c r="D1259" s="318" t="s">
        <v>565</v>
      </c>
      <c r="E1259" s="317" t="s">
        <v>750</v>
      </c>
      <c r="F1259" s="318" t="s">
        <v>2348</v>
      </c>
      <c r="G1259" s="318" t="s">
        <v>1272</v>
      </c>
      <c r="H1259" s="317" t="s">
        <v>912</v>
      </c>
      <c r="I1259" s="317">
        <v>53100</v>
      </c>
      <c r="J1259" s="318" t="s">
        <v>1001</v>
      </c>
      <c r="K1259" s="316">
        <v>42486</v>
      </c>
      <c r="L1259" s="317" t="s">
        <v>2608</v>
      </c>
      <c r="M1259" s="315" t="s">
        <v>983</v>
      </c>
      <c r="N1259" s="318" t="s">
        <v>991</v>
      </c>
      <c r="O1259" s="347">
        <v>50.76</v>
      </c>
      <c r="P1259" s="400">
        <v>3.17</v>
      </c>
      <c r="Q1259" s="400">
        <v>3.17</v>
      </c>
      <c r="R1259" s="400">
        <v>3.17</v>
      </c>
      <c r="S1259" s="404">
        <f>SUM(P1259:R1259)</f>
        <v>9.51</v>
      </c>
      <c r="T1259" s="400">
        <v>3.17</v>
      </c>
      <c r="U1259" s="400">
        <v>4.2300000000000004</v>
      </c>
      <c r="V1259" s="400">
        <v>4.2300000000000004</v>
      </c>
      <c r="W1259" s="404">
        <f>SUM(T1259:V1259)</f>
        <v>11.63</v>
      </c>
      <c r="X1259" s="400">
        <v>4.2300000000000004</v>
      </c>
      <c r="Y1259" s="400">
        <v>4.2300000000000004</v>
      </c>
      <c r="Z1259" s="400">
        <v>4.2300000000000004</v>
      </c>
      <c r="AA1259" s="404">
        <f>SUM(X1259:Z1259)</f>
        <v>12.690000000000001</v>
      </c>
      <c r="AB1259" s="400">
        <v>4.2300000000000004</v>
      </c>
      <c r="AC1259" s="400">
        <v>4.2300000000000004</v>
      </c>
      <c r="AD1259" s="400">
        <v>4.2300000000000004</v>
      </c>
      <c r="AE1259" s="404">
        <f>SUM(AB1259:AD1259)</f>
        <v>12.690000000000001</v>
      </c>
      <c r="AF1259" s="401">
        <f>SUBTOTAL(9,S1259,W1259,AA1259,AE1259)</f>
        <v>46.519999999999996</v>
      </c>
    </row>
    <row r="1260" spans="1:32" x14ac:dyDescent="0.3">
      <c r="A1260" s="82"/>
      <c r="B1260" s="70" t="s">
        <v>3631</v>
      </c>
      <c r="C1260" s="318" t="s">
        <v>2663</v>
      </c>
      <c r="D1260" s="318" t="s">
        <v>567</v>
      </c>
      <c r="E1260" s="317" t="s">
        <v>750</v>
      </c>
      <c r="F1260" s="318" t="s">
        <v>2350</v>
      </c>
      <c r="G1260" s="318" t="s">
        <v>1274</v>
      </c>
      <c r="H1260" s="317" t="s">
        <v>929</v>
      </c>
      <c r="I1260" s="317">
        <v>35510</v>
      </c>
      <c r="J1260" s="318" t="s">
        <v>1001</v>
      </c>
      <c r="K1260" s="316">
        <v>42486</v>
      </c>
      <c r="L1260" s="317" t="s">
        <v>2608</v>
      </c>
      <c r="M1260" s="315" t="s">
        <v>983</v>
      </c>
      <c r="N1260" s="318" t="s">
        <v>991</v>
      </c>
      <c r="O1260" s="347">
        <v>50.76</v>
      </c>
      <c r="P1260" s="400">
        <v>3.17</v>
      </c>
      <c r="Q1260" s="400">
        <v>3.17</v>
      </c>
      <c r="R1260" s="400">
        <v>3.17</v>
      </c>
      <c r="S1260" s="404">
        <f>SUM(P1260:R1260)</f>
        <v>9.51</v>
      </c>
      <c r="T1260" s="400">
        <v>3.17</v>
      </c>
      <c r="U1260" s="400">
        <v>4.2300000000000004</v>
      </c>
      <c r="V1260" s="400">
        <v>4.2300000000000004</v>
      </c>
      <c r="W1260" s="404">
        <f>SUM(T1260:V1260)</f>
        <v>11.63</v>
      </c>
      <c r="X1260" s="400">
        <v>4.2300000000000004</v>
      </c>
      <c r="Y1260" s="400">
        <v>4.2300000000000004</v>
      </c>
      <c r="Z1260" s="400">
        <v>4.2300000000000004</v>
      </c>
      <c r="AA1260" s="404">
        <f>SUM(X1260:Z1260)</f>
        <v>12.690000000000001</v>
      </c>
      <c r="AB1260" s="400">
        <v>4.2300000000000004</v>
      </c>
      <c r="AC1260" s="400">
        <v>4.2300000000000004</v>
      </c>
      <c r="AD1260" s="400">
        <v>4.2300000000000004</v>
      </c>
      <c r="AE1260" s="404">
        <f>SUM(AB1260:AD1260)</f>
        <v>12.690000000000001</v>
      </c>
      <c r="AF1260" s="401">
        <f>SUBTOTAL(9,S1260,W1260,AA1260,AE1260)</f>
        <v>46.519999999999996</v>
      </c>
    </row>
    <row r="1261" spans="1:32" x14ac:dyDescent="0.3">
      <c r="A1261" s="70"/>
      <c r="B1261" s="70" t="s">
        <v>3631</v>
      </c>
      <c r="C1261" s="318" t="s">
        <v>2663</v>
      </c>
      <c r="D1261" s="318" t="s">
        <v>568</v>
      </c>
      <c r="E1261" s="317" t="s">
        <v>926</v>
      </c>
      <c r="F1261" s="318" t="s">
        <v>2351</v>
      </c>
      <c r="G1261" s="318" t="s">
        <v>1274</v>
      </c>
      <c r="H1261" s="317" t="s">
        <v>929</v>
      </c>
      <c r="I1261" s="317">
        <v>35510</v>
      </c>
      <c r="J1261" s="318" t="s">
        <v>1001</v>
      </c>
      <c r="K1261" s="316">
        <v>40666</v>
      </c>
      <c r="L1261" s="317" t="s">
        <v>2608</v>
      </c>
      <c r="M1261" s="315" t="s">
        <v>983</v>
      </c>
      <c r="N1261" s="318" t="s">
        <v>991</v>
      </c>
      <c r="O1261" s="347">
        <v>50.76</v>
      </c>
      <c r="P1261" s="400">
        <v>4.2300000000000004</v>
      </c>
      <c r="Q1261" s="400">
        <v>4.2300000000000004</v>
      </c>
      <c r="R1261" s="400">
        <v>4.2300000000000004</v>
      </c>
      <c r="S1261" s="404">
        <f>SUM(P1261:R1261)</f>
        <v>12.690000000000001</v>
      </c>
      <c r="T1261" s="400">
        <v>4.2300000000000004</v>
      </c>
      <c r="U1261" s="400">
        <v>4.2300000000000004</v>
      </c>
      <c r="V1261" s="400">
        <v>4.2300000000000004</v>
      </c>
      <c r="W1261" s="404">
        <f>SUM(T1261:V1261)</f>
        <v>12.690000000000001</v>
      </c>
      <c r="X1261" s="400">
        <v>4.2300000000000004</v>
      </c>
      <c r="Y1261" s="400">
        <v>4.2300000000000004</v>
      </c>
      <c r="Z1261" s="400">
        <v>4.2300000000000004</v>
      </c>
      <c r="AA1261" s="404">
        <f>SUM(X1261:Z1261)</f>
        <v>12.690000000000001</v>
      </c>
      <c r="AB1261" s="400">
        <v>4.2300000000000004</v>
      </c>
      <c r="AC1261" s="400">
        <v>4.2300000000000004</v>
      </c>
      <c r="AD1261" s="400">
        <v>4.2300000000000004</v>
      </c>
      <c r="AE1261" s="404">
        <f>SUM(AB1261:AD1261)</f>
        <v>12.690000000000001</v>
      </c>
      <c r="AF1261" s="401">
        <f>SUBTOTAL(9,S1261,W1261,AA1261,AE1261)</f>
        <v>50.760000000000005</v>
      </c>
    </row>
    <row r="1262" spans="1:32" x14ac:dyDescent="0.3">
      <c r="A1262" s="70"/>
      <c r="B1262" s="70" t="s">
        <v>3631</v>
      </c>
      <c r="C1262" s="317" t="s">
        <v>2665</v>
      </c>
      <c r="D1262" s="317" t="s">
        <v>2684</v>
      </c>
      <c r="E1262" s="503" t="s">
        <v>3729</v>
      </c>
      <c r="F1262" s="318" t="s">
        <v>2352</v>
      </c>
      <c r="G1262" s="318" t="s">
        <v>1272</v>
      </c>
      <c r="H1262" s="317" t="s">
        <v>912</v>
      </c>
      <c r="I1262" s="317">
        <v>53100</v>
      </c>
      <c r="J1262" s="318" t="s">
        <v>1003</v>
      </c>
      <c r="K1262" s="316">
        <v>41021</v>
      </c>
      <c r="L1262" s="317" t="s">
        <v>2608</v>
      </c>
      <c r="M1262" s="315" t="s">
        <v>983</v>
      </c>
      <c r="N1262" s="318" t="s">
        <v>992</v>
      </c>
      <c r="O1262" s="347">
        <v>78.599999999999994</v>
      </c>
      <c r="P1262" s="400">
        <v>6.55</v>
      </c>
      <c r="Q1262" s="400">
        <v>6.55</v>
      </c>
      <c r="R1262" s="400">
        <v>6.55</v>
      </c>
      <c r="S1262" s="404">
        <f>SUM(P1262:R1262)</f>
        <v>19.649999999999999</v>
      </c>
      <c r="T1262" s="400">
        <v>6.55</v>
      </c>
      <c r="U1262" s="400">
        <v>6.55</v>
      </c>
      <c r="V1262" s="400">
        <v>6.55</v>
      </c>
      <c r="W1262" s="404">
        <f>SUM(T1262:V1262)</f>
        <v>19.649999999999999</v>
      </c>
      <c r="X1262" s="400">
        <v>6.55</v>
      </c>
      <c r="Y1262" s="400">
        <v>6.55</v>
      </c>
      <c r="Z1262" s="400">
        <v>6.55</v>
      </c>
      <c r="AA1262" s="404">
        <f>SUM(X1262:Z1262)</f>
        <v>19.649999999999999</v>
      </c>
      <c r="AB1262" s="400">
        <v>6.55</v>
      </c>
      <c r="AC1262" s="400">
        <v>6.55</v>
      </c>
      <c r="AD1262" s="400">
        <v>6.55</v>
      </c>
      <c r="AE1262" s="404">
        <f>SUM(AB1262:AD1262)</f>
        <v>19.649999999999999</v>
      </c>
      <c r="AF1262" s="401">
        <f>SUBTOTAL(9,S1262,W1262,AA1262,AE1262)</f>
        <v>78.599999999999994</v>
      </c>
    </row>
    <row r="1263" spans="1:32" x14ac:dyDescent="0.3">
      <c r="A1263" s="70"/>
      <c r="B1263" s="70" t="s">
        <v>3631</v>
      </c>
      <c r="C1263" s="318" t="s">
        <v>2677</v>
      </c>
      <c r="D1263" s="318" t="s">
        <v>569</v>
      </c>
      <c r="E1263" s="317" t="s">
        <v>926</v>
      </c>
      <c r="F1263" s="318" t="s">
        <v>2353</v>
      </c>
      <c r="G1263" s="318" t="s">
        <v>1272</v>
      </c>
      <c r="H1263" s="317" t="s">
        <v>912</v>
      </c>
      <c r="I1263" s="317">
        <v>53100</v>
      </c>
      <c r="J1263" s="318" t="s">
        <v>1001</v>
      </c>
      <c r="K1263" s="316">
        <v>40575</v>
      </c>
      <c r="L1263" s="317" t="s">
        <v>2608</v>
      </c>
      <c r="M1263" s="315" t="s">
        <v>983</v>
      </c>
      <c r="N1263" s="318" t="s">
        <v>991</v>
      </c>
      <c r="O1263" s="347">
        <v>50.76</v>
      </c>
      <c r="P1263" s="400">
        <v>4.2300000000000004</v>
      </c>
      <c r="Q1263" s="400">
        <v>4.2300000000000004</v>
      </c>
      <c r="R1263" s="400">
        <v>4.2300000000000004</v>
      </c>
      <c r="S1263" s="404">
        <f>SUM(P1263:R1263)</f>
        <v>12.690000000000001</v>
      </c>
      <c r="T1263" s="400">
        <v>4.2300000000000004</v>
      </c>
      <c r="U1263" s="400">
        <v>4.2300000000000004</v>
      </c>
      <c r="V1263" s="400">
        <v>4.2300000000000004</v>
      </c>
      <c r="W1263" s="404">
        <f>SUM(T1263:V1263)</f>
        <v>12.690000000000001</v>
      </c>
      <c r="X1263" s="400">
        <v>4.2300000000000004</v>
      </c>
      <c r="Y1263" s="400">
        <v>4.2300000000000004</v>
      </c>
      <c r="Z1263" s="400">
        <v>4.2300000000000004</v>
      </c>
      <c r="AA1263" s="404">
        <f>SUM(X1263:Z1263)</f>
        <v>12.690000000000001</v>
      </c>
      <c r="AB1263" s="400">
        <v>4.2300000000000004</v>
      </c>
      <c r="AC1263" s="400">
        <v>4.2300000000000004</v>
      </c>
      <c r="AD1263" s="400">
        <v>4.2300000000000004</v>
      </c>
      <c r="AE1263" s="404">
        <f>SUM(AB1263:AD1263)</f>
        <v>12.690000000000001</v>
      </c>
      <c r="AF1263" s="401">
        <f>SUBTOTAL(9,S1263,W1263,AA1263,AE1263)</f>
        <v>50.760000000000005</v>
      </c>
    </row>
    <row r="1264" spans="1:32" x14ac:dyDescent="0.3">
      <c r="A1264" s="82"/>
      <c r="B1264" s="70" t="s">
        <v>3631</v>
      </c>
      <c r="C1264" s="318" t="s">
        <v>2700</v>
      </c>
      <c r="D1264" s="318" t="s">
        <v>570</v>
      </c>
      <c r="E1264" s="317" t="s">
        <v>750</v>
      </c>
      <c r="F1264" s="318" t="s">
        <v>2354</v>
      </c>
      <c r="G1264" s="318" t="s">
        <v>1273</v>
      </c>
      <c r="H1264" s="317" t="s">
        <v>913</v>
      </c>
      <c r="I1264" s="317">
        <v>53000</v>
      </c>
      <c r="J1264" s="318" t="s">
        <v>1001</v>
      </c>
      <c r="K1264" s="316">
        <v>42486</v>
      </c>
      <c r="L1264" s="317" t="s">
        <v>2608</v>
      </c>
      <c r="M1264" s="315" t="s">
        <v>983</v>
      </c>
      <c r="N1264" s="318" t="s">
        <v>991</v>
      </c>
      <c r="O1264" s="347">
        <v>50.76</v>
      </c>
      <c r="P1264" s="400">
        <v>3.17</v>
      </c>
      <c r="Q1264" s="400">
        <v>3.17</v>
      </c>
      <c r="R1264" s="400">
        <v>3.17</v>
      </c>
      <c r="S1264" s="404">
        <f>SUM(P1264:R1264)</f>
        <v>9.51</v>
      </c>
      <c r="T1264" s="400">
        <v>3.17</v>
      </c>
      <c r="U1264" s="400">
        <v>4.2300000000000004</v>
      </c>
      <c r="V1264" s="400">
        <v>4.2300000000000004</v>
      </c>
      <c r="W1264" s="404">
        <f>SUM(T1264:V1264)</f>
        <v>11.63</v>
      </c>
      <c r="X1264" s="400">
        <v>4.2300000000000004</v>
      </c>
      <c r="Y1264" s="400">
        <v>4.2300000000000004</v>
      </c>
      <c r="Z1264" s="400">
        <v>4.2300000000000004</v>
      </c>
      <c r="AA1264" s="404">
        <f>SUM(X1264:Z1264)</f>
        <v>12.690000000000001</v>
      </c>
      <c r="AB1264" s="400">
        <v>4.2300000000000004</v>
      </c>
      <c r="AC1264" s="400">
        <v>4.2300000000000004</v>
      </c>
      <c r="AD1264" s="400">
        <v>4.2300000000000004</v>
      </c>
      <c r="AE1264" s="404">
        <f>SUM(AB1264:AD1264)</f>
        <v>12.690000000000001</v>
      </c>
      <c r="AF1264" s="401">
        <f>SUBTOTAL(9,S1264,W1264,AA1264,AE1264)</f>
        <v>46.519999999999996</v>
      </c>
    </row>
    <row r="1265" spans="1:32" x14ac:dyDescent="0.3">
      <c r="A1265" s="82"/>
      <c r="B1265" s="70" t="s">
        <v>3631</v>
      </c>
      <c r="C1265" s="318" t="s">
        <v>2700</v>
      </c>
      <c r="D1265" s="318" t="s">
        <v>571</v>
      </c>
      <c r="E1265" s="317" t="s">
        <v>750</v>
      </c>
      <c r="F1265" s="318" t="s">
        <v>2355</v>
      </c>
      <c r="G1265" s="318" t="s">
        <v>1273</v>
      </c>
      <c r="H1265" s="317" t="s">
        <v>913</v>
      </c>
      <c r="I1265" s="317">
        <v>53000</v>
      </c>
      <c r="J1265" s="318" t="s">
        <v>1001</v>
      </c>
      <c r="K1265" s="316">
        <v>42486</v>
      </c>
      <c r="L1265" s="317" t="s">
        <v>2608</v>
      </c>
      <c r="M1265" s="315" t="s">
        <v>983</v>
      </c>
      <c r="N1265" s="318" t="s">
        <v>991</v>
      </c>
      <c r="O1265" s="347">
        <v>50.76</v>
      </c>
      <c r="P1265" s="400">
        <v>3.17</v>
      </c>
      <c r="Q1265" s="400">
        <v>3.17</v>
      </c>
      <c r="R1265" s="400">
        <v>3.17</v>
      </c>
      <c r="S1265" s="404">
        <f>SUM(P1265:R1265)</f>
        <v>9.51</v>
      </c>
      <c r="T1265" s="400">
        <v>3.17</v>
      </c>
      <c r="U1265" s="400">
        <v>4.2300000000000004</v>
      </c>
      <c r="V1265" s="400">
        <v>4.2300000000000004</v>
      </c>
      <c r="W1265" s="404">
        <f>SUM(T1265:V1265)</f>
        <v>11.63</v>
      </c>
      <c r="X1265" s="400">
        <v>4.2300000000000004</v>
      </c>
      <c r="Y1265" s="400">
        <v>4.2300000000000004</v>
      </c>
      <c r="Z1265" s="400">
        <v>4.2300000000000004</v>
      </c>
      <c r="AA1265" s="404">
        <f>SUM(X1265:Z1265)</f>
        <v>12.690000000000001</v>
      </c>
      <c r="AB1265" s="400">
        <v>4.2300000000000004</v>
      </c>
      <c r="AC1265" s="400">
        <v>4.2300000000000004</v>
      </c>
      <c r="AD1265" s="400">
        <v>4.2300000000000004</v>
      </c>
      <c r="AE1265" s="404">
        <f>SUM(AB1265:AD1265)</f>
        <v>12.690000000000001</v>
      </c>
      <c r="AF1265" s="401">
        <f>SUBTOTAL(9,S1265,W1265,AA1265,AE1265)</f>
        <v>46.519999999999996</v>
      </c>
    </row>
    <row r="1266" spans="1:32" x14ac:dyDescent="0.3">
      <c r="A1266" s="82"/>
      <c r="B1266" s="70" t="s">
        <v>3631</v>
      </c>
      <c r="C1266" s="318" t="s">
        <v>2700</v>
      </c>
      <c r="D1266" s="318" t="s">
        <v>572</v>
      </c>
      <c r="E1266" s="317" t="s">
        <v>750</v>
      </c>
      <c r="F1266" s="318" t="s">
        <v>2356</v>
      </c>
      <c r="G1266" s="318" t="s">
        <v>1273</v>
      </c>
      <c r="H1266" s="317" t="s">
        <v>913</v>
      </c>
      <c r="I1266" s="317">
        <v>53000</v>
      </c>
      <c r="J1266" s="318" t="s">
        <v>1001</v>
      </c>
      <c r="K1266" s="316">
        <v>42486</v>
      </c>
      <c r="L1266" s="317" t="s">
        <v>2608</v>
      </c>
      <c r="M1266" s="315" t="s">
        <v>983</v>
      </c>
      <c r="N1266" s="318" t="s">
        <v>991</v>
      </c>
      <c r="O1266" s="347">
        <v>50.76</v>
      </c>
      <c r="P1266" s="400">
        <v>3.17</v>
      </c>
      <c r="Q1266" s="400">
        <v>3.17</v>
      </c>
      <c r="R1266" s="400">
        <v>3.17</v>
      </c>
      <c r="S1266" s="404">
        <f>SUM(P1266:R1266)</f>
        <v>9.51</v>
      </c>
      <c r="T1266" s="400">
        <v>3.17</v>
      </c>
      <c r="U1266" s="400">
        <v>4.2300000000000004</v>
      </c>
      <c r="V1266" s="400">
        <v>4.2300000000000004</v>
      </c>
      <c r="W1266" s="404">
        <f>SUM(T1266:V1266)</f>
        <v>11.63</v>
      </c>
      <c r="X1266" s="400">
        <v>4.2300000000000004</v>
      </c>
      <c r="Y1266" s="400">
        <v>4.2300000000000004</v>
      </c>
      <c r="Z1266" s="400">
        <v>4.2300000000000004</v>
      </c>
      <c r="AA1266" s="404">
        <f>SUM(X1266:Z1266)</f>
        <v>12.690000000000001</v>
      </c>
      <c r="AB1266" s="400">
        <v>4.2300000000000004</v>
      </c>
      <c r="AC1266" s="400">
        <v>4.2300000000000004</v>
      </c>
      <c r="AD1266" s="400">
        <v>4.2300000000000004</v>
      </c>
      <c r="AE1266" s="404">
        <f>SUM(AB1266:AD1266)</f>
        <v>12.690000000000001</v>
      </c>
      <c r="AF1266" s="401">
        <f>SUBTOTAL(9,S1266,W1266,AA1266,AE1266)</f>
        <v>46.519999999999996</v>
      </c>
    </row>
    <row r="1267" spans="1:32" x14ac:dyDescent="0.3">
      <c r="A1267" s="82"/>
      <c r="B1267" s="70" t="s">
        <v>3631</v>
      </c>
      <c r="C1267" s="318" t="s">
        <v>2700</v>
      </c>
      <c r="D1267" s="318" t="s">
        <v>573</v>
      </c>
      <c r="E1267" s="317" t="s">
        <v>750</v>
      </c>
      <c r="F1267" s="318" t="s">
        <v>2357</v>
      </c>
      <c r="G1267" s="318" t="s">
        <v>1273</v>
      </c>
      <c r="H1267" s="317" t="s">
        <v>913</v>
      </c>
      <c r="I1267" s="317">
        <v>53000</v>
      </c>
      <c r="J1267" s="318" t="s">
        <v>1001</v>
      </c>
      <c r="K1267" s="316">
        <v>42501</v>
      </c>
      <c r="L1267" s="317" t="s">
        <v>2608</v>
      </c>
      <c r="M1267" s="315" t="s">
        <v>983</v>
      </c>
      <c r="N1267" s="318" t="s">
        <v>991</v>
      </c>
      <c r="O1267" s="347">
        <v>50.76</v>
      </c>
      <c r="P1267" s="400">
        <v>3.17</v>
      </c>
      <c r="Q1267" s="400">
        <v>3.17</v>
      </c>
      <c r="R1267" s="400">
        <v>3.17</v>
      </c>
      <c r="S1267" s="404">
        <f>SUM(P1267:R1267)</f>
        <v>9.51</v>
      </c>
      <c r="T1267" s="400">
        <v>3.17</v>
      </c>
      <c r="U1267" s="400">
        <v>4.2300000000000004</v>
      </c>
      <c r="V1267" s="400">
        <v>4.2300000000000004</v>
      </c>
      <c r="W1267" s="404">
        <f>SUM(T1267:V1267)</f>
        <v>11.63</v>
      </c>
      <c r="X1267" s="400">
        <v>4.2300000000000004</v>
      </c>
      <c r="Y1267" s="400">
        <v>4.2300000000000004</v>
      </c>
      <c r="Z1267" s="400">
        <v>4.2300000000000004</v>
      </c>
      <c r="AA1267" s="404">
        <f>SUM(X1267:Z1267)</f>
        <v>12.690000000000001</v>
      </c>
      <c r="AB1267" s="400">
        <v>4.2300000000000004</v>
      </c>
      <c r="AC1267" s="400">
        <v>4.2300000000000004</v>
      </c>
      <c r="AD1267" s="400">
        <v>4.2300000000000004</v>
      </c>
      <c r="AE1267" s="404">
        <f>SUM(AB1267:AD1267)</f>
        <v>12.690000000000001</v>
      </c>
      <c r="AF1267" s="401">
        <f>SUBTOTAL(9,S1267,W1267,AA1267,AE1267)</f>
        <v>46.519999999999996</v>
      </c>
    </row>
    <row r="1268" spans="1:32" x14ac:dyDescent="0.3">
      <c r="A1268" s="82"/>
      <c r="B1268" s="70" t="s">
        <v>3631</v>
      </c>
      <c r="C1268" s="318" t="s">
        <v>2700</v>
      </c>
      <c r="D1268" s="318" t="s">
        <v>574</v>
      </c>
      <c r="E1268" s="317" t="s">
        <v>750</v>
      </c>
      <c r="F1268" s="318" t="s">
        <v>2358</v>
      </c>
      <c r="G1268" s="318" t="s">
        <v>1273</v>
      </c>
      <c r="H1268" s="317" t="s">
        <v>913</v>
      </c>
      <c r="I1268" s="317">
        <v>53000</v>
      </c>
      <c r="J1268" s="318" t="s">
        <v>1001</v>
      </c>
      <c r="K1268" s="316">
        <v>42469</v>
      </c>
      <c r="L1268" s="317" t="s">
        <v>2608</v>
      </c>
      <c r="M1268" s="315" t="s">
        <v>983</v>
      </c>
      <c r="N1268" s="318" t="s">
        <v>991</v>
      </c>
      <c r="O1268" s="347">
        <v>50.76</v>
      </c>
      <c r="P1268" s="400">
        <v>3.17</v>
      </c>
      <c r="Q1268" s="400">
        <v>3.17</v>
      </c>
      <c r="R1268" s="400">
        <v>3.17</v>
      </c>
      <c r="S1268" s="404">
        <f>SUM(P1268:R1268)</f>
        <v>9.51</v>
      </c>
      <c r="T1268" s="400">
        <v>4.2300000000000004</v>
      </c>
      <c r="U1268" s="400">
        <v>4.2300000000000004</v>
      </c>
      <c r="V1268" s="400">
        <v>4.2300000000000004</v>
      </c>
      <c r="W1268" s="404">
        <f>SUM(T1268:V1268)</f>
        <v>12.690000000000001</v>
      </c>
      <c r="X1268" s="400">
        <v>4.2300000000000004</v>
      </c>
      <c r="Y1268" s="400">
        <v>4.2300000000000004</v>
      </c>
      <c r="Z1268" s="400">
        <v>4.2300000000000004</v>
      </c>
      <c r="AA1268" s="404">
        <f>SUM(X1268:Z1268)</f>
        <v>12.690000000000001</v>
      </c>
      <c r="AB1268" s="400">
        <v>4.2300000000000004</v>
      </c>
      <c r="AC1268" s="400">
        <v>4.2300000000000004</v>
      </c>
      <c r="AD1268" s="400">
        <v>4.2300000000000004</v>
      </c>
      <c r="AE1268" s="404">
        <f>SUM(AB1268:AD1268)</f>
        <v>12.690000000000001</v>
      </c>
      <c r="AF1268" s="401">
        <f>SUBTOTAL(9,S1268,W1268,AA1268,AE1268)</f>
        <v>47.58</v>
      </c>
    </row>
    <row r="1269" spans="1:32" x14ac:dyDescent="0.3">
      <c r="A1269" s="82"/>
      <c r="B1269" s="70" t="s">
        <v>3631</v>
      </c>
      <c r="C1269" s="318" t="s">
        <v>2700</v>
      </c>
      <c r="D1269" s="318" t="s">
        <v>575</v>
      </c>
      <c r="E1269" s="317" t="s">
        <v>750</v>
      </c>
      <c r="F1269" s="318" t="s">
        <v>2359</v>
      </c>
      <c r="G1269" s="318" t="s">
        <v>1273</v>
      </c>
      <c r="H1269" s="317" t="s">
        <v>913</v>
      </c>
      <c r="I1269" s="317">
        <v>53000</v>
      </c>
      <c r="J1269" s="318" t="s">
        <v>1001</v>
      </c>
      <c r="K1269" s="316">
        <v>42554</v>
      </c>
      <c r="L1269" s="317" t="s">
        <v>2608</v>
      </c>
      <c r="M1269" s="315" t="s">
        <v>983</v>
      </c>
      <c r="N1269" s="318" t="s">
        <v>991</v>
      </c>
      <c r="O1269" s="347">
        <v>50.76</v>
      </c>
      <c r="P1269" s="400">
        <v>3.17</v>
      </c>
      <c r="Q1269" s="400">
        <v>3.17</v>
      </c>
      <c r="R1269" s="400">
        <v>3.17</v>
      </c>
      <c r="S1269" s="404">
        <f>SUM(P1269:R1269)</f>
        <v>9.51</v>
      </c>
      <c r="T1269" s="400">
        <v>3.17</v>
      </c>
      <c r="U1269" s="400">
        <v>3.17</v>
      </c>
      <c r="V1269" s="400">
        <v>3.17</v>
      </c>
      <c r="W1269" s="404">
        <f>SUM(T1269:V1269)</f>
        <v>9.51</v>
      </c>
      <c r="X1269" s="400">
        <v>4.2300000000000004</v>
      </c>
      <c r="Y1269" s="400">
        <v>4.2300000000000004</v>
      </c>
      <c r="Z1269" s="400">
        <v>4.2300000000000004</v>
      </c>
      <c r="AA1269" s="404">
        <f>SUM(X1269:Z1269)</f>
        <v>12.690000000000001</v>
      </c>
      <c r="AB1269" s="400">
        <v>4.2300000000000004</v>
      </c>
      <c r="AC1269" s="400">
        <v>4.2300000000000004</v>
      </c>
      <c r="AD1269" s="400">
        <v>4.2300000000000004</v>
      </c>
      <c r="AE1269" s="404">
        <f>SUM(AB1269:AD1269)</f>
        <v>12.690000000000001</v>
      </c>
      <c r="AF1269" s="401">
        <f>SUBTOTAL(9,S1269,W1269,AA1269,AE1269)</f>
        <v>44.400000000000006</v>
      </c>
    </row>
    <row r="1270" spans="1:32" x14ac:dyDescent="0.3">
      <c r="A1270" s="82"/>
      <c r="B1270" s="70" t="s">
        <v>3631</v>
      </c>
      <c r="C1270" s="318" t="s">
        <v>2700</v>
      </c>
      <c r="D1270" s="318" t="s">
        <v>576</v>
      </c>
      <c r="E1270" s="317" t="s">
        <v>750</v>
      </c>
      <c r="F1270" s="318" t="s">
        <v>2360</v>
      </c>
      <c r="G1270" s="318" t="s">
        <v>1273</v>
      </c>
      <c r="H1270" s="317" t="s">
        <v>913</v>
      </c>
      <c r="I1270" s="317">
        <v>53000</v>
      </c>
      <c r="J1270" s="318" t="s">
        <v>1001</v>
      </c>
      <c r="K1270" s="316">
        <v>42554</v>
      </c>
      <c r="L1270" s="317" t="s">
        <v>2608</v>
      </c>
      <c r="M1270" s="315" t="s">
        <v>983</v>
      </c>
      <c r="N1270" s="318" t="s">
        <v>991</v>
      </c>
      <c r="O1270" s="347">
        <v>50.76</v>
      </c>
      <c r="P1270" s="400">
        <v>3.17</v>
      </c>
      <c r="Q1270" s="400">
        <v>3.17</v>
      </c>
      <c r="R1270" s="400">
        <v>3.17</v>
      </c>
      <c r="S1270" s="404">
        <f>SUM(P1270:R1270)</f>
        <v>9.51</v>
      </c>
      <c r="T1270" s="400">
        <v>3.17</v>
      </c>
      <c r="U1270" s="400">
        <v>3.17</v>
      </c>
      <c r="V1270" s="400">
        <v>3.17</v>
      </c>
      <c r="W1270" s="404">
        <f>SUM(T1270:V1270)</f>
        <v>9.51</v>
      </c>
      <c r="X1270" s="400">
        <v>4.2300000000000004</v>
      </c>
      <c r="Y1270" s="400">
        <v>4.2300000000000004</v>
      </c>
      <c r="Z1270" s="400">
        <v>4.2300000000000004</v>
      </c>
      <c r="AA1270" s="404">
        <f>SUM(X1270:Z1270)</f>
        <v>12.690000000000001</v>
      </c>
      <c r="AB1270" s="400">
        <v>4.2300000000000004</v>
      </c>
      <c r="AC1270" s="400">
        <v>4.2300000000000004</v>
      </c>
      <c r="AD1270" s="400">
        <v>4.2300000000000004</v>
      </c>
      <c r="AE1270" s="404">
        <f>SUM(AB1270:AD1270)</f>
        <v>12.690000000000001</v>
      </c>
      <c r="AF1270" s="401">
        <f>SUBTOTAL(9,S1270,W1270,AA1270,AE1270)</f>
        <v>44.400000000000006</v>
      </c>
    </row>
    <row r="1271" spans="1:32" x14ac:dyDescent="0.3">
      <c r="A1271" s="82"/>
      <c r="B1271" s="70" t="s">
        <v>3631</v>
      </c>
      <c r="C1271" s="318" t="s">
        <v>2594</v>
      </c>
      <c r="D1271" s="318" t="s">
        <v>577</v>
      </c>
      <c r="E1271" s="317" t="s">
        <v>750</v>
      </c>
      <c r="F1271" s="318" t="s">
        <v>2361</v>
      </c>
      <c r="G1271" s="318" t="s">
        <v>1272</v>
      </c>
      <c r="H1271" s="317" t="s">
        <v>912</v>
      </c>
      <c r="I1271" s="317">
        <v>53100</v>
      </c>
      <c r="J1271" s="318" t="s">
        <v>1001</v>
      </c>
      <c r="K1271" s="316">
        <v>42501</v>
      </c>
      <c r="L1271" s="317" t="s">
        <v>2608</v>
      </c>
      <c r="M1271" s="315" t="s">
        <v>983</v>
      </c>
      <c r="N1271" s="318" t="s">
        <v>991</v>
      </c>
      <c r="O1271" s="347">
        <v>50.76</v>
      </c>
      <c r="P1271" s="400">
        <v>3.17</v>
      </c>
      <c r="Q1271" s="400">
        <v>3.17</v>
      </c>
      <c r="R1271" s="400">
        <v>3.17</v>
      </c>
      <c r="S1271" s="404">
        <f>SUM(P1271:R1271)</f>
        <v>9.51</v>
      </c>
      <c r="T1271" s="400">
        <v>3.17</v>
      </c>
      <c r="U1271" s="400">
        <v>4.2300000000000004</v>
      </c>
      <c r="V1271" s="400">
        <v>4.2300000000000004</v>
      </c>
      <c r="W1271" s="404">
        <f>SUM(T1271:V1271)</f>
        <v>11.63</v>
      </c>
      <c r="X1271" s="400">
        <v>4.2300000000000004</v>
      </c>
      <c r="Y1271" s="400">
        <v>4.2300000000000004</v>
      </c>
      <c r="Z1271" s="400">
        <v>4.2300000000000004</v>
      </c>
      <c r="AA1271" s="404">
        <f>SUM(X1271:Z1271)</f>
        <v>12.690000000000001</v>
      </c>
      <c r="AB1271" s="400">
        <v>4.2300000000000004</v>
      </c>
      <c r="AC1271" s="400">
        <v>4.2300000000000004</v>
      </c>
      <c r="AD1271" s="400">
        <v>4.2300000000000004</v>
      </c>
      <c r="AE1271" s="404">
        <f>SUM(AB1271:AD1271)</f>
        <v>12.690000000000001</v>
      </c>
      <c r="AF1271" s="401">
        <f>SUBTOTAL(9,S1271,W1271,AA1271,AE1271)</f>
        <v>46.519999999999996</v>
      </c>
    </row>
    <row r="1272" spans="1:32" x14ac:dyDescent="0.3">
      <c r="A1272" s="70"/>
      <c r="B1272" s="70" t="s">
        <v>3631</v>
      </c>
      <c r="C1272" s="318" t="s">
        <v>2911</v>
      </c>
      <c r="D1272" s="318" t="s">
        <v>578</v>
      </c>
      <c r="E1272" s="317" t="s">
        <v>943</v>
      </c>
      <c r="F1272" s="318" t="s">
        <v>2362</v>
      </c>
      <c r="G1272" s="318" t="s">
        <v>1272</v>
      </c>
      <c r="H1272" s="317" t="s">
        <v>912</v>
      </c>
      <c r="I1272" s="317">
        <v>53100</v>
      </c>
      <c r="J1272" s="318" t="s">
        <v>1001</v>
      </c>
      <c r="K1272" s="316">
        <v>41077</v>
      </c>
      <c r="L1272" s="317" t="s">
        <v>2608</v>
      </c>
      <c r="M1272" s="315" t="s">
        <v>983</v>
      </c>
      <c r="N1272" s="318" t="s">
        <v>991</v>
      </c>
      <c r="O1272" s="347">
        <v>50.76</v>
      </c>
      <c r="P1272" s="400">
        <v>4.2300000000000004</v>
      </c>
      <c r="Q1272" s="400">
        <v>4.2300000000000004</v>
      </c>
      <c r="R1272" s="400">
        <v>4.2300000000000004</v>
      </c>
      <c r="S1272" s="404">
        <f>SUM(P1272:R1272)</f>
        <v>12.690000000000001</v>
      </c>
      <c r="T1272" s="400">
        <v>4.2300000000000004</v>
      </c>
      <c r="U1272" s="400">
        <v>4.2300000000000004</v>
      </c>
      <c r="V1272" s="400">
        <v>4.2300000000000004</v>
      </c>
      <c r="W1272" s="404">
        <f>SUM(T1272:V1272)</f>
        <v>12.690000000000001</v>
      </c>
      <c r="X1272" s="400">
        <v>4.2300000000000004</v>
      </c>
      <c r="Y1272" s="400">
        <v>4.2300000000000004</v>
      </c>
      <c r="Z1272" s="400">
        <v>4.2300000000000004</v>
      </c>
      <c r="AA1272" s="404">
        <f>SUM(X1272:Z1272)</f>
        <v>12.690000000000001</v>
      </c>
      <c r="AB1272" s="400">
        <v>4.2300000000000004</v>
      </c>
      <c r="AC1272" s="400">
        <v>4.2300000000000004</v>
      </c>
      <c r="AD1272" s="400">
        <v>4.2300000000000004</v>
      </c>
      <c r="AE1272" s="404">
        <f>SUM(AB1272:AD1272)</f>
        <v>12.690000000000001</v>
      </c>
      <c r="AF1272" s="401">
        <f>SUBTOTAL(9,S1272,W1272,AA1272,AE1272)</f>
        <v>50.760000000000005</v>
      </c>
    </row>
    <row r="1273" spans="1:32" x14ac:dyDescent="0.3">
      <c r="A1273" s="82"/>
      <c r="B1273" s="70" t="s">
        <v>3631</v>
      </c>
      <c r="C1273" s="318" t="s">
        <v>2700</v>
      </c>
      <c r="D1273" s="318" t="s">
        <v>579</v>
      </c>
      <c r="E1273" s="317" t="s">
        <v>750</v>
      </c>
      <c r="F1273" s="318" t="s">
        <v>2363</v>
      </c>
      <c r="G1273" s="318" t="s">
        <v>1273</v>
      </c>
      <c r="H1273" s="317" t="s">
        <v>913</v>
      </c>
      <c r="I1273" s="317">
        <v>53000</v>
      </c>
      <c r="J1273" s="318" t="s">
        <v>1001</v>
      </c>
      <c r="K1273" s="316">
        <v>42554</v>
      </c>
      <c r="L1273" s="317" t="s">
        <v>2608</v>
      </c>
      <c r="M1273" s="315" t="s">
        <v>983</v>
      </c>
      <c r="N1273" s="318" t="s">
        <v>991</v>
      </c>
      <c r="O1273" s="347">
        <v>50.76</v>
      </c>
      <c r="P1273" s="400">
        <v>3.17</v>
      </c>
      <c r="Q1273" s="400">
        <v>3.17</v>
      </c>
      <c r="R1273" s="400">
        <v>3.17</v>
      </c>
      <c r="S1273" s="404">
        <f>SUM(P1273:R1273)</f>
        <v>9.51</v>
      </c>
      <c r="T1273" s="400">
        <v>3.17</v>
      </c>
      <c r="U1273" s="400">
        <v>3.17</v>
      </c>
      <c r="V1273" s="400">
        <v>3.17</v>
      </c>
      <c r="W1273" s="404">
        <f>SUM(T1273:V1273)</f>
        <v>9.51</v>
      </c>
      <c r="X1273" s="400">
        <v>4.2300000000000004</v>
      </c>
      <c r="Y1273" s="400">
        <v>4.2300000000000004</v>
      </c>
      <c r="Z1273" s="400">
        <v>4.2300000000000004</v>
      </c>
      <c r="AA1273" s="404">
        <f>SUM(X1273:Z1273)</f>
        <v>12.690000000000001</v>
      </c>
      <c r="AB1273" s="400">
        <v>4.2300000000000004</v>
      </c>
      <c r="AC1273" s="400">
        <v>4.2300000000000004</v>
      </c>
      <c r="AD1273" s="400">
        <v>4.2300000000000004</v>
      </c>
      <c r="AE1273" s="404">
        <f>SUM(AB1273:AD1273)</f>
        <v>12.690000000000001</v>
      </c>
      <c r="AF1273" s="401">
        <f>SUBTOTAL(9,S1273,W1273,AA1273,AE1273)</f>
        <v>44.400000000000006</v>
      </c>
    </row>
    <row r="1274" spans="1:32" x14ac:dyDescent="0.3">
      <c r="A1274" s="82"/>
      <c r="B1274" s="70" t="s">
        <v>3631</v>
      </c>
      <c r="C1274" s="318" t="s">
        <v>2700</v>
      </c>
      <c r="D1274" s="318" t="s">
        <v>580</v>
      </c>
      <c r="E1274" s="317" t="s">
        <v>750</v>
      </c>
      <c r="F1274" s="318" t="s">
        <v>2364</v>
      </c>
      <c r="G1274" s="318" t="s">
        <v>1273</v>
      </c>
      <c r="H1274" s="317" t="s">
        <v>913</v>
      </c>
      <c r="I1274" s="317">
        <v>53000</v>
      </c>
      <c r="J1274" s="318" t="s">
        <v>1001</v>
      </c>
      <c r="K1274" s="316">
        <v>42554</v>
      </c>
      <c r="L1274" s="317" t="s">
        <v>2608</v>
      </c>
      <c r="M1274" s="315" t="s">
        <v>983</v>
      </c>
      <c r="N1274" s="318" t="s">
        <v>991</v>
      </c>
      <c r="O1274" s="347">
        <v>50.76</v>
      </c>
      <c r="P1274" s="400">
        <v>3.17</v>
      </c>
      <c r="Q1274" s="400">
        <v>3.17</v>
      </c>
      <c r="R1274" s="400">
        <v>3.17</v>
      </c>
      <c r="S1274" s="404">
        <f>SUM(P1274:R1274)</f>
        <v>9.51</v>
      </c>
      <c r="T1274" s="400">
        <v>3.17</v>
      </c>
      <c r="U1274" s="400">
        <v>3.17</v>
      </c>
      <c r="V1274" s="400">
        <v>3.17</v>
      </c>
      <c r="W1274" s="404">
        <f>SUM(T1274:V1274)</f>
        <v>9.51</v>
      </c>
      <c r="X1274" s="400">
        <v>4.2300000000000004</v>
      </c>
      <c r="Y1274" s="400">
        <v>4.2300000000000004</v>
      </c>
      <c r="Z1274" s="400">
        <v>4.2300000000000004</v>
      </c>
      <c r="AA1274" s="404">
        <f>SUM(X1274:Z1274)</f>
        <v>12.690000000000001</v>
      </c>
      <c r="AB1274" s="400">
        <v>4.2300000000000004</v>
      </c>
      <c r="AC1274" s="400">
        <v>4.2300000000000004</v>
      </c>
      <c r="AD1274" s="400">
        <v>4.2300000000000004</v>
      </c>
      <c r="AE1274" s="404">
        <f>SUM(AB1274:AD1274)</f>
        <v>12.690000000000001</v>
      </c>
      <c r="AF1274" s="401">
        <f>SUBTOTAL(9,S1274,W1274,AA1274,AE1274)</f>
        <v>44.400000000000006</v>
      </c>
    </row>
    <row r="1275" spans="1:32" x14ac:dyDescent="0.3">
      <c r="A1275" s="79"/>
      <c r="B1275" s="70" t="s">
        <v>3631</v>
      </c>
      <c r="C1275" s="318" t="s">
        <v>2911</v>
      </c>
      <c r="D1275" s="318" t="s">
        <v>581</v>
      </c>
      <c r="E1275" s="317" t="s">
        <v>926</v>
      </c>
      <c r="F1275" s="318" t="s">
        <v>2365</v>
      </c>
      <c r="G1275" s="318" t="s">
        <v>1272</v>
      </c>
      <c r="H1275" s="317" t="s">
        <v>912</v>
      </c>
      <c r="I1275" s="317">
        <v>53100</v>
      </c>
      <c r="J1275" s="318" t="s">
        <v>1001</v>
      </c>
      <c r="K1275" s="316">
        <v>40331</v>
      </c>
      <c r="L1275" s="317" t="s">
        <v>2608</v>
      </c>
      <c r="M1275" s="315" t="s">
        <v>983</v>
      </c>
      <c r="N1275" s="318" t="s">
        <v>991</v>
      </c>
      <c r="O1275" s="347">
        <v>50.76</v>
      </c>
      <c r="P1275" s="400">
        <v>4.2300000000000004</v>
      </c>
      <c r="Q1275" s="400">
        <v>4.2300000000000004</v>
      </c>
      <c r="R1275" s="400">
        <v>4.2300000000000004</v>
      </c>
      <c r="S1275" s="404">
        <f>SUM(P1275:R1275)</f>
        <v>12.690000000000001</v>
      </c>
      <c r="T1275" s="400">
        <v>4.2300000000000004</v>
      </c>
      <c r="U1275" s="400">
        <v>4.2300000000000004</v>
      </c>
      <c r="V1275" s="400">
        <v>4.2300000000000004</v>
      </c>
      <c r="W1275" s="404">
        <f>SUM(T1275:V1275)</f>
        <v>12.690000000000001</v>
      </c>
      <c r="X1275" s="400">
        <v>4.2300000000000004</v>
      </c>
      <c r="Y1275" s="400">
        <v>4.2300000000000004</v>
      </c>
      <c r="Z1275" s="400">
        <v>4.2300000000000004</v>
      </c>
      <c r="AA1275" s="404">
        <f>SUM(X1275:Z1275)</f>
        <v>12.690000000000001</v>
      </c>
      <c r="AB1275" s="400">
        <v>4.2300000000000004</v>
      </c>
      <c r="AC1275" s="400">
        <v>4.2300000000000004</v>
      </c>
      <c r="AD1275" s="400">
        <v>4.2300000000000004</v>
      </c>
      <c r="AE1275" s="404">
        <f>SUM(AB1275:AD1275)</f>
        <v>12.690000000000001</v>
      </c>
      <c r="AF1275" s="401">
        <f>SUBTOTAL(9,S1275,W1275,AA1275,AE1275)</f>
        <v>50.760000000000005</v>
      </c>
    </row>
    <row r="1276" spans="1:32" x14ac:dyDescent="0.3">
      <c r="A1276" s="70"/>
      <c r="B1276" s="70" t="s">
        <v>3631</v>
      </c>
      <c r="C1276" s="318" t="s">
        <v>162</v>
      </c>
      <c r="D1276" s="318" t="s">
        <v>566</v>
      </c>
      <c r="E1276" s="317" t="s">
        <v>943</v>
      </c>
      <c r="F1276" s="318" t="s">
        <v>2349</v>
      </c>
      <c r="G1276" s="318" t="s">
        <v>1885</v>
      </c>
      <c r="H1276" s="317" t="s">
        <v>966</v>
      </c>
      <c r="I1276" s="317">
        <v>62300</v>
      </c>
      <c r="J1276" s="318" t="s">
        <v>1001</v>
      </c>
      <c r="K1276" s="316">
        <v>41378</v>
      </c>
      <c r="L1276" s="317" t="s">
        <v>2608</v>
      </c>
      <c r="M1276" s="315" t="s">
        <v>983</v>
      </c>
      <c r="N1276" s="318" t="s">
        <v>991</v>
      </c>
      <c r="O1276" s="347">
        <v>50.76</v>
      </c>
      <c r="P1276" s="400">
        <v>4.2300000000000004</v>
      </c>
      <c r="Q1276" s="400">
        <v>4.2300000000000004</v>
      </c>
      <c r="R1276" s="400">
        <v>4.2300000000000004</v>
      </c>
      <c r="S1276" s="404">
        <f>SUM(P1276:R1276)</f>
        <v>12.690000000000001</v>
      </c>
      <c r="T1276" s="400">
        <v>4.2300000000000004</v>
      </c>
      <c r="U1276" s="400">
        <v>4.2300000000000004</v>
      </c>
      <c r="V1276" s="400">
        <v>4.2300000000000004</v>
      </c>
      <c r="W1276" s="404">
        <f>SUM(T1276:V1276)</f>
        <v>12.690000000000001</v>
      </c>
      <c r="X1276" s="400">
        <v>4.2300000000000004</v>
      </c>
      <c r="Y1276" s="400">
        <v>4.2300000000000004</v>
      </c>
      <c r="Z1276" s="400">
        <v>4.2300000000000004</v>
      </c>
      <c r="AA1276" s="404">
        <f>SUM(X1276:Z1276)</f>
        <v>12.690000000000001</v>
      </c>
      <c r="AB1276" s="400">
        <v>4.2300000000000004</v>
      </c>
      <c r="AC1276" s="400">
        <v>4.2300000000000004</v>
      </c>
      <c r="AD1276" s="400">
        <v>4.2300000000000004</v>
      </c>
      <c r="AE1276" s="404">
        <f>SUM(AB1276:AD1276)</f>
        <v>12.690000000000001</v>
      </c>
      <c r="AF1276" s="401">
        <f>SUBTOTAL(9,S1276,W1276,AA1276,AE1276)</f>
        <v>50.760000000000005</v>
      </c>
    </row>
    <row r="1277" spans="1:32" x14ac:dyDescent="0.3">
      <c r="A1277" s="82"/>
      <c r="B1277" s="70" t="s">
        <v>3631</v>
      </c>
      <c r="C1277" s="318" t="s">
        <v>2663</v>
      </c>
      <c r="D1277" s="318" t="s">
        <v>582</v>
      </c>
      <c r="E1277" s="317" t="s">
        <v>750</v>
      </c>
      <c r="F1277" s="318" t="s">
        <v>2366</v>
      </c>
      <c r="G1277" s="318" t="s">
        <v>1273</v>
      </c>
      <c r="H1277" s="317" t="s">
        <v>913</v>
      </c>
      <c r="I1277" s="317">
        <v>53000</v>
      </c>
      <c r="J1277" s="318" t="s">
        <v>1001</v>
      </c>
      <c r="K1277" s="316">
        <v>42501</v>
      </c>
      <c r="L1277" s="317" t="s">
        <v>2608</v>
      </c>
      <c r="M1277" s="315" t="s">
        <v>983</v>
      </c>
      <c r="N1277" s="318" t="s">
        <v>991</v>
      </c>
      <c r="O1277" s="347">
        <v>50.76</v>
      </c>
      <c r="P1277" s="400">
        <v>3.17</v>
      </c>
      <c r="Q1277" s="400">
        <v>3.17</v>
      </c>
      <c r="R1277" s="400">
        <v>3.17</v>
      </c>
      <c r="S1277" s="404">
        <f>SUM(P1277:R1277)</f>
        <v>9.51</v>
      </c>
      <c r="T1277" s="400">
        <v>3.17</v>
      </c>
      <c r="U1277" s="400">
        <v>4.2300000000000004</v>
      </c>
      <c r="V1277" s="400">
        <v>4.2300000000000004</v>
      </c>
      <c r="W1277" s="404">
        <f>SUM(T1277:V1277)</f>
        <v>11.63</v>
      </c>
      <c r="X1277" s="400">
        <v>4.2300000000000004</v>
      </c>
      <c r="Y1277" s="400">
        <v>4.2300000000000004</v>
      </c>
      <c r="Z1277" s="400">
        <v>4.2300000000000004</v>
      </c>
      <c r="AA1277" s="404">
        <f>SUM(X1277:Z1277)</f>
        <v>12.690000000000001</v>
      </c>
      <c r="AB1277" s="400">
        <v>4.2300000000000004</v>
      </c>
      <c r="AC1277" s="400">
        <v>4.2300000000000004</v>
      </c>
      <c r="AD1277" s="400">
        <v>4.2300000000000004</v>
      </c>
      <c r="AE1277" s="404">
        <f>SUM(AB1277:AD1277)</f>
        <v>12.690000000000001</v>
      </c>
      <c r="AF1277" s="401">
        <f>SUBTOTAL(9,S1277,W1277,AA1277,AE1277)</f>
        <v>46.519999999999996</v>
      </c>
    </row>
    <row r="1278" spans="1:32" x14ac:dyDescent="0.3">
      <c r="A1278" s="82"/>
      <c r="B1278" s="70" t="s">
        <v>3631</v>
      </c>
      <c r="C1278" s="318" t="s">
        <v>2663</v>
      </c>
      <c r="D1278" s="318" t="s">
        <v>583</v>
      </c>
      <c r="E1278" s="317" t="s">
        <v>750</v>
      </c>
      <c r="F1278" s="318" t="s">
        <v>2367</v>
      </c>
      <c r="G1278" s="318" t="s">
        <v>1273</v>
      </c>
      <c r="H1278" s="317" t="s">
        <v>913</v>
      </c>
      <c r="I1278" s="317">
        <v>53000</v>
      </c>
      <c r="J1278" s="318" t="s">
        <v>1001</v>
      </c>
      <c r="K1278" s="316">
        <v>42501</v>
      </c>
      <c r="L1278" s="317" t="s">
        <v>2608</v>
      </c>
      <c r="M1278" s="315" t="s">
        <v>983</v>
      </c>
      <c r="N1278" s="318" t="s">
        <v>991</v>
      </c>
      <c r="O1278" s="347">
        <v>50.76</v>
      </c>
      <c r="P1278" s="400">
        <v>3.17</v>
      </c>
      <c r="Q1278" s="400">
        <v>3.17</v>
      </c>
      <c r="R1278" s="400">
        <v>3.17</v>
      </c>
      <c r="S1278" s="404">
        <f>SUM(P1278:R1278)</f>
        <v>9.51</v>
      </c>
      <c r="T1278" s="400">
        <v>3.17</v>
      </c>
      <c r="U1278" s="400">
        <v>4.2300000000000004</v>
      </c>
      <c r="V1278" s="400">
        <v>4.2300000000000004</v>
      </c>
      <c r="W1278" s="404">
        <f>SUM(T1278:V1278)</f>
        <v>11.63</v>
      </c>
      <c r="X1278" s="400">
        <v>4.2300000000000004</v>
      </c>
      <c r="Y1278" s="400">
        <v>4.2300000000000004</v>
      </c>
      <c r="Z1278" s="400">
        <v>4.2300000000000004</v>
      </c>
      <c r="AA1278" s="404">
        <f>SUM(X1278:Z1278)</f>
        <v>12.690000000000001</v>
      </c>
      <c r="AB1278" s="400">
        <v>4.2300000000000004</v>
      </c>
      <c r="AC1278" s="400">
        <v>4.2300000000000004</v>
      </c>
      <c r="AD1278" s="400">
        <v>4.2300000000000004</v>
      </c>
      <c r="AE1278" s="404">
        <f>SUM(AB1278:AD1278)</f>
        <v>12.690000000000001</v>
      </c>
      <c r="AF1278" s="401">
        <f>SUBTOTAL(9,S1278,W1278,AA1278,AE1278)</f>
        <v>46.519999999999996</v>
      </c>
    </row>
    <row r="1279" spans="1:32" x14ac:dyDescent="0.3">
      <c r="A1279" s="82"/>
      <c r="B1279" s="70" t="s">
        <v>3631</v>
      </c>
      <c r="C1279" s="318" t="s">
        <v>2594</v>
      </c>
      <c r="D1279" s="318" t="s">
        <v>584</v>
      </c>
      <c r="E1279" s="317" t="s">
        <v>750</v>
      </c>
      <c r="F1279" s="318" t="s">
        <v>2368</v>
      </c>
      <c r="G1279" s="318" t="s">
        <v>1272</v>
      </c>
      <c r="H1279" s="317" t="s">
        <v>912</v>
      </c>
      <c r="I1279" s="317">
        <v>53100</v>
      </c>
      <c r="J1279" s="318" t="s">
        <v>1001</v>
      </c>
      <c r="K1279" s="316">
        <v>42501</v>
      </c>
      <c r="L1279" s="317" t="s">
        <v>2608</v>
      </c>
      <c r="M1279" s="315" t="s">
        <v>983</v>
      </c>
      <c r="N1279" s="318" t="s">
        <v>991</v>
      </c>
      <c r="O1279" s="347">
        <v>50.76</v>
      </c>
      <c r="P1279" s="400">
        <v>3.17</v>
      </c>
      <c r="Q1279" s="400">
        <v>3.17</v>
      </c>
      <c r="R1279" s="400">
        <v>3.17</v>
      </c>
      <c r="S1279" s="404">
        <f>SUM(P1279:R1279)</f>
        <v>9.51</v>
      </c>
      <c r="T1279" s="400">
        <v>3.17</v>
      </c>
      <c r="U1279" s="400">
        <v>4.2300000000000004</v>
      </c>
      <c r="V1279" s="400">
        <v>4.2300000000000004</v>
      </c>
      <c r="W1279" s="404">
        <f>SUM(T1279:V1279)</f>
        <v>11.63</v>
      </c>
      <c r="X1279" s="400">
        <v>4.2300000000000004</v>
      </c>
      <c r="Y1279" s="400">
        <v>4.2300000000000004</v>
      </c>
      <c r="Z1279" s="400">
        <v>4.2300000000000004</v>
      </c>
      <c r="AA1279" s="404">
        <f>SUM(X1279:Z1279)</f>
        <v>12.690000000000001</v>
      </c>
      <c r="AB1279" s="400">
        <v>4.2300000000000004</v>
      </c>
      <c r="AC1279" s="400">
        <v>4.2300000000000004</v>
      </c>
      <c r="AD1279" s="400">
        <v>4.2300000000000004</v>
      </c>
      <c r="AE1279" s="404">
        <f>SUM(AB1279:AD1279)</f>
        <v>12.690000000000001</v>
      </c>
      <c r="AF1279" s="401">
        <f>SUBTOTAL(9,S1279,W1279,AA1279,AE1279)</f>
        <v>46.519999999999996</v>
      </c>
    </row>
    <row r="1280" spans="1:32" x14ac:dyDescent="0.3">
      <c r="A1280" s="70"/>
      <c r="B1280" s="70" t="s">
        <v>3631</v>
      </c>
      <c r="C1280" s="503" t="s">
        <v>2700</v>
      </c>
      <c r="D1280" s="503" t="s">
        <v>3738</v>
      </c>
      <c r="E1280" s="503" t="s">
        <v>3733</v>
      </c>
      <c r="F1280" s="504" t="s">
        <v>2369</v>
      </c>
      <c r="G1280" s="503" t="s">
        <v>3714</v>
      </c>
      <c r="H1280" s="503" t="s">
        <v>913</v>
      </c>
      <c r="I1280" s="503">
        <v>53000</v>
      </c>
      <c r="J1280" s="504" t="s">
        <v>1003</v>
      </c>
      <c r="K1280" s="316">
        <v>42408</v>
      </c>
      <c r="L1280" s="503" t="s">
        <v>2608</v>
      </c>
      <c r="M1280" s="315" t="s">
        <v>983</v>
      </c>
      <c r="N1280" s="504" t="s">
        <v>992</v>
      </c>
      <c r="O1280" s="525">
        <v>78.599999999999994</v>
      </c>
      <c r="P1280" s="400">
        <v>4.91</v>
      </c>
      <c r="Q1280" s="400">
        <v>6.55</v>
      </c>
      <c r="R1280" s="400">
        <v>6.55</v>
      </c>
      <c r="S1280" s="404">
        <f>SUM(P1280:R1280)</f>
        <v>18.010000000000002</v>
      </c>
      <c r="T1280" s="400">
        <v>6.55</v>
      </c>
      <c r="U1280" s="400">
        <v>6.55</v>
      </c>
      <c r="V1280" s="400">
        <v>6.55</v>
      </c>
      <c r="W1280" s="404">
        <f>SUM(T1280:V1280)</f>
        <v>19.649999999999999</v>
      </c>
      <c r="X1280" s="400">
        <v>6.55</v>
      </c>
      <c r="Y1280" s="400">
        <v>6.55</v>
      </c>
      <c r="Z1280" s="400">
        <v>6.55</v>
      </c>
      <c r="AA1280" s="404">
        <f>SUM(X1280:Z1280)</f>
        <v>19.649999999999999</v>
      </c>
      <c r="AB1280" s="400">
        <v>6.55</v>
      </c>
      <c r="AC1280" s="400">
        <v>6.55</v>
      </c>
      <c r="AD1280" s="400">
        <v>6.55</v>
      </c>
      <c r="AE1280" s="404">
        <f>SUM(AB1280:AD1280)</f>
        <v>19.649999999999999</v>
      </c>
      <c r="AF1280" s="401">
        <f>SUBTOTAL(9,S1280,W1280,AA1280,AE1280)</f>
        <v>76.959999999999994</v>
      </c>
    </row>
    <row r="1281" spans="1:32" x14ac:dyDescent="0.3">
      <c r="A1281" s="70"/>
      <c r="B1281" s="70" t="s">
        <v>3631</v>
      </c>
      <c r="C1281" s="317" t="s">
        <v>2594</v>
      </c>
      <c r="D1281" s="317" t="s">
        <v>2735</v>
      </c>
      <c r="E1281" s="503" t="s">
        <v>3733</v>
      </c>
      <c r="F1281" s="318" t="s">
        <v>2370</v>
      </c>
      <c r="G1281" s="318" t="s">
        <v>1272</v>
      </c>
      <c r="H1281" s="317" t="s">
        <v>912</v>
      </c>
      <c r="I1281" s="317">
        <v>53100</v>
      </c>
      <c r="J1281" s="318" t="s">
        <v>1003</v>
      </c>
      <c r="K1281" s="316">
        <v>42378</v>
      </c>
      <c r="L1281" s="317" t="s">
        <v>2608</v>
      </c>
      <c r="M1281" s="315" t="s">
        <v>983</v>
      </c>
      <c r="N1281" s="318" t="s">
        <v>992</v>
      </c>
      <c r="O1281" s="347">
        <v>78.599999999999994</v>
      </c>
      <c r="P1281" s="400">
        <v>6.55</v>
      </c>
      <c r="Q1281" s="400">
        <v>6.55</v>
      </c>
      <c r="R1281" s="400">
        <v>6.55</v>
      </c>
      <c r="S1281" s="404">
        <f>SUM(P1281:R1281)</f>
        <v>19.649999999999999</v>
      </c>
      <c r="T1281" s="400">
        <v>6.55</v>
      </c>
      <c r="U1281" s="400">
        <v>6.55</v>
      </c>
      <c r="V1281" s="400">
        <v>6.55</v>
      </c>
      <c r="W1281" s="404">
        <f>SUM(T1281:V1281)</f>
        <v>19.649999999999999</v>
      </c>
      <c r="X1281" s="400">
        <v>6.55</v>
      </c>
      <c r="Y1281" s="400">
        <v>6.55</v>
      </c>
      <c r="Z1281" s="400">
        <v>6.55</v>
      </c>
      <c r="AA1281" s="404">
        <f>SUM(X1281:Z1281)</f>
        <v>19.649999999999999</v>
      </c>
      <c r="AB1281" s="400">
        <v>6.55</v>
      </c>
      <c r="AC1281" s="400">
        <v>6.55</v>
      </c>
      <c r="AD1281" s="400">
        <v>6.55</v>
      </c>
      <c r="AE1281" s="404">
        <f>SUM(AB1281:AD1281)</f>
        <v>19.649999999999999</v>
      </c>
      <c r="AF1281" s="401">
        <f>SUBTOTAL(9,S1281,W1281,AA1281,AE1281)</f>
        <v>78.599999999999994</v>
      </c>
    </row>
    <row r="1282" spans="1:32" x14ac:dyDescent="0.3">
      <c r="A1282" s="70"/>
      <c r="B1282" s="70" t="s">
        <v>3631</v>
      </c>
      <c r="C1282" s="318" t="s">
        <v>157</v>
      </c>
      <c r="D1282" s="318" t="s">
        <v>585</v>
      </c>
      <c r="E1282" s="317" t="s">
        <v>951</v>
      </c>
      <c r="F1282" s="318" t="s">
        <v>2371</v>
      </c>
      <c r="G1282" s="318" t="s">
        <v>1885</v>
      </c>
      <c r="H1282" s="317" t="s">
        <v>966</v>
      </c>
      <c r="I1282" s="317">
        <v>62300</v>
      </c>
      <c r="J1282" s="318" t="s">
        <v>1001</v>
      </c>
      <c r="K1282" s="316">
        <v>41928</v>
      </c>
      <c r="L1282" s="317" t="s">
        <v>2608</v>
      </c>
      <c r="M1282" s="315" t="s">
        <v>983</v>
      </c>
      <c r="N1282" s="318" t="s">
        <v>991</v>
      </c>
      <c r="O1282" s="347">
        <v>50.76</v>
      </c>
      <c r="P1282" s="400">
        <v>4.2300000000000004</v>
      </c>
      <c r="Q1282" s="400">
        <v>4.2300000000000004</v>
      </c>
      <c r="R1282" s="400">
        <v>4.2300000000000004</v>
      </c>
      <c r="S1282" s="404">
        <f>SUM(P1282:R1282)</f>
        <v>12.690000000000001</v>
      </c>
      <c r="T1282" s="400">
        <v>4.2300000000000004</v>
      </c>
      <c r="U1282" s="400">
        <v>4.2300000000000004</v>
      </c>
      <c r="V1282" s="400">
        <v>4.2300000000000004</v>
      </c>
      <c r="W1282" s="404">
        <f>SUM(T1282:V1282)</f>
        <v>12.690000000000001</v>
      </c>
      <c r="X1282" s="400">
        <v>4.2300000000000004</v>
      </c>
      <c r="Y1282" s="400">
        <v>4.2300000000000004</v>
      </c>
      <c r="Z1282" s="400">
        <v>4.2300000000000004</v>
      </c>
      <c r="AA1282" s="404">
        <f>SUM(X1282:Z1282)</f>
        <v>12.690000000000001</v>
      </c>
      <c r="AB1282" s="400">
        <v>4.2300000000000004</v>
      </c>
      <c r="AC1282" s="400">
        <v>4.2300000000000004</v>
      </c>
      <c r="AD1282" s="400">
        <v>4.2300000000000004</v>
      </c>
      <c r="AE1282" s="404">
        <f>SUM(AB1282:AD1282)</f>
        <v>12.690000000000001</v>
      </c>
      <c r="AF1282" s="401">
        <f>SUBTOTAL(9,S1282,W1282,AA1282,AE1282)</f>
        <v>50.760000000000005</v>
      </c>
    </row>
    <row r="1283" spans="1:32" x14ac:dyDescent="0.3">
      <c r="A1283" s="70"/>
      <c r="B1283" s="70" t="s">
        <v>3631</v>
      </c>
      <c r="C1283" s="318" t="s">
        <v>157</v>
      </c>
      <c r="D1283" s="318" t="s">
        <v>586</v>
      </c>
      <c r="E1283" s="317" t="s">
        <v>951</v>
      </c>
      <c r="F1283" s="318" t="s">
        <v>2372</v>
      </c>
      <c r="G1283" s="318" t="s">
        <v>1885</v>
      </c>
      <c r="H1283" s="317" t="s">
        <v>966</v>
      </c>
      <c r="I1283" s="317">
        <v>62300</v>
      </c>
      <c r="J1283" s="318" t="s">
        <v>1001</v>
      </c>
      <c r="K1283" s="316">
        <v>41928</v>
      </c>
      <c r="L1283" s="317" t="s">
        <v>2608</v>
      </c>
      <c r="M1283" s="315" t="s">
        <v>983</v>
      </c>
      <c r="N1283" s="318" t="s">
        <v>991</v>
      </c>
      <c r="O1283" s="347">
        <v>50.76</v>
      </c>
      <c r="P1283" s="400">
        <v>4.2300000000000004</v>
      </c>
      <c r="Q1283" s="400">
        <v>4.2300000000000004</v>
      </c>
      <c r="R1283" s="400">
        <v>4.2300000000000004</v>
      </c>
      <c r="S1283" s="404">
        <f>SUM(P1283:R1283)</f>
        <v>12.690000000000001</v>
      </c>
      <c r="T1283" s="400">
        <v>4.2300000000000004</v>
      </c>
      <c r="U1283" s="400">
        <v>4.2300000000000004</v>
      </c>
      <c r="V1283" s="400">
        <v>4.2300000000000004</v>
      </c>
      <c r="W1283" s="404">
        <f>SUM(T1283:V1283)</f>
        <v>12.690000000000001</v>
      </c>
      <c r="X1283" s="400">
        <v>4.2300000000000004</v>
      </c>
      <c r="Y1283" s="400">
        <v>4.2300000000000004</v>
      </c>
      <c r="Z1283" s="400">
        <v>4.2300000000000004</v>
      </c>
      <c r="AA1283" s="404">
        <f>SUM(X1283:Z1283)</f>
        <v>12.690000000000001</v>
      </c>
      <c r="AB1283" s="400">
        <v>4.2300000000000004</v>
      </c>
      <c r="AC1283" s="400">
        <v>4.2300000000000004</v>
      </c>
      <c r="AD1283" s="400">
        <v>4.2300000000000004</v>
      </c>
      <c r="AE1283" s="404">
        <f>SUM(AB1283:AD1283)</f>
        <v>12.690000000000001</v>
      </c>
      <c r="AF1283" s="401">
        <f>SUBTOTAL(9,S1283,W1283,AA1283,AE1283)</f>
        <v>50.760000000000005</v>
      </c>
    </row>
    <row r="1284" spans="1:32" x14ac:dyDescent="0.3">
      <c r="A1284" s="79"/>
      <c r="B1284" s="70" t="s">
        <v>3631</v>
      </c>
      <c r="C1284" s="318" t="s">
        <v>3236</v>
      </c>
      <c r="D1284" s="318" t="s">
        <v>587</v>
      </c>
      <c r="E1284" s="317" t="s">
        <v>749</v>
      </c>
      <c r="F1284" s="318" t="s">
        <v>2373</v>
      </c>
      <c r="G1284" s="318" t="s">
        <v>1885</v>
      </c>
      <c r="H1284" s="317" t="s">
        <v>966</v>
      </c>
      <c r="I1284" s="317">
        <v>62300</v>
      </c>
      <c r="J1284" s="318" t="s">
        <v>1006</v>
      </c>
      <c r="K1284" s="316">
        <v>41274</v>
      </c>
      <c r="L1284" s="317" t="s">
        <v>2608</v>
      </c>
      <c r="M1284" s="315" t="s">
        <v>984</v>
      </c>
      <c r="N1284" s="318" t="s">
        <v>993</v>
      </c>
      <c r="O1284" s="347">
        <v>99.6</v>
      </c>
      <c r="P1284" s="400">
        <v>8.3000000000000007</v>
      </c>
      <c r="Q1284" s="400">
        <v>8.3000000000000007</v>
      </c>
      <c r="R1284" s="400">
        <v>8.3000000000000007</v>
      </c>
      <c r="S1284" s="404">
        <f>SUM(P1284:R1284)</f>
        <v>24.900000000000002</v>
      </c>
      <c r="T1284" s="400">
        <v>8.3000000000000007</v>
      </c>
      <c r="U1284" s="400">
        <v>8.3000000000000007</v>
      </c>
      <c r="V1284" s="400">
        <v>8.3000000000000007</v>
      </c>
      <c r="W1284" s="404">
        <f>SUM(T1284:V1284)</f>
        <v>24.900000000000002</v>
      </c>
      <c r="X1284" s="400">
        <v>8.3000000000000007</v>
      </c>
      <c r="Y1284" s="400">
        <v>8.3000000000000007</v>
      </c>
      <c r="Z1284" s="400">
        <v>8.3000000000000007</v>
      </c>
      <c r="AA1284" s="404">
        <f>SUM(X1284:Z1284)</f>
        <v>24.900000000000002</v>
      </c>
      <c r="AB1284" s="400">
        <v>8.3000000000000007</v>
      </c>
      <c r="AC1284" s="400">
        <v>8.3000000000000007</v>
      </c>
      <c r="AD1284" s="400">
        <v>8.3000000000000007</v>
      </c>
      <c r="AE1284" s="404">
        <f>SUM(AB1284:AD1284)</f>
        <v>24.900000000000002</v>
      </c>
      <c r="AF1284" s="401">
        <f>SUBTOTAL(9,S1284,W1284,AA1284,AE1284)</f>
        <v>99.600000000000009</v>
      </c>
    </row>
    <row r="1285" spans="1:32" x14ac:dyDescent="0.3">
      <c r="A1285" s="79"/>
      <c r="B1285" s="70" t="s">
        <v>3631</v>
      </c>
      <c r="C1285" s="318" t="s">
        <v>2690</v>
      </c>
      <c r="D1285" s="318" t="s">
        <v>588</v>
      </c>
      <c r="E1285" s="317" t="s">
        <v>953</v>
      </c>
      <c r="F1285" s="318" t="s">
        <v>2374</v>
      </c>
      <c r="G1285" s="318" t="s">
        <v>1591</v>
      </c>
      <c r="H1285" s="317" t="s">
        <v>947</v>
      </c>
      <c r="I1285" s="317">
        <v>45774</v>
      </c>
      <c r="J1285" s="318" t="s">
        <v>1002</v>
      </c>
      <c r="K1285" s="316">
        <v>41314</v>
      </c>
      <c r="L1285" s="317" t="s">
        <v>2608</v>
      </c>
      <c r="M1285" s="315" t="s">
        <v>984</v>
      </c>
      <c r="N1285" s="318" t="s">
        <v>991</v>
      </c>
      <c r="O1285" s="347">
        <v>46.08</v>
      </c>
      <c r="P1285" s="400">
        <v>3.84</v>
      </c>
      <c r="Q1285" s="400">
        <v>3.84</v>
      </c>
      <c r="R1285" s="400">
        <v>3.84</v>
      </c>
      <c r="S1285" s="404">
        <f>SUM(P1285:R1285)</f>
        <v>11.52</v>
      </c>
      <c r="T1285" s="400">
        <v>3.84</v>
      </c>
      <c r="U1285" s="400">
        <v>3.84</v>
      </c>
      <c r="V1285" s="400">
        <v>3.84</v>
      </c>
      <c r="W1285" s="404">
        <f>SUM(T1285:V1285)</f>
        <v>11.52</v>
      </c>
      <c r="X1285" s="400">
        <v>3.84</v>
      </c>
      <c r="Y1285" s="400">
        <v>3.84</v>
      </c>
      <c r="Z1285" s="400">
        <v>3.84</v>
      </c>
      <c r="AA1285" s="404">
        <f>SUM(X1285:Z1285)</f>
        <v>11.52</v>
      </c>
      <c r="AB1285" s="400">
        <v>3.84</v>
      </c>
      <c r="AC1285" s="400">
        <v>3.84</v>
      </c>
      <c r="AD1285" s="400">
        <v>3.84</v>
      </c>
      <c r="AE1285" s="404">
        <f>SUM(AB1285:AD1285)</f>
        <v>11.52</v>
      </c>
      <c r="AF1285" s="401">
        <f>SUBTOTAL(9,S1285,W1285,AA1285,AE1285)</f>
        <v>46.08</v>
      </c>
    </row>
    <row r="1286" spans="1:32" x14ac:dyDescent="0.3">
      <c r="A1286" s="82"/>
      <c r="B1286" s="70" t="s">
        <v>3631</v>
      </c>
      <c r="C1286" s="318" t="s">
        <v>2665</v>
      </c>
      <c r="D1286" s="318" t="s">
        <v>593</v>
      </c>
      <c r="E1286" s="317" t="s">
        <v>750</v>
      </c>
      <c r="F1286" s="318" t="s">
        <v>2375</v>
      </c>
      <c r="G1286" s="318" t="s">
        <v>1272</v>
      </c>
      <c r="H1286" s="317" t="s">
        <v>912</v>
      </c>
      <c r="I1286" s="317">
        <v>53100</v>
      </c>
      <c r="J1286" s="318" t="s">
        <v>1001</v>
      </c>
      <c r="K1286" s="316">
        <v>42592</v>
      </c>
      <c r="L1286" s="317" t="s">
        <v>2608</v>
      </c>
      <c r="M1286" s="315" t="s">
        <v>983</v>
      </c>
      <c r="N1286" s="318" t="s">
        <v>991</v>
      </c>
      <c r="O1286" s="347">
        <v>50.76</v>
      </c>
      <c r="P1286" s="400">
        <v>3.17</v>
      </c>
      <c r="Q1286" s="400">
        <v>3.17</v>
      </c>
      <c r="R1286" s="400">
        <v>3.17</v>
      </c>
      <c r="S1286" s="404">
        <f>SUM(P1286:R1286)</f>
        <v>9.51</v>
      </c>
      <c r="T1286" s="400">
        <v>3.17</v>
      </c>
      <c r="U1286" s="400">
        <v>3.17</v>
      </c>
      <c r="V1286" s="400">
        <v>3.17</v>
      </c>
      <c r="W1286" s="404">
        <f>SUM(T1286:V1286)</f>
        <v>9.51</v>
      </c>
      <c r="X1286" s="400">
        <v>3.17</v>
      </c>
      <c r="Y1286" s="400">
        <v>4.2300000000000004</v>
      </c>
      <c r="Z1286" s="400">
        <v>4.2300000000000004</v>
      </c>
      <c r="AA1286" s="404">
        <f>SUM(X1286:Z1286)</f>
        <v>11.63</v>
      </c>
      <c r="AB1286" s="400">
        <v>4.2300000000000004</v>
      </c>
      <c r="AC1286" s="400">
        <v>4.2300000000000004</v>
      </c>
      <c r="AD1286" s="400">
        <v>4.2300000000000004</v>
      </c>
      <c r="AE1286" s="404">
        <f>SUM(AB1286:AD1286)</f>
        <v>12.690000000000001</v>
      </c>
      <c r="AF1286" s="401">
        <f>SUBTOTAL(9,S1286,W1286,AA1286,AE1286)</f>
        <v>43.34</v>
      </c>
    </row>
    <row r="1287" spans="1:32" x14ac:dyDescent="0.3">
      <c r="A1287" s="82"/>
      <c r="B1287" s="70" t="s">
        <v>3631</v>
      </c>
      <c r="C1287" s="318" t="s">
        <v>2700</v>
      </c>
      <c r="D1287" s="318" t="s">
        <v>594</v>
      </c>
      <c r="E1287" s="317" t="s">
        <v>750</v>
      </c>
      <c r="F1287" s="318" t="s">
        <v>2376</v>
      </c>
      <c r="G1287" s="318" t="s">
        <v>1273</v>
      </c>
      <c r="H1287" s="317" t="s">
        <v>913</v>
      </c>
      <c r="I1287" s="317">
        <v>53000</v>
      </c>
      <c r="J1287" s="318" t="s">
        <v>1001</v>
      </c>
      <c r="K1287" s="316">
        <v>42486</v>
      </c>
      <c r="L1287" s="317" t="s">
        <v>2608</v>
      </c>
      <c r="M1287" s="315" t="s">
        <v>983</v>
      </c>
      <c r="N1287" s="318" t="s">
        <v>991</v>
      </c>
      <c r="O1287" s="347">
        <v>50.76</v>
      </c>
      <c r="P1287" s="400">
        <v>3.17</v>
      </c>
      <c r="Q1287" s="400">
        <v>3.17</v>
      </c>
      <c r="R1287" s="400">
        <v>3.17</v>
      </c>
      <c r="S1287" s="404">
        <f>SUM(P1287:R1287)</f>
        <v>9.51</v>
      </c>
      <c r="T1287" s="400">
        <v>3.17</v>
      </c>
      <c r="U1287" s="400">
        <v>4.2300000000000004</v>
      </c>
      <c r="V1287" s="400">
        <v>4.2300000000000004</v>
      </c>
      <c r="W1287" s="404">
        <f>SUM(T1287:V1287)</f>
        <v>11.63</v>
      </c>
      <c r="X1287" s="400">
        <v>4.2300000000000004</v>
      </c>
      <c r="Y1287" s="400">
        <v>4.2300000000000004</v>
      </c>
      <c r="Z1287" s="400">
        <v>4.2300000000000004</v>
      </c>
      <c r="AA1287" s="404">
        <f>SUM(X1287:Z1287)</f>
        <v>12.690000000000001</v>
      </c>
      <c r="AB1287" s="400">
        <v>4.2300000000000004</v>
      </c>
      <c r="AC1287" s="400">
        <v>4.2300000000000004</v>
      </c>
      <c r="AD1287" s="400">
        <v>4.2300000000000004</v>
      </c>
      <c r="AE1287" s="404">
        <f>SUM(AB1287:AD1287)</f>
        <v>12.690000000000001</v>
      </c>
      <c r="AF1287" s="401">
        <f>SUBTOTAL(9,S1287,W1287,AA1287,AE1287)</f>
        <v>46.519999999999996</v>
      </c>
    </row>
    <row r="1288" spans="1:32" x14ac:dyDescent="0.3">
      <c r="A1288" s="82"/>
      <c r="B1288" s="70" t="s">
        <v>3631</v>
      </c>
      <c r="C1288" s="318" t="s">
        <v>2594</v>
      </c>
      <c r="D1288" s="318" t="s">
        <v>595</v>
      </c>
      <c r="E1288" s="317" t="s">
        <v>750</v>
      </c>
      <c r="F1288" s="318" t="s">
        <v>2377</v>
      </c>
      <c r="G1288" s="318" t="s">
        <v>1272</v>
      </c>
      <c r="H1288" s="317" t="s">
        <v>912</v>
      </c>
      <c r="I1288" s="317">
        <v>53100</v>
      </c>
      <c r="J1288" s="318" t="s">
        <v>1001</v>
      </c>
      <c r="K1288" s="316">
        <v>42415</v>
      </c>
      <c r="L1288" s="317" t="s">
        <v>2608</v>
      </c>
      <c r="M1288" s="315" t="s">
        <v>983</v>
      </c>
      <c r="N1288" s="318" t="s">
        <v>991</v>
      </c>
      <c r="O1288" s="347">
        <v>50.76</v>
      </c>
      <c r="P1288" s="400">
        <v>3.17</v>
      </c>
      <c r="Q1288" s="400">
        <v>3.17</v>
      </c>
      <c r="R1288" s="400">
        <v>4.2300000000000004</v>
      </c>
      <c r="S1288" s="404">
        <f>SUM(P1288:R1288)</f>
        <v>10.57</v>
      </c>
      <c r="T1288" s="400">
        <v>4.2300000000000004</v>
      </c>
      <c r="U1288" s="400">
        <v>4.2300000000000004</v>
      </c>
      <c r="V1288" s="400">
        <v>4.2300000000000004</v>
      </c>
      <c r="W1288" s="404">
        <f>SUM(T1288:V1288)</f>
        <v>12.690000000000001</v>
      </c>
      <c r="X1288" s="400">
        <v>4.2300000000000004</v>
      </c>
      <c r="Y1288" s="400">
        <v>4.2300000000000004</v>
      </c>
      <c r="Z1288" s="400">
        <v>4.2300000000000004</v>
      </c>
      <c r="AA1288" s="404">
        <f>SUM(X1288:Z1288)</f>
        <v>12.690000000000001</v>
      </c>
      <c r="AB1288" s="400">
        <v>4.2300000000000004</v>
      </c>
      <c r="AC1288" s="400">
        <v>4.2300000000000004</v>
      </c>
      <c r="AD1288" s="400">
        <v>4.2300000000000004</v>
      </c>
      <c r="AE1288" s="404">
        <f>SUM(AB1288:AD1288)</f>
        <v>12.690000000000001</v>
      </c>
      <c r="AF1288" s="401">
        <f>SUBTOTAL(9,S1288,W1288,AA1288,AE1288)</f>
        <v>48.64</v>
      </c>
    </row>
    <row r="1289" spans="1:32" x14ac:dyDescent="0.3">
      <c r="A1289" s="82"/>
      <c r="B1289" s="70" t="s">
        <v>3631</v>
      </c>
      <c r="C1289" s="318" t="s">
        <v>2594</v>
      </c>
      <c r="D1289" s="318" t="s">
        <v>596</v>
      </c>
      <c r="E1289" s="317" t="s">
        <v>750</v>
      </c>
      <c r="F1289" s="318" t="s">
        <v>2378</v>
      </c>
      <c r="G1289" s="318" t="s">
        <v>1272</v>
      </c>
      <c r="H1289" s="317" t="s">
        <v>912</v>
      </c>
      <c r="I1289" s="317">
        <v>53100</v>
      </c>
      <c r="J1289" s="318" t="s">
        <v>1001</v>
      </c>
      <c r="K1289" s="316">
        <v>42486</v>
      </c>
      <c r="L1289" s="317" t="s">
        <v>2608</v>
      </c>
      <c r="M1289" s="315" t="s">
        <v>983</v>
      </c>
      <c r="N1289" s="318" t="s">
        <v>991</v>
      </c>
      <c r="O1289" s="347">
        <v>50.76</v>
      </c>
      <c r="P1289" s="400">
        <v>3.17</v>
      </c>
      <c r="Q1289" s="400">
        <v>3.17</v>
      </c>
      <c r="R1289" s="400">
        <v>3.17</v>
      </c>
      <c r="S1289" s="404">
        <f>SUM(P1289:R1289)</f>
        <v>9.51</v>
      </c>
      <c r="T1289" s="400">
        <v>3.17</v>
      </c>
      <c r="U1289" s="400">
        <v>4.2300000000000004</v>
      </c>
      <c r="V1289" s="400">
        <v>4.2300000000000004</v>
      </c>
      <c r="W1289" s="404">
        <f>SUM(T1289:V1289)</f>
        <v>11.63</v>
      </c>
      <c r="X1289" s="400">
        <v>4.2300000000000004</v>
      </c>
      <c r="Y1289" s="400">
        <v>4.2300000000000004</v>
      </c>
      <c r="Z1289" s="400">
        <v>4.2300000000000004</v>
      </c>
      <c r="AA1289" s="404">
        <f>SUM(X1289:Z1289)</f>
        <v>12.690000000000001</v>
      </c>
      <c r="AB1289" s="400">
        <v>4.2300000000000004</v>
      </c>
      <c r="AC1289" s="400">
        <v>4.2300000000000004</v>
      </c>
      <c r="AD1289" s="400">
        <v>4.2300000000000004</v>
      </c>
      <c r="AE1289" s="404">
        <f>SUM(AB1289:AD1289)</f>
        <v>12.690000000000001</v>
      </c>
      <c r="AF1289" s="401">
        <f>SUBTOTAL(9,S1289,W1289,AA1289,AE1289)</f>
        <v>46.519999999999996</v>
      </c>
    </row>
    <row r="1290" spans="1:32" x14ac:dyDescent="0.3">
      <c r="A1290" s="82"/>
      <c r="B1290" s="70" t="s">
        <v>3631</v>
      </c>
      <c r="C1290" s="318" t="s">
        <v>2665</v>
      </c>
      <c r="D1290" s="318" t="s">
        <v>597</v>
      </c>
      <c r="E1290" s="317" t="s">
        <v>750</v>
      </c>
      <c r="F1290" s="318" t="s">
        <v>2379</v>
      </c>
      <c r="G1290" s="318" t="s">
        <v>1272</v>
      </c>
      <c r="H1290" s="317" t="s">
        <v>912</v>
      </c>
      <c r="I1290" s="317">
        <v>53100</v>
      </c>
      <c r="J1290" s="318" t="s">
        <v>1001</v>
      </c>
      <c r="K1290" s="316">
        <v>42592</v>
      </c>
      <c r="L1290" s="317" t="s">
        <v>2608</v>
      </c>
      <c r="M1290" s="315" t="s">
        <v>983</v>
      </c>
      <c r="N1290" s="318" t="s">
        <v>991</v>
      </c>
      <c r="O1290" s="347">
        <v>50.76</v>
      </c>
      <c r="P1290" s="400">
        <v>3.17</v>
      </c>
      <c r="Q1290" s="400">
        <v>3.17</v>
      </c>
      <c r="R1290" s="400">
        <v>3.17</v>
      </c>
      <c r="S1290" s="404">
        <f>SUM(P1290:R1290)</f>
        <v>9.51</v>
      </c>
      <c r="T1290" s="400">
        <v>3.17</v>
      </c>
      <c r="U1290" s="400">
        <v>3.17</v>
      </c>
      <c r="V1290" s="400">
        <v>3.17</v>
      </c>
      <c r="W1290" s="404">
        <f>SUM(T1290:V1290)</f>
        <v>9.51</v>
      </c>
      <c r="X1290" s="400">
        <v>3.17</v>
      </c>
      <c r="Y1290" s="400">
        <v>4.2300000000000004</v>
      </c>
      <c r="Z1290" s="400">
        <v>4.2300000000000004</v>
      </c>
      <c r="AA1290" s="404">
        <f>SUM(X1290:Z1290)</f>
        <v>11.63</v>
      </c>
      <c r="AB1290" s="400">
        <v>4.2300000000000004</v>
      </c>
      <c r="AC1290" s="400">
        <v>4.2300000000000004</v>
      </c>
      <c r="AD1290" s="400">
        <v>4.2300000000000004</v>
      </c>
      <c r="AE1290" s="404">
        <f>SUM(AB1290:AD1290)</f>
        <v>12.690000000000001</v>
      </c>
      <c r="AF1290" s="401">
        <f>SUBTOTAL(9,S1290,W1290,AA1290,AE1290)</f>
        <v>43.34</v>
      </c>
    </row>
    <row r="1291" spans="1:32" x14ac:dyDescent="0.3">
      <c r="A1291" s="82"/>
      <c r="B1291" s="70" t="s">
        <v>3631</v>
      </c>
      <c r="C1291" s="318" t="s">
        <v>2665</v>
      </c>
      <c r="D1291" s="318" t="s">
        <v>598</v>
      </c>
      <c r="E1291" s="317" t="s">
        <v>750</v>
      </c>
      <c r="F1291" s="318" t="s">
        <v>2380</v>
      </c>
      <c r="G1291" s="318" t="s">
        <v>1272</v>
      </c>
      <c r="H1291" s="317" t="s">
        <v>912</v>
      </c>
      <c r="I1291" s="317">
        <v>53100</v>
      </c>
      <c r="J1291" s="318" t="s">
        <v>1001</v>
      </c>
      <c r="K1291" s="316">
        <v>42592</v>
      </c>
      <c r="L1291" s="317" t="s">
        <v>2608</v>
      </c>
      <c r="M1291" s="315" t="s">
        <v>983</v>
      </c>
      <c r="N1291" s="318" t="s">
        <v>991</v>
      </c>
      <c r="O1291" s="347">
        <v>50.76</v>
      </c>
      <c r="P1291" s="400">
        <v>3.17</v>
      </c>
      <c r="Q1291" s="400">
        <v>3.17</v>
      </c>
      <c r="R1291" s="400">
        <v>3.17</v>
      </c>
      <c r="S1291" s="404">
        <f>SUM(P1291:R1291)</f>
        <v>9.51</v>
      </c>
      <c r="T1291" s="400">
        <v>3.17</v>
      </c>
      <c r="U1291" s="400">
        <v>3.17</v>
      </c>
      <c r="V1291" s="400">
        <v>3.17</v>
      </c>
      <c r="W1291" s="404">
        <f>SUM(T1291:V1291)</f>
        <v>9.51</v>
      </c>
      <c r="X1291" s="400">
        <v>3.17</v>
      </c>
      <c r="Y1291" s="400">
        <v>4.2300000000000004</v>
      </c>
      <c r="Z1291" s="400">
        <v>4.2300000000000004</v>
      </c>
      <c r="AA1291" s="404">
        <f>SUM(X1291:Z1291)</f>
        <v>11.63</v>
      </c>
      <c r="AB1291" s="400">
        <v>4.2300000000000004</v>
      </c>
      <c r="AC1291" s="400">
        <v>4.2300000000000004</v>
      </c>
      <c r="AD1291" s="400">
        <v>4.2300000000000004</v>
      </c>
      <c r="AE1291" s="404">
        <f>SUM(AB1291:AD1291)</f>
        <v>12.690000000000001</v>
      </c>
      <c r="AF1291" s="401">
        <f>SUBTOTAL(9,S1291,W1291,AA1291,AE1291)</f>
        <v>43.34</v>
      </c>
    </row>
    <row r="1292" spans="1:32" x14ac:dyDescent="0.3">
      <c r="A1292" s="82"/>
      <c r="B1292" s="70" t="s">
        <v>3631</v>
      </c>
      <c r="C1292" s="318" t="s">
        <v>2665</v>
      </c>
      <c r="D1292" s="318" t="s">
        <v>599</v>
      </c>
      <c r="E1292" s="317" t="s">
        <v>750</v>
      </c>
      <c r="F1292" s="318" t="s">
        <v>2381</v>
      </c>
      <c r="G1292" s="318" t="s">
        <v>1272</v>
      </c>
      <c r="H1292" s="317" t="s">
        <v>912</v>
      </c>
      <c r="I1292" s="317">
        <v>53100</v>
      </c>
      <c r="J1292" s="318" t="s">
        <v>1001</v>
      </c>
      <c r="K1292" s="316">
        <v>42592</v>
      </c>
      <c r="L1292" s="317" t="s">
        <v>2608</v>
      </c>
      <c r="M1292" s="315" t="s">
        <v>983</v>
      </c>
      <c r="N1292" s="318" t="s">
        <v>991</v>
      </c>
      <c r="O1292" s="347">
        <v>50.76</v>
      </c>
      <c r="P1292" s="400">
        <v>3.17</v>
      </c>
      <c r="Q1292" s="400">
        <v>3.17</v>
      </c>
      <c r="R1292" s="400">
        <v>3.17</v>
      </c>
      <c r="S1292" s="404">
        <f>SUM(P1292:R1292)</f>
        <v>9.51</v>
      </c>
      <c r="T1292" s="400">
        <v>3.17</v>
      </c>
      <c r="U1292" s="400">
        <v>3.17</v>
      </c>
      <c r="V1292" s="400">
        <v>3.17</v>
      </c>
      <c r="W1292" s="404">
        <f>SUM(T1292:V1292)</f>
        <v>9.51</v>
      </c>
      <c r="X1292" s="400">
        <v>3.17</v>
      </c>
      <c r="Y1292" s="400">
        <v>4.2300000000000004</v>
      </c>
      <c r="Z1292" s="400">
        <v>4.2300000000000004</v>
      </c>
      <c r="AA1292" s="404">
        <f>SUM(X1292:Z1292)</f>
        <v>11.63</v>
      </c>
      <c r="AB1292" s="400">
        <v>4.2300000000000004</v>
      </c>
      <c r="AC1292" s="400">
        <v>4.2300000000000004</v>
      </c>
      <c r="AD1292" s="400">
        <v>4.2300000000000004</v>
      </c>
      <c r="AE1292" s="404">
        <f>SUM(AB1292:AD1292)</f>
        <v>12.690000000000001</v>
      </c>
      <c r="AF1292" s="401">
        <f>SUBTOTAL(9,S1292,W1292,AA1292,AE1292)</f>
        <v>43.34</v>
      </c>
    </row>
    <row r="1293" spans="1:32" x14ac:dyDescent="0.3">
      <c r="A1293" s="82"/>
      <c r="B1293" s="70" t="s">
        <v>3631</v>
      </c>
      <c r="C1293" s="318" t="s">
        <v>2665</v>
      </c>
      <c r="D1293" s="318" t="s">
        <v>600</v>
      </c>
      <c r="E1293" s="317" t="s">
        <v>750</v>
      </c>
      <c r="F1293" s="318" t="s">
        <v>2382</v>
      </c>
      <c r="G1293" s="318" t="s">
        <v>1272</v>
      </c>
      <c r="H1293" s="317" t="s">
        <v>912</v>
      </c>
      <c r="I1293" s="317">
        <v>53100</v>
      </c>
      <c r="J1293" s="318" t="s">
        <v>1001</v>
      </c>
      <c r="K1293" s="316">
        <v>42592</v>
      </c>
      <c r="L1293" s="317" t="s">
        <v>2608</v>
      </c>
      <c r="M1293" s="315" t="s">
        <v>983</v>
      </c>
      <c r="N1293" s="318" t="s">
        <v>991</v>
      </c>
      <c r="O1293" s="347">
        <v>50.76</v>
      </c>
      <c r="P1293" s="400">
        <v>3.17</v>
      </c>
      <c r="Q1293" s="400">
        <v>3.17</v>
      </c>
      <c r="R1293" s="400">
        <v>3.17</v>
      </c>
      <c r="S1293" s="404">
        <f>SUM(P1293:R1293)</f>
        <v>9.51</v>
      </c>
      <c r="T1293" s="400">
        <v>3.17</v>
      </c>
      <c r="U1293" s="400">
        <v>3.17</v>
      </c>
      <c r="V1293" s="400">
        <v>3.17</v>
      </c>
      <c r="W1293" s="404">
        <f>SUM(T1293:V1293)</f>
        <v>9.51</v>
      </c>
      <c r="X1293" s="400">
        <v>3.17</v>
      </c>
      <c r="Y1293" s="400">
        <v>4.2300000000000004</v>
      </c>
      <c r="Z1293" s="400">
        <v>4.2300000000000004</v>
      </c>
      <c r="AA1293" s="404">
        <f>SUM(X1293:Z1293)</f>
        <v>11.63</v>
      </c>
      <c r="AB1293" s="400">
        <v>4.2300000000000004</v>
      </c>
      <c r="AC1293" s="400">
        <v>4.2300000000000004</v>
      </c>
      <c r="AD1293" s="400">
        <v>4.2300000000000004</v>
      </c>
      <c r="AE1293" s="404">
        <f>SUM(AB1293:AD1293)</f>
        <v>12.690000000000001</v>
      </c>
      <c r="AF1293" s="401">
        <f>SUBTOTAL(9,S1293,W1293,AA1293,AE1293)</f>
        <v>43.34</v>
      </c>
    </row>
    <row r="1294" spans="1:32" x14ac:dyDescent="0.3">
      <c r="A1294" s="82"/>
      <c r="B1294" s="70" t="s">
        <v>3631</v>
      </c>
      <c r="C1294" s="318" t="s">
        <v>2665</v>
      </c>
      <c r="D1294" s="318" t="s">
        <v>601</v>
      </c>
      <c r="E1294" s="317" t="s">
        <v>750</v>
      </c>
      <c r="F1294" s="318" t="s">
        <v>2383</v>
      </c>
      <c r="G1294" s="318" t="s">
        <v>1272</v>
      </c>
      <c r="H1294" s="317" t="s">
        <v>912</v>
      </c>
      <c r="I1294" s="317">
        <v>53100</v>
      </c>
      <c r="J1294" s="318" t="s">
        <v>1001</v>
      </c>
      <c r="K1294" s="316">
        <v>42592</v>
      </c>
      <c r="L1294" s="317" t="s">
        <v>2608</v>
      </c>
      <c r="M1294" s="315" t="s">
        <v>983</v>
      </c>
      <c r="N1294" s="318" t="s">
        <v>991</v>
      </c>
      <c r="O1294" s="347">
        <v>50.76</v>
      </c>
      <c r="P1294" s="400">
        <v>3.17</v>
      </c>
      <c r="Q1294" s="400">
        <v>3.17</v>
      </c>
      <c r="R1294" s="400">
        <v>3.17</v>
      </c>
      <c r="S1294" s="404">
        <f>SUM(P1294:R1294)</f>
        <v>9.51</v>
      </c>
      <c r="T1294" s="400">
        <v>3.17</v>
      </c>
      <c r="U1294" s="400">
        <v>3.17</v>
      </c>
      <c r="V1294" s="400">
        <v>3.17</v>
      </c>
      <c r="W1294" s="404">
        <f>SUM(T1294:V1294)</f>
        <v>9.51</v>
      </c>
      <c r="X1294" s="400">
        <v>3.17</v>
      </c>
      <c r="Y1294" s="400">
        <v>4.2300000000000004</v>
      </c>
      <c r="Z1294" s="400">
        <v>4.2300000000000004</v>
      </c>
      <c r="AA1294" s="404">
        <f>SUM(X1294:Z1294)</f>
        <v>11.63</v>
      </c>
      <c r="AB1294" s="400">
        <v>4.2300000000000004</v>
      </c>
      <c r="AC1294" s="400">
        <v>4.2300000000000004</v>
      </c>
      <c r="AD1294" s="400">
        <v>4.2300000000000004</v>
      </c>
      <c r="AE1294" s="404">
        <f>SUM(AB1294:AD1294)</f>
        <v>12.690000000000001</v>
      </c>
      <c r="AF1294" s="401">
        <f>SUBTOTAL(9,S1294,W1294,AA1294,AE1294)</f>
        <v>43.34</v>
      </c>
    </row>
    <row r="1295" spans="1:32" x14ac:dyDescent="0.3">
      <c r="A1295" s="82"/>
      <c r="B1295" s="70" t="s">
        <v>3631</v>
      </c>
      <c r="C1295" s="318" t="s">
        <v>2690</v>
      </c>
      <c r="D1295" s="318" t="s">
        <v>602</v>
      </c>
      <c r="E1295" s="317" t="s">
        <v>750</v>
      </c>
      <c r="F1295" s="318" t="s">
        <v>2384</v>
      </c>
      <c r="G1295" s="318" t="s">
        <v>1885</v>
      </c>
      <c r="H1295" s="317" t="s">
        <v>966</v>
      </c>
      <c r="I1295" s="317">
        <v>62300</v>
      </c>
      <c r="J1295" s="318" t="s">
        <v>1001</v>
      </c>
      <c r="K1295" s="316">
        <v>42587</v>
      </c>
      <c r="L1295" s="317" t="s">
        <v>2608</v>
      </c>
      <c r="M1295" s="315" t="s">
        <v>983</v>
      </c>
      <c r="N1295" s="318" t="s">
        <v>991</v>
      </c>
      <c r="O1295" s="347">
        <v>50.76</v>
      </c>
      <c r="P1295" s="400">
        <v>3.17</v>
      </c>
      <c r="Q1295" s="400">
        <v>3.17</v>
      </c>
      <c r="R1295" s="400">
        <v>3.17</v>
      </c>
      <c r="S1295" s="404">
        <f>SUM(P1295:R1295)</f>
        <v>9.51</v>
      </c>
      <c r="T1295" s="400">
        <v>3.17</v>
      </c>
      <c r="U1295" s="400">
        <v>3.17</v>
      </c>
      <c r="V1295" s="400">
        <v>3.17</v>
      </c>
      <c r="W1295" s="404">
        <f>SUM(T1295:V1295)</f>
        <v>9.51</v>
      </c>
      <c r="X1295" s="400">
        <v>3.17</v>
      </c>
      <c r="Y1295" s="400">
        <v>4.2300000000000004</v>
      </c>
      <c r="Z1295" s="400">
        <v>4.2300000000000004</v>
      </c>
      <c r="AA1295" s="404">
        <f>SUM(X1295:Z1295)</f>
        <v>11.63</v>
      </c>
      <c r="AB1295" s="400">
        <v>4.2300000000000004</v>
      </c>
      <c r="AC1295" s="400">
        <v>4.2300000000000004</v>
      </c>
      <c r="AD1295" s="400">
        <v>4.2300000000000004</v>
      </c>
      <c r="AE1295" s="404">
        <f>SUM(AB1295:AD1295)</f>
        <v>12.690000000000001</v>
      </c>
      <c r="AF1295" s="401">
        <f>SUBTOTAL(9,S1295,W1295,AA1295,AE1295)</f>
        <v>43.34</v>
      </c>
    </row>
    <row r="1296" spans="1:32" x14ac:dyDescent="0.3">
      <c r="A1296" s="82"/>
      <c r="B1296" s="70" t="s">
        <v>3631</v>
      </c>
      <c r="C1296" s="318" t="s">
        <v>2690</v>
      </c>
      <c r="D1296" s="318" t="s">
        <v>603</v>
      </c>
      <c r="E1296" s="317" t="s">
        <v>750</v>
      </c>
      <c r="F1296" s="318" t="s">
        <v>2385</v>
      </c>
      <c r="G1296" s="318" t="s">
        <v>1885</v>
      </c>
      <c r="H1296" s="317" t="s">
        <v>966</v>
      </c>
      <c r="I1296" s="317">
        <v>62300</v>
      </c>
      <c r="J1296" s="318" t="s">
        <v>1001</v>
      </c>
      <c r="K1296" s="316">
        <v>42587</v>
      </c>
      <c r="L1296" s="317" t="s">
        <v>2608</v>
      </c>
      <c r="M1296" s="315" t="s">
        <v>983</v>
      </c>
      <c r="N1296" s="318" t="s">
        <v>991</v>
      </c>
      <c r="O1296" s="347">
        <v>50.76</v>
      </c>
      <c r="P1296" s="400">
        <v>3.17</v>
      </c>
      <c r="Q1296" s="400">
        <v>3.17</v>
      </c>
      <c r="R1296" s="400">
        <v>3.17</v>
      </c>
      <c r="S1296" s="404">
        <f>SUM(P1296:R1296)</f>
        <v>9.51</v>
      </c>
      <c r="T1296" s="400">
        <v>3.17</v>
      </c>
      <c r="U1296" s="400">
        <v>3.17</v>
      </c>
      <c r="V1296" s="400">
        <v>3.17</v>
      </c>
      <c r="W1296" s="404">
        <f>SUM(T1296:V1296)</f>
        <v>9.51</v>
      </c>
      <c r="X1296" s="400">
        <v>3.17</v>
      </c>
      <c r="Y1296" s="400">
        <v>4.2300000000000004</v>
      </c>
      <c r="Z1296" s="400">
        <v>4.2300000000000004</v>
      </c>
      <c r="AA1296" s="404">
        <f>SUM(X1296:Z1296)</f>
        <v>11.63</v>
      </c>
      <c r="AB1296" s="400">
        <v>4.2300000000000004</v>
      </c>
      <c r="AC1296" s="400">
        <v>4.2300000000000004</v>
      </c>
      <c r="AD1296" s="400">
        <v>4.2300000000000004</v>
      </c>
      <c r="AE1296" s="404">
        <f>SUM(AB1296:AD1296)</f>
        <v>12.690000000000001</v>
      </c>
      <c r="AF1296" s="401">
        <f>SUBTOTAL(9,S1296,W1296,AA1296,AE1296)</f>
        <v>43.34</v>
      </c>
    </row>
    <row r="1297" spans="1:32" x14ac:dyDescent="0.3">
      <c r="A1297" s="70"/>
      <c r="B1297" s="70" t="s">
        <v>3631</v>
      </c>
      <c r="C1297" s="503" t="s">
        <v>2700</v>
      </c>
      <c r="D1297" s="503" t="s">
        <v>3740</v>
      </c>
      <c r="E1297" s="503" t="s">
        <v>3733</v>
      </c>
      <c r="F1297" s="504" t="s">
        <v>2386</v>
      </c>
      <c r="G1297" s="503" t="s">
        <v>3714</v>
      </c>
      <c r="H1297" s="503" t="s">
        <v>913</v>
      </c>
      <c r="I1297" s="503">
        <v>53000</v>
      </c>
      <c r="J1297" s="504" t="s">
        <v>1003</v>
      </c>
      <c r="K1297" s="316">
        <v>42476</v>
      </c>
      <c r="L1297" s="503" t="s">
        <v>2608</v>
      </c>
      <c r="M1297" s="315" t="s">
        <v>983</v>
      </c>
      <c r="N1297" s="504" t="s">
        <v>992</v>
      </c>
      <c r="O1297" s="525">
        <v>78.599999999999994</v>
      </c>
      <c r="P1297" s="400">
        <v>4.91</v>
      </c>
      <c r="Q1297" s="400">
        <v>4.91</v>
      </c>
      <c r="R1297" s="400">
        <v>4.91</v>
      </c>
      <c r="S1297" s="526">
        <f>SUM(P1297:R1297)</f>
        <v>14.73</v>
      </c>
      <c r="T1297" s="400">
        <v>4.91</v>
      </c>
      <c r="U1297" s="400">
        <v>6.95</v>
      </c>
      <c r="V1297" s="400">
        <v>6.95</v>
      </c>
      <c r="W1297" s="526">
        <f>SUM(T1297:V1297)</f>
        <v>18.809999999999999</v>
      </c>
      <c r="X1297" s="400">
        <v>6.95</v>
      </c>
      <c r="Y1297" s="400">
        <v>6.95</v>
      </c>
      <c r="Z1297" s="400">
        <v>6.95</v>
      </c>
      <c r="AA1297" s="526">
        <f>SUM(X1297:Z1297)</f>
        <v>20.85</v>
      </c>
      <c r="AB1297" s="400">
        <v>6.95</v>
      </c>
      <c r="AC1297" s="400">
        <v>6.95</v>
      </c>
      <c r="AD1297" s="400">
        <v>6.95</v>
      </c>
      <c r="AE1297" s="526">
        <f>SUM(AB1297:AD1297)</f>
        <v>20.85</v>
      </c>
      <c r="AF1297" s="527">
        <f>SUBTOTAL(9,S1297,W1297,AA1297,AE1297)</f>
        <v>75.240000000000009</v>
      </c>
    </row>
    <row r="1298" spans="1:32" x14ac:dyDescent="0.3">
      <c r="A1298" s="70"/>
      <c r="B1298" s="70" t="s">
        <v>3631</v>
      </c>
      <c r="C1298" s="317" t="s">
        <v>2594</v>
      </c>
      <c r="D1298" s="317" t="s">
        <v>2736</v>
      </c>
      <c r="E1298" s="503" t="s">
        <v>3733</v>
      </c>
      <c r="F1298" s="318" t="s">
        <v>2387</v>
      </c>
      <c r="G1298" s="318" t="s">
        <v>1272</v>
      </c>
      <c r="H1298" s="317" t="s">
        <v>912</v>
      </c>
      <c r="I1298" s="317">
        <v>53100</v>
      </c>
      <c r="J1298" s="318" t="s">
        <v>1003</v>
      </c>
      <c r="K1298" s="316">
        <v>42476</v>
      </c>
      <c r="L1298" s="317" t="s">
        <v>2608</v>
      </c>
      <c r="M1298" s="315" t="s">
        <v>983</v>
      </c>
      <c r="N1298" s="318" t="s">
        <v>992</v>
      </c>
      <c r="O1298" s="347">
        <v>78.599999999999994</v>
      </c>
      <c r="P1298" s="400">
        <v>4.91</v>
      </c>
      <c r="Q1298" s="400">
        <v>4.91</v>
      </c>
      <c r="R1298" s="400">
        <v>4.91</v>
      </c>
      <c r="S1298" s="404">
        <f>SUM(P1298:R1298)</f>
        <v>14.73</v>
      </c>
      <c r="T1298" s="400">
        <v>4.91</v>
      </c>
      <c r="U1298" s="400">
        <v>6.95</v>
      </c>
      <c r="V1298" s="400">
        <v>6.95</v>
      </c>
      <c r="W1298" s="404">
        <f>SUM(T1298:V1298)</f>
        <v>18.809999999999999</v>
      </c>
      <c r="X1298" s="400">
        <v>6.95</v>
      </c>
      <c r="Y1298" s="400">
        <v>6.95</v>
      </c>
      <c r="Z1298" s="400">
        <v>6.95</v>
      </c>
      <c r="AA1298" s="404">
        <f>SUM(X1298:Z1298)</f>
        <v>20.85</v>
      </c>
      <c r="AB1298" s="400">
        <v>6.95</v>
      </c>
      <c r="AC1298" s="400">
        <v>6.95</v>
      </c>
      <c r="AD1298" s="400">
        <v>6.95</v>
      </c>
      <c r="AE1298" s="404">
        <f>SUM(AB1298:AD1298)</f>
        <v>20.85</v>
      </c>
      <c r="AF1298" s="401">
        <f>SUBTOTAL(9,S1298,W1298,AA1298,AE1298)</f>
        <v>75.240000000000009</v>
      </c>
    </row>
    <row r="1299" spans="1:32" x14ac:dyDescent="0.3">
      <c r="A1299" s="70"/>
      <c r="B1299" s="70" t="s">
        <v>3631</v>
      </c>
      <c r="C1299" s="318" t="s">
        <v>2594</v>
      </c>
      <c r="D1299" s="318" t="s">
        <v>604</v>
      </c>
      <c r="E1299" s="317" t="s">
        <v>750</v>
      </c>
      <c r="F1299" s="318" t="s">
        <v>2388</v>
      </c>
      <c r="G1299" s="318" t="s">
        <v>1272</v>
      </c>
      <c r="H1299" s="317" t="s">
        <v>912</v>
      </c>
      <c r="I1299" s="317">
        <v>53100</v>
      </c>
      <c r="J1299" s="318" t="s">
        <v>1001</v>
      </c>
      <c r="K1299" s="316">
        <v>42576</v>
      </c>
      <c r="L1299" s="317" t="s">
        <v>2608</v>
      </c>
      <c r="M1299" s="315" t="s">
        <v>983</v>
      </c>
      <c r="N1299" s="318" t="s">
        <v>991</v>
      </c>
      <c r="O1299" s="347">
        <v>50.76</v>
      </c>
      <c r="P1299" s="400">
        <v>3.17</v>
      </c>
      <c r="Q1299" s="400">
        <v>3.17</v>
      </c>
      <c r="R1299" s="400">
        <v>3.17</v>
      </c>
      <c r="S1299" s="404">
        <f>SUM(P1299:R1299)</f>
        <v>9.51</v>
      </c>
      <c r="T1299" s="400">
        <v>3.17</v>
      </c>
      <c r="U1299" s="400">
        <v>3.17</v>
      </c>
      <c r="V1299" s="400">
        <v>3.17</v>
      </c>
      <c r="W1299" s="404">
        <f>SUM(T1299:V1299)</f>
        <v>9.51</v>
      </c>
      <c r="X1299" s="400">
        <v>3.17</v>
      </c>
      <c r="Y1299" s="400">
        <v>4.2300000000000004</v>
      </c>
      <c r="Z1299" s="400">
        <v>4.2300000000000004</v>
      </c>
      <c r="AA1299" s="404">
        <f>SUM(X1299:Z1299)</f>
        <v>11.63</v>
      </c>
      <c r="AB1299" s="400">
        <v>4.2300000000000004</v>
      </c>
      <c r="AC1299" s="400">
        <v>4.2300000000000004</v>
      </c>
      <c r="AD1299" s="400">
        <v>4.2300000000000004</v>
      </c>
      <c r="AE1299" s="404">
        <f>SUM(AB1299:AD1299)</f>
        <v>12.690000000000001</v>
      </c>
      <c r="AF1299" s="401">
        <f>SUBTOTAL(9,S1299,W1299,AA1299,AE1299)</f>
        <v>43.34</v>
      </c>
    </row>
    <row r="1300" spans="1:32" x14ac:dyDescent="0.3">
      <c r="A1300" s="70"/>
      <c r="B1300" s="70" t="s">
        <v>3631</v>
      </c>
      <c r="C1300" s="318" t="s">
        <v>2594</v>
      </c>
      <c r="D1300" s="318" t="s">
        <v>605</v>
      </c>
      <c r="E1300" s="317" t="s">
        <v>750</v>
      </c>
      <c r="F1300" s="318" t="s">
        <v>2389</v>
      </c>
      <c r="G1300" s="318" t="s">
        <v>1272</v>
      </c>
      <c r="H1300" s="317" t="s">
        <v>912</v>
      </c>
      <c r="I1300" s="317">
        <v>53100</v>
      </c>
      <c r="J1300" s="318" t="s">
        <v>1001</v>
      </c>
      <c r="K1300" s="316">
        <v>42576</v>
      </c>
      <c r="L1300" s="317" t="s">
        <v>2608</v>
      </c>
      <c r="M1300" s="315" t="s">
        <v>983</v>
      </c>
      <c r="N1300" s="318" t="s">
        <v>991</v>
      </c>
      <c r="O1300" s="347">
        <v>50.76</v>
      </c>
      <c r="P1300" s="400">
        <v>3.17</v>
      </c>
      <c r="Q1300" s="400">
        <v>3.17</v>
      </c>
      <c r="R1300" s="400">
        <v>3.17</v>
      </c>
      <c r="S1300" s="404">
        <f>SUM(P1300:R1300)</f>
        <v>9.51</v>
      </c>
      <c r="T1300" s="400">
        <v>3.17</v>
      </c>
      <c r="U1300" s="400">
        <v>3.17</v>
      </c>
      <c r="V1300" s="400">
        <v>3.17</v>
      </c>
      <c r="W1300" s="404">
        <f>SUM(T1300:V1300)</f>
        <v>9.51</v>
      </c>
      <c r="X1300" s="400">
        <v>3.17</v>
      </c>
      <c r="Y1300" s="400">
        <v>4.2300000000000004</v>
      </c>
      <c r="Z1300" s="400">
        <v>4.2300000000000004</v>
      </c>
      <c r="AA1300" s="404">
        <f>SUM(X1300:Z1300)</f>
        <v>11.63</v>
      </c>
      <c r="AB1300" s="400">
        <v>4.2300000000000004</v>
      </c>
      <c r="AC1300" s="400">
        <v>4.2300000000000004</v>
      </c>
      <c r="AD1300" s="400">
        <v>4.2300000000000004</v>
      </c>
      <c r="AE1300" s="404">
        <f>SUM(AB1300:AD1300)</f>
        <v>12.690000000000001</v>
      </c>
      <c r="AF1300" s="401">
        <f>SUBTOTAL(9,S1300,W1300,AA1300,AE1300)</f>
        <v>43.34</v>
      </c>
    </row>
    <row r="1301" spans="1:32" x14ac:dyDescent="0.3">
      <c r="A1301" s="70"/>
      <c r="B1301" s="70" t="s">
        <v>3631</v>
      </c>
      <c r="C1301" s="318" t="s">
        <v>2700</v>
      </c>
      <c r="D1301" s="318" t="s">
        <v>606</v>
      </c>
      <c r="E1301" s="317" t="s">
        <v>951</v>
      </c>
      <c r="F1301" s="318" t="s">
        <v>2390</v>
      </c>
      <c r="G1301" s="318" t="s">
        <v>1273</v>
      </c>
      <c r="H1301" s="317" t="s">
        <v>913</v>
      </c>
      <c r="I1301" s="317">
        <v>53000</v>
      </c>
      <c r="J1301" s="318" t="s">
        <v>1001</v>
      </c>
      <c r="K1301" s="316">
        <v>41676</v>
      </c>
      <c r="L1301" s="317" t="s">
        <v>2608</v>
      </c>
      <c r="M1301" s="315" t="s">
        <v>983</v>
      </c>
      <c r="N1301" s="318" t="s">
        <v>991</v>
      </c>
      <c r="O1301" s="347">
        <v>50.76</v>
      </c>
      <c r="P1301" s="400">
        <v>4.2300000000000004</v>
      </c>
      <c r="Q1301" s="400">
        <v>4.2300000000000004</v>
      </c>
      <c r="R1301" s="400">
        <v>4.2300000000000004</v>
      </c>
      <c r="S1301" s="404">
        <f>SUM(P1301:R1301)</f>
        <v>12.690000000000001</v>
      </c>
      <c r="T1301" s="400">
        <v>4.2300000000000004</v>
      </c>
      <c r="U1301" s="400">
        <v>4.2300000000000004</v>
      </c>
      <c r="V1301" s="400">
        <v>4.2300000000000004</v>
      </c>
      <c r="W1301" s="404">
        <f>SUM(T1301:V1301)</f>
        <v>12.690000000000001</v>
      </c>
      <c r="X1301" s="400">
        <v>4.2300000000000004</v>
      </c>
      <c r="Y1301" s="400">
        <v>4.2300000000000004</v>
      </c>
      <c r="Z1301" s="400">
        <v>4.2300000000000004</v>
      </c>
      <c r="AA1301" s="404">
        <f>SUM(X1301:Z1301)</f>
        <v>12.690000000000001</v>
      </c>
      <c r="AB1301" s="400">
        <v>4.2300000000000004</v>
      </c>
      <c r="AC1301" s="400">
        <v>4.2300000000000004</v>
      </c>
      <c r="AD1301" s="400">
        <v>4.2300000000000004</v>
      </c>
      <c r="AE1301" s="404">
        <f>SUM(AB1301:AD1301)</f>
        <v>12.690000000000001</v>
      </c>
      <c r="AF1301" s="401">
        <f>SUBTOTAL(9,S1301,W1301,AA1301,AE1301)</f>
        <v>50.760000000000005</v>
      </c>
    </row>
    <row r="1302" spans="1:32" x14ac:dyDescent="0.3">
      <c r="A1302" s="70"/>
      <c r="B1302" s="70" t="s">
        <v>3631</v>
      </c>
      <c r="C1302" s="318" t="s">
        <v>54</v>
      </c>
      <c r="D1302" s="318" t="s">
        <v>607</v>
      </c>
      <c r="E1302" s="317" t="s">
        <v>951</v>
      </c>
      <c r="F1302" s="318" t="s">
        <v>2391</v>
      </c>
      <c r="G1302" s="318" t="s">
        <v>1273</v>
      </c>
      <c r="H1302" s="317" t="s">
        <v>913</v>
      </c>
      <c r="I1302" s="317">
        <v>53000</v>
      </c>
      <c r="J1302" s="318" t="s">
        <v>1001</v>
      </c>
      <c r="K1302" s="316">
        <v>41956</v>
      </c>
      <c r="L1302" s="317" t="s">
        <v>2608</v>
      </c>
      <c r="M1302" s="315" t="s">
        <v>983</v>
      </c>
      <c r="N1302" s="318" t="s">
        <v>991</v>
      </c>
      <c r="O1302" s="347">
        <v>50.76</v>
      </c>
      <c r="P1302" s="400">
        <v>4.2300000000000004</v>
      </c>
      <c r="Q1302" s="400">
        <v>4.2300000000000004</v>
      </c>
      <c r="R1302" s="400">
        <v>4.2300000000000004</v>
      </c>
      <c r="S1302" s="404">
        <f>SUM(P1302:R1302)</f>
        <v>12.690000000000001</v>
      </c>
      <c r="T1302" s="400">
        <v>4.2300000000000004</v>
      </c>
      <c r="U1302" s="400">
        <v>4.2300000000000004</v>
      </c>
      <c r="V1302" s="400">
        <v>4.2300000000000004</v>
      </c>
      <c r="W1302" s="404">
        <f>SUM(T1302:V1302)</f>
        <v>12.690000000000001</v>
      </c>
      <c r="X1302" s="400">
        <v>4.2300000000000004</v>
      </c>
      <c r="Y1302" s="400">
        <v>4.2300000000000004</v>
      </c>
      <c r="Z1302" s="400">
        <v>4.2300000000000004</v>
      </c>
      <c r="AA1302" s="404">
        <f>SUM(X1302:Z1302)</f>
        <v>12.690000000000001</v>
      </c>
      <c r="AB1302" s="400">
        <v>4.2300000000000004</v>
      </c>
      <c r="AC1302" s="400">
        <v>4.2300000000000004</v>
      </c>
      <c r="AD1302" s="400">
        <v>4.2300000000000004</v>
      </c>
      <c r="AE1302" s="404">
        <f>SUM(AB1302:AD1302)</f>
        <v>12.690000000000001</v>
      </c>
      <c r="AF1302" s="401">
        <f>SUBTOTAL(9,S1302,W1302,AA1302,AE1302)</f>
        <v>50.760000000000005</v>
      </c>
    </row>
    <row r="1303" spans="1:32" x14ac:dyDescent="0.3">
      <c r="A1303" s="70"/>
      <c r="B1303" s="70" t="s">
        <v>3631</v>
      </c>
      <c r="C1303" s="318" t="s">
        <v>2594</v>
      </c>
      <c r="D1303" s="318" t="s">
        <v>608</v>
      </c>
      <c r="E1303" s="317" t="s">
        <v>750</v>
      </c>
      <c r="F1303" s="318" t="s">
        <v>2394</v>
      </c>
      <c r="G1303" s="318" t="s">
        <v>1272</v>
      </c>
      <c r="H1303" s="317" t="s">
        <v>912</v>
      </c>
      <c r="I1303" s="317">
        <v>53100</v>
      </c>
      <c r="J1303" s="318" t="s">
        <v>1001</v>
      </c>
      <c r="K1303" s="316">
        <v>42612</v>
      </c>
      <c r="L1303" s="317" t="s">
        <v>2608</v>
      </c>
      <c r="M1303" s="315" t="s">
        <v>983</v>
      </c>
      <c r="N1303" s="318" t="s">
        <v>991</v>
      </c>
      <c r="O1303" s="347">
        <v>50.76</v>
      </c>
      <c r="P1303" s="400">
        <v>3.17</v>
      </c>
      <c r="Q1303" s="400">
        <v>3.17</v>
      </c>
      <c r="R1303" s="400">
        <v>3.17</v>
      </c>
      <c r="S1303" s="404">
        <f>SUM(P1303:R1303)</f>
        <v>9.51</v>
      </c>
      <c r="T1303" s="400">
        <v>3.17</v>
      </c>
      <c r="U1303" s="400">
        <v>3.17</v>
      </c>
      <c r="V1303" s="400">
        <v>3.17</v>
      </c>
      <c r="W1303" s="404">
        <f>SUM(T1303:V1303)</f>
        <v>9.51</v>
      </c>
      <c r="X1303" s="400">
        <v>3.17</v>
      </c>
      <c r="Y1303" s="400">
        <v>3.17</v>
      </c>
      <c r="Z1303" s="400">
        <v>4.2300000000000004</v>
      </c>
      <c r="AA1303" s="404">
        <f>SUM(X1303:Z1303)</f>
        <v>10.57</v>
      </c>
      <c r="AB1303" s="400">
        <v>4.2300000000000004</v>
      </c>
      <c r="AC1303" s="400">
        <v>4.2300000000000004</v>
      </c>
      <c r="AD1303" s="400">
        <v>4.2300000000000004</v>
      </c>
      <c r="AE1303" s="404">
        <f>SUM(AB1303:AD1303)</f>
        <v>12.690000000000001</v>
      </c>
      <c r="AF1303" s="401">
        <f>SUBTOTAL(9,S1303,W1303,AA1303,AE1303)</f>
        <v>42.28</v>
      </c>
    </row>
    <row r="1304" spans="1:32" x14ac:dyDescent="0.3">
      <c r="A1304" s="70"/>
      <c r="B1304" s="70" t="s">
        <v>3631</v>
      </c>
      <c r="C1304" s="318" t="s">
        <v>2594</v>
      </c>
      <c r="D1304" s="318" t="s">
        <v>609</v>
      </c>
      <c r="E1304" s="317" t="s">
        <v>750</v>
      </c>
      <c r="F1304" s="318" t="s">
        <v>2396</v>
      </c>
      <c r="G1304" s="318" t="s">
        <v>1272</v>
      </c>
      <c r="H1304" s="317" t="s">
        <v>912</v>
      </c>
      <c r="I1304" s="317">
        <v>53100</v>
      </c>
      <c r="J1304" s="318" t="s">
        <v>1001</v>
      </c>
      <c r="K1304" s="316">
        <v>42599</v>
      </c>
      <c r="L1304" s="317" t="s">
        <v>2608</v>
      </c>
      <c r="M1304" s="315" t="s">
        <v>983</v>
      </c>
      <c r="N1304" s="318" t="s">
        <v>991</v>
      </c>
      <c r="O1304" s="347">
        <v>50.76</v>
      </c>
      <c r="P1304" s="400">
        <v>3.17</v>
      </c>
      <c r="Q1304" s="400">
        <v>3.17</v>
      </c>
      <c r="R1304" s="400">
        <v>3.17</v>
      </c>
      <c r="S1304" s="404">
        <f>SUM(P1304:R1304)</f>
        <v>9.51</v>
      </c>
      <c r="T1304" s="400">
        <v>3.17</v>
      </c>
      <c r="U1304" s="400">
        <v>3.17</v>
      </c>
      <c r="V1304" s="400">
        <v>3.17</v>
      </c>
      <c r="W1304" s="404">
        <f>SUM(T1304:V1304)</f>
        <v>9.51</v>
      </c>
      <c r="X1304" s="400">
        <v>3.17</v>
      </c>
      <c r="Y1304" s="400">
        <v>3.17</v>
      </c>
      <c r="Z1304" s="400">
        <v>4.2300000000000004</v>
      </c>
      <c r="AA1304" s="404">
        <f>SUM(X1304:Z1304)</f>
        <v>10.57</v>
      </c>
      <c r="AB1304" s="400">
        <v>4.2300000000000004</v>
      </c>
      <c r="AC1304" s="400">
        <v>4.2300000000000004</v>
      </c>
      <c r="AD1304" s="400">
        <v>4.2300000000000004</v>
      </c>
      <c r="AE1304" s="404">
        <f>SUM(AB1304:AD1304)</f>
        <v>12.690000000000001</v>
      </c>
      <c r="AF1304" s="401">
        <f>SUBTOTAL(9,S1304,W1304,AA1304,AE1304)</f>
        <v>42.28</v>
      </c>
    </row>
    <row r="1305" spans="1:32" x14ac:dyDescent="0.3">
      <c r="A1305" s="70"/>
      <c r="B1305" s="70" t="s">
        <v>3631</v>
      </c>
      <c r="C1305" s="318" t="s">
        <v>2594</v>
      </c>
      <c r="D1305" s="318" t="s">
        <v>610</v>
      </c>
      <c r="E1305" s="317" t="s">
        <v>750</v>
      </c>
      <c r="F1305" s="318" t="s">
        <v>2397</v>
      </c>
      <c r="G1305" s="318" t="s">
        <v>1272</v>
      </c>
      <c r="H1305" s="317" t="s">
        <v>912</v>
      </c>
      <c r="I1305" s="317">
        <v>53100</v>
      </c>
      <c r="J1305" s="318" t="s">
        <v>1001</v>
      </c>
      <c r="K1305" s="316">
        <v>42612</v>
      </c>
      <c r="L1305" s="317" t="s">
        <v>2608</v>
      </c>
      <c r="M1305" s="315" t="s">
        <v>983</v>
      </c>
      <c r="N1305" s="318" t="s">
        <v>991</v>
      </c>
      <c r="O1305" s="347">
        <v>50.76</v>
      </c>
      <c r="P1305" s="400">
        <v>3.17</v>
      </c>
      <c r="Q1305" s="400">
        <v>3.17</v>
      </c>
      <c r="R1305" s="400">
        <v>3.17</v>
      </c>
      <c r="S1305" s="404">
        <f>SUM(P1305:R1305)</f>
        <v>9.51</v>
      </c>
      <c r="T1305" s="400">
        <v>3.17</v>
      </c>
      <c r="U1305" s="400">
        <v>3.17</v>
      </c>
      <c r="V1305" s="400">
        <v>3.17</v>
      </c>
      <c r="W1305" s="404">
        <f>SUM(T1305:V1305)</f>
        <v>9.51</v>
      </c>
      <c r="X1305" s="400">
        <v>3.17</v>
      </c>
      <c r="Y1305" s="400">
        <v>3.17</v>
      </c>
      <c r="Z1305" s="400">
        <v>4.2300000000000004</v>
      </c>
      <c r="AA1305" s="404">
        <f>SUM(X1305:Z1305)</f>
        <v>10.57</v>
      </c>
      <c r="AB1305" s="400">
        <v>4.2300000000000004</v>
      </c>
      <c r="AC1305" s="400">
        <v>4.2300000000000004</v>
      </c>
      <c r="AD1305" s="400">
        <v>4.2300000000000004</v>
      </c>
      <c r="AE1305" s="404">
        <f>SUM(AB1305:AD1305)</f>
        <v>12.690000000000001</v>
      </c>
      <c r="AF1305" s="401">
        <f>SUBTOTAL(9,S1305,W1305,AA1305,AE1305)</f>
        <v>42.28</v>
      </c>
    </row>
    <row r="1306" spans="1:32" x14ac:dyDescent="0.3">
      <c r="A1306" s="70"/>
      <c r="B1306" s="70" t="s">
        <v>3631</v>
      </c>
      <c r="C1306" s="318" t="s">
        <v>2663</v>
      </c>
      <c r="D1306" s="318" t="s">
        <v>611</v>
      </c>
      <c r="E1306" s="317" t="s">
        <v>750</v>
      </c>
      <c r="F1306" s="318" t="s">
        <v>2483</v>
      </c>
      <c r="G1306" s="318" t="s">
        <v>1273</v>
      </c>
      <c r="H1306" s="317" t="s">
        <v>913</v>
      </c>
      <c r="I1306" s="317">
        <v>53000</v>
      </c>
      <c r="J1306" s="318" t="s">
        <v>1001</v>
      </c>
      <c r="K1306" s="316">
        <v>42612</v>
      </c>
      <c r="L1306" s="317" t="s">
        <v>2608</v>
      </c>
      <c r="M1306" s="315" t="s">
        <v>983</v>
      </c>
      <c r="N1306" s="318" t="s">
        <v>991</v>
      </c>
      <c r="O1306" s="347">
        <v>50.76</v>
      </c>
      <c r="P1306" s="400">
        <v>3.17</v>
      </c>
      <c r="Q1306" s="400">
        <v>3.17</v>
      </c>
      <c r="R1306" s="400">
        <v>3.17</v>
      </c>
      <c r="S1306" s="404">
        <f>SUM(P1306:R1306)</f>
        <v>9.51</v>
      </c>
      <c r="T1306" s="400">
        <v>3.17</v>
      </c>
      <c r="U1306" s="400">
        <v>3.17</v>
      </c>
      <c r="V1306" s="400">
        <v>3.17</v>
      </c>
      <c r="W1306" s="404">
        <f>SUM(T1306:V1306)</f>
        <v>9.51</v>
      </c>
      <c r="X1306" s="400">
        <v>3.17</v>
      </c>
      <c r="Y1306" s="400">
        <v>3.17</v>
      </c>
      <c r="Z1306" s="400">
        <v>4.2300000000000004</v>
      </c>
      <c r="AA1306" s="404">
        <f>SUM(X1306:Z1306)</f>
        <v>10.57</v>
      </c>
      <c r="AB1306" s="400">
        <v>4.2300000000000004</v>
      </c>
      <c r="AC1306" s="400">
        <v>4.2300000000000004</v>
      </c>
      <c r="AD1306" s="400">
        <v>4.2300000000000004</v>
      </c>
      <c r="AE1306" s="404">
        <f>SUM(AB1306:AD1306)</f>
        <v>12.690000000000001</v>
      </c>
      <c r="AF1306" s="401">
        <f>SUBTOTAL(9,S1306,W1306,AA1306,AE1306)</f>
        <v>42.28</v>
      </c>
    </row>
    <row r="1307" spans="1:32" x14ac:dyDescent="0.3">
      <c r="A1307" s="70"/>
      <c r="B1307" s="70" t="s">
        <v>3631</v>
      </c>
      <c r="C1307" s="318" t="s">
        <v>2594</v>
      </c>
      <c r="D1307" s="318" t="s">
        <v>612</v>
      </c>
      <c r="E1307" s="317" t="s">
        <v>750</v>
      </c>
      <c r="F1307" s="318" t="s">
        <v>2484</v>
      </c>
      <c r="G1307" s="318" t="s">
        <v>1272</v>
      </c>
      <c r="H1307" s="317" t="s">
        <v>912</v>
      </c>
      <c r="I1307" s="317">
        <v>53100</v>
      </c>
      <c r="J1307" s="318" t="s">
        <v>1001</v>
      </c>
      <c r="K1307" s="316">
        <v>42612</v>
      </c>
      <c r="L1307" s="317" t="s">
        <v>2608</v>
      </c>
      <c r="M1307" s="315" t="s">
        <v>983</v>
      </c>
      <c r="N1307" s="318" t="s">
        <v>991</v>
      </c>
      <c r="O1307" s="347">
        <v>50.76</v>
      </c>
      <c r="P1307" s="400">
        <v>3.17</v>
      </c>
      <c r="Q1307" s="400">
        <v>3.17</v>
      </c>
      <c r="R1307" s="400">
        <v>3.17</v>
      </c>
      <c r="S1307" s="404">
        <f>SUM(P1307:R1307)</f>
        <v>9.51</v>
      </c>
      <c r="T1307" s="400">
        <v>3.17</v>
      </c>
      <c r="U1307" s="400">
        <v>3.17</v>
      </c>
      <c r="V1307" s="400">
        <v>3.17</v>
      </c>
      <c r="W1307" s="404">
        <f>SUM(T1307:V1307)</f>
        <v>9.51</v>
      </c>
      <c r="X1307" s="400">
        <v>3.17</v>
      </c>
      <c r="Y1307" s="400">
        <v>3.17</v>
      </c>
      <c r="Z1307" s="400">
        <v>4.2300000000000004</v>
      </c>
      <c r="AA1307" s="404">
        <f>SUM(X1307:Z1307)</f>
        <v>10.57</v>
      </c>
      <c r="AB1307" s="400">
        <v>4.2300000000000004</v>
      </c>
      <c r="AC1307" s="400">
        <v>4.2300000000000004</v>
      </c>
      <c r="AD1307" s="400">
        <v>4.2300000000000004</v>
      </c>
      <c r="AE1307" s="404">
        <f>SUM(AB1307:AD1307)</f>
        <v>12.690000000000001</v>
      </c>
      <c r="AF1307" s="401">
        <f>SUBTOTAL(9,S1307,W1307,AA1307,AE1307)</f>
        <v>42.28</v>
      </c>
    </row>
    <row r="1308" spans="1:32" x14ac:dyDescent="0.3">
      <c r="A1308" s="70"/>
      <c r="B1308" s="70" t="s">
        <v>3631</v>
      </c>
      <c r="C1308" s="318" t="s">
        <v>2594</v>
      </c>
      <c r="D1308" s="318" t="s">
        <v>613</v>
      </c>
      <c r="E1308" s="317" t="s">
        <v>750</v>
      </c>
      <c r="F1308" s="318" t="s">
        <v>2485</v>
      </c>
      <c r="G1308" s="318" t="s">
        <v>1272</v>
      </c>
      <c r="H1308" s="317" t="s">
        <v>912</v>
      </c>
      <c r="I1308" s="317">
        <v>53100</v>
      </c>
      <c r="J1308" s="318" t="s">
        <v>1001</v>
      </c>
      <c r="K1308" s="316">
        <v>42599</v>
      </c>
      <c r="L1308" s="317" t="s">
        <v>2608</v>
      </c>
      <c r="M1308" s="315" t="s">
        <v>983</v>
      </c>
      <c r="N1308" s="318" t="s">
        <v>991</v>
      </c>
      <c r="O1308" s="347">
        <v>50.76</v>
      </c>
      <c r="P1308" s="400">
        <v>3.17</v>
      </c>
      <c r="Q1308" s="400">
        <v>3.17</v>
      </c>
      <c r="R1308" s="400">
        <v>3.17</v>
      </c>
      <c r="S1308" s="404">
        <f>SUM(P1308:R1308)</f>
        <v>9.51</v>
      </c>
      <c r="T1308" s="400">
        <v>3.17</v>
      </c>
      <c r="U1308" s="400">
        <v>3.17</v>
      </c>
      <c r="V1308" s="400">
        <v>3.17</v>
      </c>
      <c r="W1308" s="404">
        <f>SUM(T1308:V1308)</f>
        <v>9.51</v>
      </c>
      <c r="X1308" s="400">
        <v>3.17</v>
      </c>
      <c r="Y1308" s="400">
        <v>3.17</v>
      </c>
      <c r="Z1308" s="400">
        <v>4.2300000000000004</v>
      </c>
      <c r="AA1308" s="404">
        <f>SUM(X1308:Z1308)</f>
        <v>10.57</v>
      </c>
      <c r="AB1308" s="400">
        <v>4.2300000000000004</v>
      </c>
      <c r="AC1308" s="400">
        <v>4.2300000000000004</v>
      </c>
      <c r="AD1308" s="400">
        <v>4.2300000000000004</v>
      </c>
      <c r="AE1308" s="404">
        <f>SUM(AB1308:AD1308)</f>
        <v>12.690000000000001</v>
      </c>
      <c r="AF1308" s="401">
        <f>SUBTOTAL(9,S1308,W1308,AA1308,AE1308)</f>
        <v>42.28</v>
      </c>
    </row>
    <row r="1309" spans="1:32" x14ac:dyDescent="0.3">
      <c r="A1309" s="335"/>
      <c r="B1309" s="70" t="s">
        <v>3631</v>
      </c>
      <c r="C1309" s="318" t="s">
        <v>2594</v>
      </c>
      <c r="D1309" s="318" t="s">
        <v>3402</v>
      </c>
      <c r="E1309" s="317" t="s">
        <v>750</v>
      </c>
      <c r="F1309" s="318" t="s">
        <v>2486</v>
      </c>
      <c r="G1309" s="317" t="s">
        <v>3346</v>
      </c>
      <c r="H1309" s="317" t="s">
        <v>913</v>
      </c>
      <c r="I1309" s="317">
        <v>53000</v>
      </c>
      <c r="J1309" s="318" t="s">
        <v>1001</v>
      </c>
      <c r="K1309" s="316">
        <v>42612</v>
      </c>
      <c r="L1309" s="317" t="s">
        <v>2608</v>
      </c>
      <c r="M1309" s="315" t="s">
        <v>983</v>
      </c>
      <c r="N1309" s="318" t="s">
        <v>991</v>
      </c>
      <c r="O1309" s="347">
        <v>50.76</v>
      </c>
      <c r="P1309" s="400">
        <v>3.17</v>
      </c>
      <c r="Q1309" s="400">
        <v>3.17</v>
      </c>
      <c r="R1309" s="400">
        <v>3.17</v>
      </c>
      <c r="S1309" s="404">
        <f>SUM(P1309:R1309)</f>
        <v>9.51</v>
      </c>
      <c r="T1309" s="400">
        <v>3.17</v>
      </c>
      <c r="U1309" s="400">
        <v>3.17</v>
      </c>
      <c r="V1309" s="400">
        <v>3.17</v>
      </c>
      <c r="W1309" s="404">
        <f>SUM(T1309:V1309)</f>
        <v>9.51</v>
      </c>
      <c r="X1309" s="400">
        <v>3.17</v>
      </c>
      <c r="Y1309" s="400">
        <v>3.17</v>
      </c>
      <c r="Z1309" s="400">
        <v>4.2300000000000004</v>
      </c>
      <c r="AA1309" s="404">
        <f>SUM(X1309:Z1309)</f>
        <v>10.57</v>
      </c>
      <c r="AB1309" s="400">
        <v>4.2300000000000004</v>
      </c>
      <c r="AC1309" s="400">
        <v>4.2300000000000004</v>
      </c>
      <c r="AD1309" s="400">
        <v>4.2300000000000004</v>
      </c>
      <c r="AE1309" s="404">
        <f>SUM(AB1309:AD1309)</f>
        <v>12.690000000000001</v>
      </c>
      <c r="AF1309" s="401">
        <f>SUBTOTAL(9,S1309,W1309,AA1309,AE1309)</f>
        <v>42.28</v>
      </c>
    </row>
    <row r="1310" spans="1:32" x14ac:dyDescent="0.3">
      <c r="A1310" s="581"/>
      <c r="B1310" s="581" t="s">
        <v>3632</v>
      </c>
      <c r="C1310" s="580" t="s">
        <v>2944</v>
      </c>
      <c r="D1310" s="580" t="s">
        <v>614</v>
      </c>
      <c r="E1310" s="579" t="s">
        <v>980</v>
      </c>
      <c r="F1310" s="580" t="s">
        <v>2487</v>
      </c>
      <c r="G1310" s="580" t="s">
        <v>1272</v>
      </c>
      <c r="H1310" s="579" t="s">
        <v>912</v>
      </c>
      <c r="I1310" s="579">
        <v>53100</v>
      </c>
      <c r="J1310" s="580" t="s">
        <v>1002</v>
      </c>
      <c r="K1310" s="316">
        <v>39933</v>
      </c>
      <c r="L1310" s="579" t="s">
        <v>2608</v>
      </c>
      <c r="M1310" s="578" t="s">
        <v>984</v>
      </c>
      <c r="N1310" s="580" t="s">
        <v>991</v>
      </c>
      <c r="O1310" s="347">
        <v>46.08</v>
      </c>
      <c r="P1310" s="400">
        <v>3.84</v>
      </c>
      <c r="Q1310" s="400">
        <v>3.84</v>
      </c>
      <c r="R1310" s="400">
        <v>3.84</v>
      </c>
      <c r="S1310" s="404">
        <f>SUM(P1310:R1310)</f>
        <v>11.52</v>
      </c>
      <c r="T1310" s="400">
        <v>3.84</v>
      </c>
      <c r="U1310" s="400">
        <v>3.84</v>
      </c>
      <c r="V1310" s="400">
        <v>3.84</v>
      </c>
      <c r="W1310" s="404">
        <f>SUM(T1310:V1310)</f>
        <v>11.52</v>
      </c>
      <c r="X1310" s="400">
        <v>3.84</v>
      </c>
      <c r="Y1310" s="400">
        <v>3.84</v>
      </c>
      <c r="Z1310" s="400">
        <v>3.84</v>
      </c>
      <c r="AA1310" s="404">
        <f>SUM(X1310:Z1310)</f>
        <v>11.52</v>
      </c>
      <c r="AB1310" s="400"/>
      <c r="AC1310" s="400"/>
      <c r="AD1310" s="400"/>
      <c r="AE1310" s="404">
        <f>SUM(AB1310:AD1310)</f>
        <v>0</v>
      </c>
      <c r="AF1310" s="592">
        <f>SUBTOTAL(9,S1310,W1310,AA1310,AE1310)</f>
        <v>34.56</v>
      </c>
    </row>
    <row r="1311" spans="1:32" x14ac:dyDescent="0.3">
      <c r="A1311" s="70"/>
      <c r="B1311" s="70" t="s">
        <v>3631</v>
      </c>
      <c r="C1311" s="318" t="s">
        <v>157</v>
      </c>
      <c r="D1311" s="318" t="s">
        <v>615</v>
      </c>
      <c r="E1311" s="317" t="s">
        <v>750</v>
      </c>
      <c r="F1311" s="318" t="s">
        <v>2488</v>
      </c>
      <c r="G1311" s="318" t="s">
        <v>1885</v>
      </c>
      <c r="H1311" s="317" t="s">
        <v>966</v>
      </c>
      <c r="I1311" s="317">
        <v>62300</v>
      </c>
      <c r="J1311" s="318" t="s">
        <v>1001</v>
      </c>
      <c r="K1311" s="316">
        <v>42618</v>
      </c>
      <c r="L1311" s="317" t="s">
        <v>2608</v>
      </c>
      <c r="M1311" s="315" t="s">
        <v>983</v>
      </c>
      <c r="N1311" s="318" t="s">
        <v>991</v>
      </c>
      <c r="O1311" s="347">
        <v>50.76</v>
      </c>
      <c r="P1311" s="400">
        <v>3.17</v>
      </c>
      <c r="Q1311" s="400">
        <v>3.17</v>
      </c>
      <c r="R1311" s="400">
        <v>3.17</v>
      </c>
      <c r="S1311" s="404">
        <f>SUM(P1311:R1311)</f>
        <v>9.51</v>
      </c>
      <c r="T1311" s="400">
        <v>3.17</v>
      </c>
      <c r="U1311" s="400">
        <v>3.17</v>
      </c>
      <c r="V1311" s="400">
        <v>3.17</v>
      </c>
      <c r="W1311" s="404">
        <f>SUM(T1311:V1311)</f>
        <v>9.51</v>
      </c>
      <c r="X1311" s="400">
        <v>3.17</v>
      </c>
      <c r="Y1311" s="400">
        <v>3.17</v>
      </c>
      <c r="Z1311" s="400">
        <v>4.2300000000000004</v>
      </c>
      <c r="AA1311" s="404">
        <f>SUM(X1311:Z1311)</f>
        <v>10.57</v>
      </c>
      <c r="AB1311" s="400">
        <v>4.2300000000000004</v>
      </c>
      <c r="AC1311" s="400">
        <v>4.2300000000000004</v>
      </c>
      <c r="AD1311" s="400">
        <v>4.2300000000000004</v>
      </c>
      <c r="AE1311" s="404">
        <f>SUM(AB1311:AD1311)</f>
        <v>12.690000000000001</v>
      </c>
      <c r="AF1311" s="401">
        <f>SUBTOTAL(9,S1311,W1311,AA1311,AE1311)</f>
        <v>42.28</v>
      </c>
    </row>
    <row r="1312" spans="1:32" x14ac:dyDescent="0.3">
      <c r="A1312" s="70"/>
      <c r="B1312" s="70" t="s">
        <v>3631</v>
      </c>
      <c r="C1312" s="318" t="s">
        <v>2700</v>
      </c>
      <c r="D1312" s="318" t="s">
        <v>616</v>
      </c>
      <c r="E1312" s="317" t="s">
        <v>750</v>
      </c>
      <c r="F1312" s="318" t="s">
        <v>2489</v>
      </c>
      <c r="G1312" s="318" t="s">
        <v>1273</v>
      </c>
      <c r="H1312" s="317" t="s">
        <v>913</v>
      </c>
      <c r="I1312" s="317">
        <v>53000</v>
      </c>
      <c r="J1312" s="318" t="s">
        <v>1001</v>
      </c>
      <c r="K1312" s="316">
        <v>42415</v>
      </c>
      <c r="L1312" s="317" t="s">
        <v>2608</v>
      </c>
      <c r="M1312" s="315" t="s">
        <v>983</v>
      </c>
      <c r="N1312" s="318" t="s">
        <v>991</v>
      </c>
      <c r="O1312" s="347">
        <v>50.76</v>
      </c>
      <c r="P1312" s="400">
        <v>3.17</v>
      </c>
      <c r="Q1312" s="400">
        <v>3.17</v>
      </c>
      <c r="R1312" s="400">
        <v>4.2300000000000004</v>
      </c>
      <c r="S1312" s="404">
        <f>SUM(P1312:R1312)</f>
        <v>10.57</v>
      </c>
      <c r="T1312" s="400">
        <v>4.2300000000000004</v>
      </c>
      <c r="U1312" s="400">
        <v>4.2300000000000004</v>
      </c>
      <c r="V1312" s="400">
        <v>4.2300000000000004</v>
      </c>
      <c r="W1312" s="404">
        <f>SUM(T1312:V1312)</f>
        <v>12.690000000000001</v>
      </c>
      <c r="X1312" s="400">
        <v>4.2300000000000004</v>
      </c>
      <c r="Y1312" s="400">
        <v>4.2300000000000004</v>
      </c>
      <c r="Z1312" s="400">
        <v>4.2300000000000004</v>
      </c>
      <c r="AA1312" s="404">
        <f>SUM(X1312:Z1312)</f>
        <v>12.690000000000001</v>
      </c>
      <c r="AB1312" s="400">
        <v>4.2300000000000004</v>
      </c>
      <c r="AC1312" s="400">
        <v>4.2300000000000004</v>
      </c>
      <c r="AD1312" s="400">
        <v>4.2300000000000004</v>
      </c>
      <c r="AE1312" s="404">
        <f>SUM(AB1312:AD1312)</f>
        <v>12.690000000000001</v>
      </c>
      <c r="AF1312" s="401">
        <f>SUBTOTAL(9,S1312,W1312,AA1312,AE1312)</f>
        <v>48.64</v>
      </c>
    </row>
    <row r="1313" spans="1:32" x14ac:dyDescent="0.3">
      <c r="A1313" s="70"/>
      <c r="B1313" s="70" t="s">
        <v>3631</v>
      </c>
      <c r="C1313" s="317" t="s">
        <v>2594</v>
      </c>
      <c r="D1313" s="317" t="s">
        <v>2737</v>
      </c>
      <c r="E1313" s="503" t="s">
        <v>3733</v>
      </c>
      <c r="F1313" s="318" t="s">
        <v>2490</v>
      </c>
      <c r="G1313" s="318" t="s">
        <v>1272</v>
      </c>
      <c r="H1313" s="317" t="s">
        <v>912</v>
      </c>
      <c r="I1313" s="317">
        <v>53100</v>
      </c>
      <c r="J1313" s="318" t="s">
        <v>1003</v>
      </c>
      <c r="K1313" s="316">
        <v>42474</v>
      </c>
      <c r="L1313" s="317" t="s">
        <v>2608</v>
      </c>
      <c r="M1313" s="315" t="s">
        <v>983</v>
      </c>
      <c r="N1313" s="318" t="s">
        <v>992</v>
      </c>
      <c r="O1313" s="347">
        <v>78.599999999999994</v>
      </c>
      <c r="P1313" s="400">
        <v>4.91</v>
      </c>
      <c r="Q1313" s="400">
        <v>4.91</v>
      </c>
      <c r="R1313" s="400">
        <v>4.91</v>
      </c>
      <c r="S1313" s="404">
        <f>SUM(P1313:R1313)</f>
        <v>14.73</v>
      </c>
      <c r="T1313" s="400">
        <v>6.95</v>
      </c>
      <c r="U1313" s="400">
        <v>6.95</v>
      </c>
      <c r="V1313" s="400">
        <v>6.95</v>
      </c>
      <c r="W1313" s="404">
        <f>SUM(T1313:V1313)</f>
        <v>20.85</v>
      </c>
      <c r="X1313" s="400">
        <v>6.95</v>
      </c>
      <c r="Y1313" s="400">
        <v>6.95</v>
      </c>
      <c r="Z1313" s="400">
        <v>6.95</v>
      </c>
      <c r="AA1313" s="404">
        <f>SUM(X1313:Z1313)</f>
        <v>20.85</v>
      </c>
      <c r="AB1313" s="400">
        <v>6.95</v>
      </c>
      <c r="AC1313" s="400">
        <v>6.95</v>
      </c>
      <c r="AD1313" s="400">
        <v>6.95</v>
      </c>
      <c r="AE1313" s="404">
        <f>SUM(AB1313:AD1313)</f>
        <v>20.85</v>
      </c>
      <c r="AF1313" s="401">
        <f>SUBTOTAL(9,S1313,W1313,AA1313,AE1313)</f>
        <v>77.28</v>
      </c>
    </row>
    <row r="1314" spans="1:32" x14ac:dyDescent="0.3">
      <c r="A1314" s="70"/>
      <c r="B1314" s="70" t="s">
        <v>3631</v>
      </c>
      <c r="C1314" s="318" t="s">
        <v>2700</v>
      </c>
      <c r="D1314" s="318" t="s">
        <v>617</v>
      </c>
      <c r="E1314" s="317" t="s">
        <v>750</v>
      </c>
      <c r="F1314" s="318" t="s">
        <v>2491</v>
      </c>
      <c r="G1314" s="318" t="s">
        <v>1273</v>
      </c>
      <c r="H1314" s="317" t="s">
        <v>913</v>
      </c>
      <c r="I1314" s="317">
        <v>53000</v>
      </c>
      <c r="J1314" s="318" t="s">
        <v>1001</v>
      </c>
      <c r="K1314" s="316">
        <v>42588</v>
      </c>
      <c r="L1314" s="317" t="s">
        <v>2608</v>
      </c>
      <c r="M1314" s="315" t="s">
        <v>983</v>
      </c>
      <c r="N1314" s="318" t="s">
        <v>991</v>
      </c>
      <c r="O1314" s="347">
        <v>50.76</v>
      </c>
      <c r="P1314" s="400">
        <v>3.17</v>
      </c>
      <c r="Q1314" s="400">
        <v>3.17</v>
      </c>
      <c r="R1314" s="400">
        <v>3.17</v>
      </c>
      <c r="S1314" s="404">
        <f>SUM(P1314:R1314)</f>
        <v>9.51</v>
      </c>
      <c r="T1314" s="400">
        <v>3.17</v>
      </c>
      <c r="U1314" s="400">
        <v>3.17</v>
      </c>
      <c r="V1314" s="400">
        <v>3.17</v>
      </c>
      <c r="W1314" s="404">
        <f>SUM(T1314:V1314)</f>
        <v>9.51</v>
      </c>
      <c r="X1314" s="400">
        <v>3.17</v>
      </c>
      <c r="Y1314" s="400">
        <v>4.2300000000000004</v>
      </c>
      <c r="Z1314" s="400">
        <v>4.2300000000000004</v>
      </c>
      <c r="AA1314" s="404">
        <f>SUM(X1314:Z1314)</f>
        <v>11.63</v>
      </c>
      <c r="AB1314" s="400">
        <v>4.2300000000000004</v>
      </c>
      <c r="AC1314" s="400">
        <v>4.2300000000000004</v>
      </c>
      <c r="AD1314" s="400">
        <v>4.2300000000000004</v>
      </c>
      <c r="AE1314" s="404">
        <f>SUM(AB1314:AD1314)</f>
        <v>12.690000000000001</v>
      </c>
      <c r="AF1314" s="401">
        <f>SUBTOTAL(9,S1314,W1314,AA1314,AE1314)</f>
        <v>43.34</v>
      </c>
    </row>
    <row r="1315" spans="1:32" x14ac:dyDescent="0.3">
      <c r="A1315" s="70"/>
      <c r="B1315" s="70" t="s">
        <v>3631</v>
      </c>
      <c r="C1315" s="318" t="s">
        <v>2594</v>
      </c>
      <c r="D1315" s="318" t="s">
        <v>618</v>
      </c>
      <c r="E1315" s="317" t="s">
        <v>750</v>
      </c>
      <c r="F1315" s="318" t="s">
        <v>2492</v>
      </c>
      <c r="G1315" s="318" t="s">
        <v>1272</v>
      </c>
      <c r="H1315" s="317" t="s">
        <v>912</v>
      </c>
      <c r="I1315" s="317">
        <v>53100</v>
      </c>
      <c r="J1315" s="318" t="s">
        <v>1001</v>
      </c>
      <c r="K1315" s="316">
        <v>42588</v>
      </c>
      <c r="L1315" s="317" t="s">
        <v>2608</v>
      </c>
      <c r="M1315" s="315" t="s">
        <v>983</v>
      </c>
      <c r="N1315" s="318" t="s">
        <v>991</v>
      </c>
      <c r="O1315" s="347">
        <v>50.76</v>
      </c>
      <c r="P1315" s="400">
        <v>3.17</v>
      </c>
      <c r="Q1315" s="400">
        <v>3.17</v>
      </c>
      <c r="R1315" s="400">
        <v>3.17</v>
      </c>
      <c r="S1315" s="404">
        <f>SUM(P1315:R1315)</f>
        <v>9.51</v>
      </c>
      <c r="T1315" s="400">
        <v>3.17</v>
      </c>
      <c r="U1315" s="400">
        <v>3.17</v>
      </c>
      <c r="V1315" s="400">
        <v>3.17</v>
      </c>
      <c r="W1315" s="404">
        <f>SUM(T1315:V1315)</f>
        <v>9.51</v>
      </c>
      <c r="X1315" s="400">
        <v>3.17</v>
      </c>
      <c r="Y1315" s="400">
        <v>4.2300000000000004</v>
      </c>
      <c r="Z1315" s="400">
        <v>4.2300000000000004</v>
      </c>
      <c r="AA1315" s="404">
        <f>SUM(X1315:Z1315)</f>
        <v>11.63</v>
      </c>
      <c r="AB1315" s="400">
        <v>4.2300000000000004</v>
      </c>
      <c r="AC1315" s="400">
        <v>4.2300000000000004</v>
      </c>
      <c r="AD1315" s="400">
        <v>4.2300000000000004</v>
      </c>
      <c r="AE1315" s="404">
        <f>SUM(AB1315:AD1315)</f>
        <v>12.690000000000001</v>
      </c>
      <c r="AF1315" s="401">
        <f>SUBTOTAL(9,S1315,W1315,AA1315,AE1315)</f>
        <v>43.34</v>
      </c>
    </row>
    <row r="1316" spans="1:32" x14ac:dyDescent="0.3">
      <c r="A1316" s="70"/>
      <c r="B1316" s="70" t="s">
        <v>3631</v>
      </c>
      <c r="C1316" s="317" t="s">
        <v>2594</v>
      </c>
      <c r="D1316" s="317" t="s">
        <v>2738</v>
      </c>
      <c r="E1316" s="503" t="s">
        <v>3733</v>
      </c>
      <c r="F1316" s="318" t="s">
        <v>2493</v>
      </c>
      <c r="G1316" s="318" t="s">
        <v>1272</v>
      </c>
      <c r="H1316" s="317" t="s">
        <v>912</v>
      </c>
      <c r="I1316" s="317">
        <v>53100</v>
      </c>
      <c r="J1316" s="318" t="s">
        <v>1003</v>
      </c>
      <c r="K1316" s="316">
        <v>42474</v>
      </c>
      <c r="L1316" s="317" t="s">
        <v>2608</v>
      </c>
      <c r="M1316" s="315" t="s">
        <v>983</v>
      </c>
      <c r="N1316" s="318" t="s">
        <v>992</v>
      </c>
      <c r="O1316" s="347">
        <v>78.599999999999994</v>
      </c>
      <c r="P1316" s="400">
        <v>4.91</v>
      </c>
      <c r="Q1316" s="400">
        <v>4.91</v>
      </c>
      <c r="R1316" s="400">
        <v>4.91</v>
      </c>
      <c r="S1316" s="404">
        <f>SUM(P1316:R1316)</f>
        <v>14.73</v>
      </c>
      <c r="T1316" s="400">
        <v>6.95</v>
      </c>
      <c r="U1316" s="400">
        <v>6.95</v>
      </c>
      <c r="V1316" s="400">
        <v>6.95</v>
      </c>
      <c r="W1316" s="404">
        <f>SUM(T1316:V1316)</f>
        <v>20.85</v>
      </c>
      <c r="X1316" s="400">
        <v>6.95</v>
      </c>
      <c r="Y1316" s="400">
        <v>6.95</v>
      </c>
      <c r="Z1316" s="400">
        <v>6.95</v>
      </c>
      <c r="AA1316" s="404">
        <f>SUM(X1316:Z1316)</f>
        <v>20.85</v>
      </c>
      <c r="AB1316" s="400">
        <v>6.95</v>
      </c>
      <c r="AC1316" s="400">
        <v>6.95</v>
      </c>
      <c r="AD1316" s="400">
        <v>6.95</v>
      </c>
      <c r="AE1316" s="404">
        <f>SUM(AB1316:AD1316)</f>
        <v>20.85</v>
      </c>
      <c r="AF1316" s="401">
        <f>SUBTOTAL(9,S1316,W1316,AA1316,AE1316)</f>
        <v>77.28</v>
      </c>
    </row>
    <row r="1317" spans="1:32" x14ac:dyDescent="0.3">
      <c r="A1317" s="70"/>
      <c r="B1317" s="70" t="s">
        <v>3631</v>
      </c>
      <c r="C1317" s="318" t="s">
        <v>2594</v>
      </c>
      <c r="D1317" s="318" t="s">
        <v>619</v>
      </c>
      <c r="E1317" s="317" t="s">
        <v>750</v>
      </c>
      <c r="F1317" s="318" t="s">
        <v>2494</v>
      </c>
      <c r="G1317" s="318" t="s">
        <v>1272</v>
      </c>
      <c r="H1317" s="317" t="s">
        <v>912</v>
      </c>
      <c r="I1317" s="317">
        <v>53100</v>
      </c>
      <c r="J1317" s="318" t="s">
        <v>1001</v>
      </c>
      <c r="K1317" s="316">
        <v>42588</v>
      </c>
      <c r="L1317" s="317" t="s">
        <v>2608</v>
      </c>
      <c r="M1317" s="315" t="s">
        <v>983</v>
      </c>
      <c r="N1317" s="318" t="s">
        <v>991</v>
      </c>
      <c r="O1317" s="347">
        <v>50.76</v>
      </c>
      <c r="P1317" s="400">
        <v>3.17</v>
      </c>
      <c r="Q1317" s="400">
        <v>3.17</v>
      </c>
      <c r="R1317" s="400">
        <v>3.17</v>
      </c>
      <c r="S1317" s="404">
        <f>SUM(P1317:R1317)</f>
        <v>9.51</v>
      </c>
      <c r="T1317" s="400">
        <v>3.17</v>
      </c>
      <c r="U1317" s="400">
        <v>3.17</v>
      </c>
      <c r="V1317" s="400">
        <v>3.17</v>
      </c>
      <c r="W1317" s="404">
        <f>SUM(T1317:V1317)</f>
        <v>9.51</v>
      </c>
      <c r="X1317" s="400">
        <v>3.17</v>
      </c>
      <c r="Y1317" s="400">
        <v>4.2300000000000004</v>
      </c>
      <c r="Z1317" s="400">
        <v>4.2300000000000004</v>
      </c>
      <c r="AA1317" s="404">
        <f>SUM(X1317:Z1317)</f>
        <v>11.63</v>
      </c>
      <c r="AB1317" s="400">
        <v>4.2300000000000004</v>
      </c>
      <c r="AC1317" s="400">
        <v>4.2300000000000004</v>
      </c>
      <c r="AD1317" s="400">
        <v>4.2300000000000004</v>
      </c>
      <c r="AE1317" s="404">
        <f>SUM(AB1317:AD1317)</f>
        <v>12.690000000000001</v>
      </c>
      <c r="AF1317" s="401">
        <f>SUBTOTAL(9,S1317,W1317,AA1317,AE1317)</f>
        <v>43.34</v>
      </c>
    </row>
    <row r="1318" spans="1:32" x14ac:dyDescent="0.3">
      <c r="A1318" s="70"/>
      <c r="B1318" s="70" t="s">
        <v>3631</v>
      </c>
      <c r="C1318" s="318" t="s">
        <v>2594</v>
      </c>
      <c r="D1318" s="318" t="s">
        <v>620</v>
      </c>
      <c r="E1318" s="317" t="s">
        <v>750</v>
      </c>
      <c r="F1318" s="318" t="s">
        <v>2495</v>
      </c>
      <c r="G1318" s="318" t="s">
        <v>1272</v>
      </c>
      <c r="H1318" s="317" t="s">
        <v>912</v>
      </c>
      <c r="I1318" s="317">
        <v>53100</v>
      </c>
      <c r="J1318" s="318" t="s">
        <v>1001</v>
      </c>
      <c r="K1318" s="316">
        <v>42633</v>
      </c>
      <c r="L1318" s="317" t="s">
        <v>2608</v>
      </c>
      <c r="M1318" s="315" t="s">
        <v>983</v>
      </c>
      <c r="N1318" s="318" t="s">
        <v>991</v>
      </c>
      <c r="O1318" s="347">
        <v>50.76</v>
      </c>
      <c r="P1318" s="400">
        <v>3.17</v>
      </c>
      <c r="Q1318" s="400">
        <v>3.17</v>
      </c>
      <c r="R1318" s="400">
        <v>3.17</v>
      </c>
      <c r="S1318" s="404">
        <f>SUM(P1318:R1318)</f>
        <v>9.51</v>
      </c>
      <c r="T1318" s="400">
        <v>3.17</v>
      </c>
      <c r="U1318" s="400">
        <v>3.17</v>
      </c>
      <c r="V1318" s="400">
        <v>3.17</v>
      </c>
      <c r="W1318" s="404">
        <f>SUM(T1318:V1318)</f>
        <v>9.51</v>
      </c>
      <c r="X1318" s="400">
        <v>3.17</v>
      </c>
      <c r="Y1318" s="400">
        <v>3.17</v>
      </c>
      <c r="Z1318" s="400">
        <v>3.17</v>
      </c>
      <c r="AA1318" s="404">
        <f>SUM(X1318:Z1318)</f>
        <v>9.51</v>
      </c>
      <c r="AB1318" s="400">
        <v>4.2300000000000004</v>
      </c>
      <c r="AC1318" s="400">
        <v>4.2300000000000004</v>
      </c>
      <c r="AD1318" s="400">
        <v>4.2300000000000004</v>
      </c>
      <c r="AE1318" s="404">
        <f>SUM(AB1318:AD1318)</f>
        <v>12.690000000000001</v>
      </c>
      <c r="AF1318" s="401">
        <f>SUBTOTAL(9,S1318,W1318,AA1318,AE1318)</f>
        <v>41.22</v>
      </c>
    </row>
    <row r="1319" spans="1:32" x14ac:dyDescent="0.3">
      <c r="A1319" s="70"/>
      <c r="B1319" s="70" t="s">
        <v>3631</v>
      </c>
      <c r="C1319" s="318" t="s">
        <v>2594</v>
      </c>
      <c r="D1319" s="318" t="s">
        <v>621</v>
      </c>
      <c r="E1319" s="317" t="s">
        <v>750</v>
      </c>
      <c r="F1319" s="318" t="s">
        <v>2496</v>
      </c>
      <c r="G1319" s="318" t="s">
        <v>1272</v>
      </c>
      <c r="H1319" s="317" t="s">
        <v>912</v>
      </c>
      <c r="I1319" s="317">
        <v>53100</v>
      </c>
      <c r="J1319" s="318" t="s">
        <v>1001</v>
      </c>
      <c r="K1319" s="316">
        <v>42633</v>
      </c>
      <c r="L1319" s="317" t="s">
        <v>2608</v>
      </c>
      <c r="M1319" s="315" t="s">
        <v>983</v>
      </c>
      <c r="N1319" s="318" t="s">
        <v>991</v>
      </c>
      <c r="O1319" s="347">
        <v>50.76</v>
      </c>
      <c r="P1319" s="400">
        <v>3.17</v>
      </c>
      <c r="Q1319" s="400">
        <v>3.17</v>
      </c>
      <c r="R1319" s="400">
        <v>3.17</v>
      </c>
      <c r="S1319" s="404">
        <f>SUM(P1319:R1319)</f>
        <v>9.51</v>
      </c>
      <c r="T1319" s="400">
        <v>3.17</v>
      </c>
      <c r="U1319" s="400">
        <v>3.17</v>
      </c>
      <c r="V1319" s="400">
        <v>3.17</v>
      </c>
      <c r="W1319" s="404">
        <f>SUM(T1319:V1319)</f>
        <v>9.51</v>
      </c>
      <c r="X1319" s="400">
        <v>3.17</v>
      </c>
      <c r="Y1319" s="400">
        <v>3.17</v>
      </c>
      <c r="Z1319" s="400">
        <v>3.17</v>
      </c>
      <c r="AA1319" s="404">
        <f>SUM(X1319:Z1319)</f>
        <v>9.51</v>
      </c>
      <c r="AB1319" s="400">
        <v>4.2300000000000004</v>
      </c>
      <c r="AC1319" s="400">
        <v>4.2300000000000004</v>
      </c>
      <c r="AD1319" s="400">
        <v>4.2300000000000004</v>
      </c>
      <c r="AE1319" s="404">
        <f>SUM(AB1319:AD1319)</f>
        <v>12.690000000000001</v>
      </c>
      <c r="AF1319" s="401">
        <f>SUBTOTAL(9,S1319,W1319,AA1319,AE1319)</f>
        <v>41.22</v>
      </c>
    </row>
    <row r="1320" spans="1:32" x14ac:dyDescent="0.3">
      <c r="A1320" s="70"/>
      <c r="B1320" s="70" t="s">
        <v>3631</v>
      </c>
      <c r="C1320" s="318" t="s">
        <v>2594</v>
      </c>
      <c r="D1320" s="318" t="s">
        <v>622</v>
      </c>
      <c r="E1320" s="317" t="s">
        <v>750</v>
      </c>
      <c r="F1320" s="318" t="s">
        <v>2497</v>
      </c>
      <c r="G1320" s="318" t="s">
        <v>1272</v>
      </c>
      <c r="H1320" s="317" t="s">
        <v>912</v>
      </c>
      <c r="I1320" s="317">
        <v>53100</v>
      </c>
      <c r="J1320" s="318" t="s">
        <v>1001</v>
      </c>
      <c r="K1320" s="316">
        <v>42694</v>
      </c>
      <c r="L1320" s="317" t="s">
        <v>2608</v>
      </c>
      <c r="M1320" s="315" t="s">
        <v>983</v>
      </c>
      <c r="N1320" s="318" t="s">
        <v>991</v>
      </c>
      <c r="O1320" s="347">
        <v>50.76</v>
      </c>
      <c r="P1320" s="400">
        <v>3.17</v>
      </c>
      <c r="Q1320" s="400">
        <v>3.17</v>
      </c>
      <c r="R1320" s="400">
        <v>3.17</v>
      </c>
      <c r="S1320" s="404">
        <f>SUM(P1320:R1320)</f>
        <v>9.51</v>
      </c>
      <c r="T1320" s="400">
        <v>3.17</v>
      </c>
      <c r="U1320" s="400">
        <v>3.17</v>
      </c>
      <c r="V1320" s="400">
        <v>3.17</v>
      </c>
      <c r="W1320" s="404">
        <f>SUM(T1320:V1320)</f>
        <v>9.51</v>
      </c>
      <c r="X1320" s="400">
        <v>3.17</v>
      </c>
      <c r="Y1320" s="400">
        <v>3.17</v>
      </c>
      <c r="Z1320" s="400">
        <v>3.17</v>
      </c>
      <c r="AA1320" s="404">
        <f>SUM(X1320:Z1320)</f>
        <v>9.51</v>
      </c>
      <c r="AB1320" s="400">
        <v>3.17</v>
      </c>
      <c r="AC1320" s="400">
        <v>3.17</v>
      </c>
      <c r="AD1320" s="400">
        <v>4.2300000000000004</v>
      </c>
      <c r="AE1320" s="404">
        <f>SUM(AB1320:AD1320)</f>
        <v>10.57</v>
      </c>
      <c r="AF1320" s="401">
        <f>SUBTOTAL(9,S1320,W1320,AA1320,AE1320)</f>
        <v>39.1</v>
      </c>
    </row>
    <row r="1321" spans="1:32" x14ac:dyDescent="0.3">
      <c r="A1321" s="70"/>
      <c r="B1321" s="70" t="s">
        <v>3631</v>
      </c>
      <c r="C1321" s="318" t="s">
        <v>2594</v>
      </c>
      <c r="D1321" s="318" t="s">
        <v>623</v>
      </c>
      <c r="E1321" s="317" t="s">
        <v>750</v>
      </c>
      <c r="F1321" s="318" t="s">
        <v>2498</v>
      </c>
      <c r="G1321" s="318" t="s">
        <v>1272</v>
      </c>
      <c r="H1321" s="317" t="s">
        <v>912</v>
      </c>
      <c r="I1321" s="317">
        <v>53100</v>
      </c>
      <c r="J1321" s="318" t="s">
        <v>1001</v>
      </c>
      <c r="K1321" s="316">
        <v>42694</v>
      </c>
      <c r="L1321" s="317" t="s">
        <v>2608</v>
      </c>
      <c r="M1321" s="315" t="s">
        <v>983</v>
      </c>
      <c r="N1321" s="318" t="s">
        <v>991</v>
      </c>
      <c r="O1321" s="347">
        <v>50.76</v>
      </c>
      <c r="P1321" s="400">
        <v>3.17</v>
      </c>
      <c r="Q1321" s="400">
        <v>3.17</v>
      </c>
      <c r="R1321" s="400">
        <v>3.17</v>
      </c>
      <c r="S1321" s="404">
        <f>SUM(P1321:R1321)</f>
        <v>9.51</v>
      </c>
      <c r="T1321" s="400">
        <v>3.17</v>
      </c>
      <c r="U1321" s="400">
        <v>3.17</v>
      </c>
      <c r="V1321" s="400">
        <v>3.17</v>
      </c>
      <c r="W1321" s="404">
        <f>SUM(T1321:V1321)</f>
        <v>9.51</v>
      </c>
      <c r="X1321" s="400">
        <v>3.17</v>
      </c>
      <c r="Y1321" s="400">
        <v>3.17</v>
      </c>
      <c r="Z1321" s="400">
        <v>3.17</v>
      </c>
      <c r="AA1321" s="404">
        <f>SUM(X1321:Z1321)</f>
        <v>9.51</v>
      </c>
      <c r="AB1321" s="400">
        <v>3.17</v>
      </c>
      <c r="AC1321" s="400">
        <v>3.17</v>
      </c>
      <c r="AD1321" s="400">
        <v>4.2300000000000004</v>
      </c>
      <c r="AE1321" s="404">
        <f>SUM(AB1321:AD1321)</f>
        <v>10.57</v>
      </c>
      <c r="AF1321" s="401">
        <f>SUBTOTAL(9,S1321,W1321,AA1321,AE1321)</f>
        <v>39.1</v>
      </c>
    </row>
    <row r="1322" spans="1:32" x14ac:dyDescent="0.3">
      <c r="A1322" s="70"/>
      <c r="B1322" s="70" t="s">
        <v>3631</v>
      </c>
      <c r="C1322" s="318" t="s">
        <v>2594</v>
      </c>
      <c r="D1322" s="318" t="s">
        <v>624</v>
      </c>
      <c r="E1322" s="317" t="s">
        <v>750</v>
      </c>
      <c r="F1322" s="318" t="s">
        <v>2499</v>
      </c>
      <c r="G1322" s="318" t="s">
        <v>1272</v>
      </c>
      <c r="H1322" s="317" t="s">
        <v>912</v>
      </c>
      <c r="I1322" s="317">
        <v>53100</v>
      </c>
      <c r="J1322" s="318" t="s">
        <v>1001</v>
      </c>
      <c r="K1322" s="316">
        <v>42676</v>
      </c>
      <c r="L1322" s="317" t="s">
        <v>2608</v>
      </c>
      <c r="M1322" s="315" t="s">
        <v>983</v>
      </c>
      <c r="N1322" s="318" t="s">
        <v>991</v>
      </c>
      <c r="O1322" s="347">
        <v>50.76</v>
      </c>
      <c r="P1322" s="400">
        <v>3.17</v>
      </c>
      <c r="Q1322" s="400">
        <v>3.17</v>
      </c>
      <c r="R1322" s="400">
        <v>3.17</v>
      </c>
      <c r="S1322" s="404">
        <f>SUM(P1322:R1322)</f>
        <v>9.51</v>
      </c>
      <c r="T1322" s="400">
        <v>3.17</v>
      </c>
      <c r="U1322" s="400">
        <v>3.17</v>
      </c>
      <c r="V1322" s="400">
        <v>3.17</v>
      </c>
      <c r="W1322" s="404">
        <f>SUM(T1322:V1322)</f>
        <v>9.51</v>
      </c>
      <c r="X1322" s="400">
        <v>3.17</v>
      </c>
      <c r="Y1322" s="400">
        <v>3.17</v>
      </c>
      <c r="Z1322" s="400">
        <v>3.17</v>
      </c>
      <c r="AA1322" s="404">
        <f>SUM(X1322:Z1322)</f>
        <v>9.51</v>
      </c>
      <c r="AB1322" s="400">
        <v>3.17</v>
      </c>
      <c r="AC1322" s="400">
        <v>4.2300000000000004</v>
      </c>
      <c r="AD1322" s="400">
        <v>4.2300000000000004</v>
      </c>
      <c r="AE1322" s="404">
        <f>SUM(AB1322:AD1322)</f>
        <v>11.63</v>
      </c>
      <c r="AF1322" s="401">
        <f>SUBTOTAL(9,S1322,W1322,AA1322,AE1322)</f>
        <v>40.160000000000004</v>
      </c>
    </row>
    <row r="1323" spans="1:32" x14ac:dyDescent="0.3">
      <c r="A1323" s="70"/>
      <c r="B1323" s="70" t="s">
        <v>3631</v>
      </c>
      <c r="C1323" s="318" t="s">
        <v>2594</v>
      </c>
      <c r="D1323" s="318" t="s">
        <v>625</v>
      </c>
      <c r="E1323" s="317" t="s">
        <v>750</v>
      </c>
      <c r="F1323" s="318" t="s">
        <v>2500</v>
      </c>
      <c r="G1323" s="318" t="s">
        <v>1272</v>
      </c>
      <c r="H1323" s="317" t="s">
        <v>912</v>
      </c>
      <c r="I1323" s="317">
        <v>53100</v>
      </c>
      <c r="J1323" s="318" t="s">
        <v>1001</v>
      </c>
      <c r="K1323" s="316">
        <v>42676</v>
      </c>
      <c r="L1323" s="317" t="s">
        <v>2608</v>
      </c>
      <c r="M1323" s="315" t="s">
        <v>983</v>
      </c>
      <c r="N1323" s="318" t="s">
        <v>991</v>
      </c>
      <c r="O1323" s="347">
        <v>50.76</v>
      </c>
      <c r="P1323" s="400">
        <v>3.17</v>
      </c>
      <c r="Q1323" s="400">
        <v>3.17</v>
      </c>
      <c r="R1323" s="400">
        <v>3.17</v>
      </c>
      <c r="S1323" s="404">
        <f>SUM(P1323:R1323)</f>
        <v>9.51</v>
      </c>
      <c r="T1323" s="400">
        <v>3.17</v>
      </c>
      <c r="U1323" s="400">
        <v>3.17</v>
      </c>
      <c r="V1323" s="400">
        <v>3.17</v>
      </c>
      <c r="W1323" s="404">
        <f>SUM(T1323:V1323)</f>
        <v>9.51</v>
      </c>
      <c r="X1323" s="400">
        <v>3.17</v>
      </c>
      <c r="Y1323" s="400">
        <v>3.17</v>
      </c>
      <c r="Z1323" s="400">
        <v>3.17</v>
      </c>
      <c r="AA1323" s="404">
        <f>SUM(X1323:Z1323)</f>
        <v>9.51</v>
      </c>
      <c r="AB1323" s="400">
        <v>3.17</v>
      </c>
      <c r="AC1323" s="400">
        <v>4.2300000000000004</v>
      </c>
      <c r="AD1323" s="400">
        <v>4.2300000000000004</v>
      </c>
      <c r="AE1323" s="404">
        <f>SUM(AB1323:AD1323)</f>
        <v>11.63</v>
      </c>
      <c r="AF1323" s="401">
        <f>SUBTOTAL(9,S1323,W1323,AA1323,AE1323)</f>
        <v>40.160000000000004</v>
      </c>
    </row>
    <row r="1324" spans="1:32" x14ac:dyDescent="0.3">
      <c r="A1324" s="70"/>
      <c r="B1324" s="70" t="s">
        <v>3631</v>
      </c>
      <c r="C1324" s="318" t="s">
        <v>2700</v>
      </c>
      <c r="D1324" s="318" t="s">
        <v>626</v>
      </c>
      <c r="E1324" s="317" t="s">
        <v>750</v>
      </c>
      <c r="F1324" s="318" t="s">
        <v>2501</v>
      </c>
      <c r="G1324" s="318" t="s">
        <v>1273</v>
      </c>
      <c r="H1324" s="317" t="s">
        <v>913</v>
      </c>
      <c r="I1324" s="317">
        <v>53000</v>
      </c>
      <c r="J1324" s="318" t="s">
        <v>1001</v>
      </c>
      <c r="K1324" s="316">
        <v>42694</v>
      </c>
      <c r="L1324" s="317" t="s">
        <v>2608</v>
      </c>
      <c r="M1324" s="315" t="s">
        <v>983</v>
      </c>
      <c r="N1324" s="318" t="s">
        <v>991</v>
      </c>
      <c r="O1324" s="347">
        <v>50.76</v>
      </c>
      <c r="P1324" s="400">
        <v>3.17</v>
      </c>
      <c r="Q1324" s="400">
        <v>3.17</v>
      </c>
      <c r="R1324" s="400">
        <v>3.17</v>
      </c>
      <c r="S1324" s="404">
        <f>SUM(P1324:R1324)</f>
        <v>9.51</v>
      </c>
      <c r="T1324" s="400">
        <v>3.17</v>
      </c>
      <c r="U1324" s="400">
        <v>3.17</v>
      </c>
      <c r="V1324" s="400">
        <v>3.17</v>
      </c>
      <c r="W1324" s="404">
        <f>SUM(T1324:V1324)</f>
        <v>9.51</v>
      </c>
      <c r="X1324" s="400">
        <v>3.17</v>
      </c>
      <c r="Y1324" s="400">
        <v>3.17</v>
      </c>
      <c r="Z1324" s="400">
        <v>3.17</v>
      </c>
      <c r="AA1324" s="404">
        <f>SUM(X1324:Z1324)</f>
        <v>9.51</v>
      </c>
      <c r="AB1324" s="400">
        <v>3.17</v>
      </c>
      <c r="AC1324" s="400">
        <v>3.17</v>
      </c>
      <c r="AD1324" s="400">
        <v>4.2300000000000004</v>
      </c>
      <c r="AE1324" s="404">
        <f>SUM(AB1324:AD1324)</f>
        <v>10.57</v>
      </c>
      <c r="AF1324" s="401">
        <f>SUBTOTAL(9,S1324,W1324,AA1324,AE1324)</f>
        <v>39.1</v>
      </c>
    </row>
    <row r="1325" spans="1:32" x14ac:dyDescent="0.3">
      <c r="A1325" s="70"/>
      <c r="B1325" s="70" t="s">
        <v>3631</v>
      </c>
      <c r="C1325" s="318" t="s">
        <v>2594</v>
      </c>
      <c r="D1325" s="318" t="s">
        <v>627</v>
      </c>
      <c r="E1325" s="317" t="s">
        <v>750</v>
      </c>
      <c r="F1325" s="318" t="s">
        <v>2502</v>
      </c>
      <c r="G1325" s="318" t="s">
        <v>1272</v>
      </c>
      <c r="H1325" s="317" t="s">
        <v>912</v>
      </c>
      <c r="I1325" s="317">
        <v>53100</v>
      </c>
      <c r="J1325" s="318" t="s">
        <v>1001</v>
      </c>
      <c r="K1325" s="316">
        <v>42694</v>
      </c>
      <c r="L1325" s="317" t="s">
        <v>2608</v>
      </c>
      <c r="M1325" s="315" t="s">
        <v>983</v>
      </c>
      <c r="N1325" s="318" t="s">
        <v>991</v>
      </c>
      <c r="O1325" s="347">
        <v>50.76</v>
      </c>
      <c r="P1325" s="400">
        <v>3.17</v>
      </c>
      <c r="Q1325" s="400">
        <v>3.17</v>
      </c>
      <c r="R1325" s="400">
        <v>3.17</v>
      </c>
      <c r="S1325" s="404">
        <f>SUM(P1325:R1325)</f>
        <v>9.51</v>
      </c>
      <c r="T1325" s="400">
        <v>3.17</v>
      </c>
      <c r="U1325" s="400">
        <v>3.17</v>
      </c>
      <c r="V1325" s="400">
        <v>3.17</v>
      </c>
      <c r="W1325" s="404">
        <f>SUM(T1325:V1325)</f>
        <v>9.51</v>
      </c>
      <c r="X1325" s="400">
        <v>3.17</v>
      </c>
      <c r="Y1325" s="400">
        <v>3.17</v>
      </c>
      <c r="Z1325" s="400">
        <v>3.17</v>
      </c>
      <c r="AA1325" s="404">
        <f>SUM(X1325:Z1325)</f>
        <v>9.51</v>
      </c>
      <c r="AB1325" s="400">
        <v>3.17</v>
      </c>
      <c r="AC1325" s="400">
        <v>3.17</v>
      </c>
      <c r="AD1325" s="400">
        <v>4.2300000000000004</v>
      </c>
      <c r="AE1325" s="404">
        <f>SUM(AB1325:AD1325)</f>
        <v>10.57</v>
      </c>
      <c r="AF1325" s="401">
        <f>SUBTOTAL(9,S1325,W1325,AA1325,AE1325)</f>
        <v>39.1</v>
      </c>
    </row>
    <row r="1326" spans="1:32" x14ac:dyDescent="0.3">
      <c r="A1326" s="70"/>
      <c r="B1326" s="70" t="s">
        <v>3631</v>
      </c>
      <c r="C1326" s="318" t="s">
        <v>2594</v>
      </c>
      <c r="D1326" s="318" t="s">
        <v>628</v>
      </c>
      <c r="E1326" s="317" t="s">
        <v>750</v>
      </c>
      <c r="F1326" s="318" t="s">
        <v>2503</v>
      </c>
      <c r="G1326" s="318" t="s">
        <v>1272</v>
      </c>
      <c r="H1326" s="317" t="s">
        <v>912</v>
      </c>
      <c r="I1326" s="317">
        <v>53100</v>
      </c>
      <c r="J1326" s="318" t="s">
        <v>1001</v>
      </c>
      <c r="K1326" s="316">
        <v>42602</v>
      </c>
      <c r="L1326" s="317" t="s">
        <v>2608</v>
      </c>
      <c r="M1326" s="315" t="s">
        <v>983</v>
      </c>
      <c r="N1326" s="318" t="s">
        <v>991</v>
      </c>
      <c r="O1326" s="347">
        <v>50.76</v>
      </c>
      <c r="P1326" s="400">
        <v>3.17</v>
      </c>
      <c r="Q1326" s="400">
        <v>3.17</v>
      </c>
      <c r="R1326" s="400">
        <v>3.17</v>
      </c>
      <c r="S1326" s="404">
        <f>SUM(P1326:R1326)</f>
        <v>9.51</v>
      </c>
      <c r="T1326" s="400">
        <v>3.17</v>
      </c>
      <c r="U1326" s="400">
        <v>3.17</v>
      </c>
      <c r="V1326" s="400">
        <v>3.17</v>
      </c>
      <c r="W1326" s="404">
        <f>SUM(T1326:V1326)</f>
        <v>9.51</v>
      </c>
      <c r="X1326" s="400">
        <v>3.17</v>
      </c>
      <c r="Y1326" s="400">
        <v>3.17</v>
      </c>
      <c r="Z1326" s="400">
        <v>4.2300000000000004</v>
      </c>
      <c r="AA1326" s="404">
        <f>SUM(X1326:Z1326)</f>
        <v>10.57</v>
      </c>
      <c r="AB1326" s="400">
        <v>4.2300000000000004</v>
      </c>
      <c r="AC1326" s="400">
        <v>4.2300000000000004</v>
      </c>
      <c r="AD1326" s="400">
        <v>4.2300000000000004</v>
      </c>
      <c r="AE1326" s="404">
        <f>SUM(AB1326:AD1326)</f>
        <v>12.690000000000001</v>
      </c>
      <c r="AF1326" s="401">
        <f>SUBTOTAL(9,S1326,W1326,AA1326,AE1326)</f>
        <v>42.28</v>
      </c>
    </row>
    <row r="1327" spans="1:32" x14ac:dyDescent="0.3">
      <c r="A1327" s="70"/>
      <c r="B1327" s="70" t="s">
        <v>3631</v>
      </c>
      <c r="C1327" s="318" t="s">
        <v>2594</v>
      </c>
      <c r="D1327" s="318" t="s">
        <v>629</v>
      </c>
      <c r="E1327" s="317" t="s">
        <v>750</v>
      </c>
      <c r="F1327" s="318" t="s">
        <v>2504</v>
      </c>
      <c r="G1327" s="318" t="s">
        <v>1272</v>
      </c>
      <c r="H1327" s="317" t="s">
        <v>912</v>
      </c>
      <c r="I1327" s="317">
        <v>53100</v>
      </c>
      <c r="J1327" s="318" t="s">
        <v>1001</v>
      </c>
      <c r="K1327" s="316">
        <v>42602</v>
      </c>
      <c r="L1327" s="317" t="s">
        <v>2608</v>
      </c>
      <c r="M1327" s="315" t="s">
        <v>983</v>
      </c>
      <c r="N1327" s="318" t="s">
        <v>991</v>
      </c>
      <c r="O1327" s="347">
        <v>50.76</v>
      </c>
      <c r="P1327" s="400">
        <v>3.17</v>
      </c>
      <c r="Q1327" s="400">
        <v>3.17</v>
      </c>
      <c r="R1327" s="400">
        <v>3.17</v>
      </c>
      <c r="S1327" s="404">
        <f>SUM(P1327:R1327)</f>
        <v>9.51</v>
      </c>
      <c r="T1327" s="400">
        <v>3.17</v>
      </c>
      <c r="U1327" s="400">
        <v>3.17</v>
      </c>
      <c r="V1327" s="400">
        <v>3.17</v>
      </c>
      <c r="W1327" s="404">
        <f>SUM(T1327:V1327)</f>
        <v>9.51</v>
      </c>
      <c r="X1327" s="400">
        <v>3.17</v>
      </c>
      <c r="Y1327" s="400">
        <v>3.17</v>
      </c>
      <c r="Z1327" s="400">
        <v>4.2300000000000004</v>
      </c>
      <c r="AA1327" s="404">
        <f>SUM(X1327:Z1327)</f>
        <v>10.57</v>
      </c>
      <c r="AB1327" s="400">
        <v>4.2300000000000004</v>
      </c>
      <c r="AC1327" s="400">
        <v>4.2300000000000004</v>
      </c>
      <c r="AD1327" s="400">
        <v>4.2300000000000004</v>
      </c>
      <c r="AE1327" s="404">
        <f>SUM(AB1327:AD1327)</f>
        <v>12.690000000000001</v>
      </c>
      <c r="AF1327" s="401">
        <f>SUBTOTAL(9,S1327,W1327,AA1327,AE1327)</f>
        <v>42.28</v>
      </c>
    </row>
    <row r="1328" spans="1:32" x14ac:dyDescent="0.3">
      <c r="A1328" s="70"/>
      <c r="B1328" s="70" t="s">
        <v>3631</v>
      </c>
      <c r="C1328" s="318" t="s">
        <v>2594</v>
      </c>
      <c r="D1328" s="318" t="s">
        <v>630</v>
      </c>
      <c r="E1328" s="317" t="s">
        <v>750</v>
      </c>
      <c r="F1328" s="318" t="s">
        <v>2505</v>
      </c>
      <c r="G1328" s="318" t="s">
        <v>1272</v>
      </c>
      <c r="H1328" s="317" t="s">
        <v>912</v>
      </c>
      <c r="I1328" s="317">
        <v>53100</v>
      </c>
      <c r="J1328" s="318" t="s">
        <v>1001</v>
      </c>
      <c r="K1328" s="316">
        <v>42602</v>
      </c>
      <c r="L1328" s="317" t="s">
        <v>2608</v>
      </c>
      <c r="M1328" s="315" t="s">
        <v>983</v>
      </c>
      <c r="N1328" s="318" t="s">
        <v>991</v>
      </c>
      <c r="O1328" s="347">
        <v>50.76</v>
      </c>
      <c r="P1328" s="400">
        <v>3.17</v>
      </c>
      <c r="Q1328" s="400">
        <v>3.17</v>
      </c>
      <c r="R1328" s="400">
        <v>3.17</v>
      </c>
      <c r="S1328" s="404">
        <f>SUM(P1328:R1328)</f>
        <v>9.51</v>
      </c>
      <c r="T1328" s="400">
        <v>3.17</v>
      </c>
      <c r="U1328" s="400">
        <v>3.17</v>
      </c>
      <c r="V1328" s="400">
        <v>3.17</v>
      </c>
      <c r="W1328" s="404">
        <f>SUM(T1328:V1328)</f>
        <v>9.51</v>
      </c>
      <c r="X1328" s="400">
        <v>3.17</v>
      </c>
      <c r="Y1328" s="400">
        <v>3.17</v>
      </c>
      <c r="Z1328" s="400">
        <v>4.2300000000000004</v>
      </c>
      <c r="AA1328" s="404">
        <f>SUM(X1328:Z1328)</f>
        <v>10.57</v>
      </c>
      <c r="AB1328" s="400">
        <v>4.2300000000000004</v>
      </c>
      <c r="AC1328" s="400">
        <v>4.2300000000000004</v>
      </c>
      <c r="AD1328" s="400">
        <v>4.2300000000000004</v>
      </c>
      <c r="AE1328" s="404">
        <f>SUM(AB1328:AD1328)</f>
        <v>12.690000000000001</v>
      </c>
      <c r="AF1328" s="401">
        <f>SUBTOTAL(9,S1328,W1328,AA1328,AE1328)</f>
        <v>42.28</v>
      </c>
    </row>
    <row r="1329" spans="1:32" x14ac:dyDescent="0.3">
      <c r="A1329" s="70"/>
      <c r="B1329" s="70" t="s">
        <v>3631</v>
      </c>
      <c r="C1329" s="318" t="s">
        <v>2594</v>
      </c>
      <c r="D1329" s="318" t="s">
        <v>631</v>
      </c>
      <c r="E1329" s="317" t="s">
        <v>750</v>
      </c>
      <c r="F1329" s="318" t="s">
        <v>2506</v>
      </c>
      <c r="G1329" s="318" t="s">
        <v>1272</v>
      </c>
      <c r="H1329" s="317" t="s">
        <v>912</v>
      </c>
      <c r="I1329" s="317">
        <v>53100</v>
      </c>
      <c r="J1329" s="318" t="s">
        <v>1001</v>
      </c>
      <c r="K1329" s="316">
        <v>42602</v>
      </c>
      <c r="L1329" s="317" t="s">
        <v>2608</v>
      </c>
      <c r="M1329" s="315" t="s">
        <v>983</v>
      </c>
      <c r="N1329" s="318" t="s">
        <v>991</v>
      </c>
      <c r="O1329" s="347">
        <v>50.76</v>
      </c>
      <c r="P1329" s="400">
        <v>3.17</v>
      </c>
      <c r="Q1329" s="400">
        <v>3.17</v>
      </c>
      <c r="R1329" s="400">
        <v>3.17</v>
      </c>
      <c r="S1329" s="404">
        <f>SUM(P1329:R1329)</f>
        <v>9.51</v>
      </c>
      <c r="T1329" s="400">
        <v>3.17</v>
      </c>
      <c r="U1329" s="400">
        <v>3.17</v>
      </c>
      <c r="V1329" s="400">
        <v>3.17</v>
      </c>
      <c r="W1329" s="404">
        <f>SUM(T1329:V1329)</f>
        <v>9.51</v>
      </c>
      <c r="X1329" s="400">
        <v>3.17</v>
      </c>
      <c r="Y1329" s="400">
        <v>3.17</v>
      </c>
      <c r="Z1329" s="400">
        <v>4.2300000000000004</v>
      </c>
      <c r="AA1329" s="404">
        <f>SUM(X1329:Z1329)</f>
        <v>10.57</v>
      </c>
      <c r="AB1329" s="400">
        <v>4.2300000000000004</v>
      </c>
      <c r="AC1329" s="400">
        <v>4.2300000000000004</v>
      </c>
      <c r="AD1329" s="400">
        <v>4.2300000000000004</v>
      </c>
      <c r="AE1329" s="404">
        <f>SUM(AB1329:AD1329)</f>
        <v>12.690000000000001</v>
      </c>
      <c r="AF1329" s="401">
        <f>SUBTOTAL(9,S1329,W1329,AA1329,AE1329)</f>
        <v>42.28</v>
      </c>
    </row>
    <row r="1330" spans="1:32" x14ac:dyDescent="0.3">
      <c r="A1330" s="70"/>
      <c r="B1330" s="70" t="s">
        <v>3631</v>
      </c>
      <c r="C1330" s="318" t="s">
        <v>2594</v>
      </c>
      <c r="D1330" s="318" t="s">
        <v>632</v>
      </c>
      <c r="E1330" s="317" t="s">
        <v>750</v>
      </c>
      <c r="F1330" s="318" t="s">
        <v>2507</v>
      </c>
      <c r="G1330" s="318" t="s">
        <v>1272</v>
      </c>
      <c r="H1330" s="317" t="s">
        <v>912</v>
      </c>
      <c r="I1330" s="317">
        <v>53100</v>
      </c>
      <c r="J1330" s="318" t="s">
        <v>1001</v>
      </c>
      <c r="K1330" s="316">
        <v>42602</v>
      </c>
      <c r="L1330" s="317" t="s">
        <v>2608</v>
      </c>
      <c r="M1330" s="315" t="s">
        <v>983</v>
      </c>
      <c r="N1330" s="318" t="s">
        <v>991</v>
      </c>
      <c r="O1330" s="347">
        <v>50.76</v>
      </c>
      <c r="P1330" s="400">
        <v>3.17</v>
      </c>
      <c r="Q1330" s="400">
        <v>3.17</v>
      </c>
      <c r="R1330" s="400">
        <v>3.17</v>
      </c>
      <c r="S1330" s="404">
        <f>SUM(P1330:R1330)</f>
        <v>9.51</v>
      </c>
      <c r="T1330" s="400">
        <v>3.17</v>
      </c>
      <c r="U1330" s="400">
        <v>3.17</v>
      </c>
      <c r="V1330" s="400">
        <v>3.17</v>
      </c>
      <c r="W1330" s="404">
        <f>SUM(T1330:V1330)</f>
        <v>9.51</v>
      </c>
      <c r="X1330" s="400">
        <v>3.17</v>
      </c>
      <c r="Y1330" s="400">
        <v>3.17</v>
      </c>
      <c r="Z1330" s="400">
        <v>4.2300000000000004</v>
      </c>
      <c r="AA1330" s="404">
        <f>SUM(X1330:Z1330)</f>
        <v>10.57</v>
      </c>
      <c r="AB1330" s="400">
        <v>4.2300000000000004</v>
      </c>
      <c r="AC1330" s="400">
        <v>4.2300000000000004</v>
      </c>
      <c r="AD1330" s="400">
        <v>4.2300000000000004</v>
      </c>
      <c r="AE1330" s="404">
        <f>SUM(AB1330:AD1330)</f>
        <v>12.690000000000001</v>
      </c>
      <c r="AF1330" s="401">
        <f>SUBTOTAL(9,S1330,W1330,AA1330,AE1330)</f>
        <v>42.28</v>
      </c>
    </row>
    <row r="1331" spans="1:32" x14ac:dyDescent="0.3">
      <c r="A1331" s="70"/>
      <c r="B1331" s="70" t="s">
        <v>3631</v>
      </c>
      <c r="C1331" s="318" t="s">
        <v>2594</v>
      </c>
      <c r="D1331" s="318" t="s">
        <v>633</v>
      </c>
      <c r="E1331" s="317" t="s">
        <v>750</v>
      </c>
      <c r="F1331" s="318" t="s">
        <v>2508</v>
      </c>
      <c r="G1331" s="318" t="s">
        <v>1272</v>
      </c>
      <c r="H1331" s="317" t="s">
        <v>912</v>
      </c>
      <c r="I1331" s="317">
        <v>53100</v>
      </c>
      <c r="J1331" s="318" t="s">
        <v>1001</v>
      </c>
      <c r="K1331" s="316">
        <v>42602</v>
      </c>
      <c r="L1331" s="317" t="s">
        <v>2608</v>
      </c>
      <c r="M1331" s="315" t="s">
        <v>983</v>
      </c>
      <c r="N1331" s="318" t="s">
        <v>991</v>
      </c>
      <c r="O1331" s="347">
        <v>50.76</v>
      </c>
      <c r="P1331" s="400">
        <v>3.17</v>
      </c>
      <c r="Q1331" s="400">
        <v>3.17</v>
      </c>
      <c r="R1331" s="400">
        <v>3.17</v>
      </c>
      <c r="S1331" s="404">
        <f>SUM(P1331:R1331)</f>
        <v>9.51</v>
      </c>
      <c r="T1331" s="400">
        <v>3.17</v>
      </c>
      <c r="U1331" s="400">
        <v>3.17</v>
      </c>
      <c r="V1331" s="400">
        <v>3.17</v>
      </c>
      <c r="W1331" s="404">
        <f>SUM(T1331:V1331)</f>
        <v>9.51</v>
      </c>
      <c r="X1331" s="400">
        <v>3.17</v>
      </c>
      <c r="Y1331" s="400">
        <v>3.17</v>
      </c>
      <c r="Z1331" s="400">
        <v>4.2300000000000004</v>
      </c>
      <c r="AA1331" s="404">
        <f>SUM(X1331:Z1331)</f>
        <v>10.57</v>
      </c>
      <c r="AB1331" s="400">
        <v>4.2300000000000004</v>
      </c>
      <c r="AC1331" s="400">
        <v>4.2300000000000004</v>
      </c>
      <c r="AD1331" s="400">
        <v>4.2300000000000004</v>
      </c>
      <c r="AE1331" s="404">
        <f>SUM(AB1331:AD1331)</f>
        <v>12.690000000000001</v>
      </c>
      <c r="AF1331" s="401">
        <f>SUBTOTAL(9,S1331,W1331,AA1331,AE1331)</f>
        <v>42.28</v>
      </c>
    </row>
    <row r="1332" spans="1:32" x14ac:dyDescent="0.3">
      <c r="A1332" s="70"/>
      <c r="B1332" s="70" t="s">
        <v>3631</v>
      </c>
      <c r="C1332" s="318" t="s">
        <v>2594</v>
      </c>
      <c r="D1332" s="318" t="s">
        <v>634</v>
      </c>
      <c r="E1332" s="317" t="s">
        <v>750</v>
      </c>
      <c r="F1332" s="318" t="s">
        <v>2509</v>
      </c>
      <c r="G1332" s="318" t="s">
        <v>1272</v>
      </c>
      <c r="H1332" s="317" t="s">
        <v>912</v>
      </c>
      <c r="I1332" s="317">
        <v>53100</v>
      </c>
      <c r="J1332" s="318" t="s">
        <v>1001</v>
      </c>
      <c r="K1332" s="316">
        <v>42602</v>
      </c>
      <c r="L1332" s="317" t="s">
        <v>2608</v>
      </c>
      <c r="M1332" s="315" t="s">
        <v>983</v>
      </c>
      <c r="N1332" s="318" t="s">
        <v>991</v>
      </c>
      <c r="O1332" s="347">
        <v>50.76</v>
      </c>
      <c r="P1332" s="400">
        <v>3.17</v>
      </c>
      <c r="Q1332" s="400">
        <v>3.17</v>
      </c>
      <c r="R1332" s="400">
        <v>3.17</v>
      </c>
      <c r="S1332" s="404">
        <f>SUM(P1332:R1332)</f>
        <v>9.51</v>
      </c>
      <c r="T1332" s="400">
        <v>3.17</v>
      </c>
      <c r="U1332" s="400">
        <v>3.17</v>
      </c>
      <c r="V1332" s="400">
        <v>3.17</v>
      </c>
      <c r="W1332" s="404">
        <f>SUM(T1332:V1332)</f>
        <v>9.51</v>
      </c>
      <c r="X1332" s="400">
        <v>3.17</v>
      </c>
      <c r="Y1332" s="400">
        <v>3.17</v>
      </c>
      <c r="Z1332" s="400">
        <v>4.2300000000000004</v>
      </c>
      <c r="AA1332" s="404">
        <f>SUM(X1332:Z1332)</f>
        <v>10.57</v>
      </c>
      <c r="AB1332" s="400">
        <v>4.2300000000000004</v>
      </c>
      <c r="AC1332" s="400">
        <v>4.2300000000000004</v>
      </c>
      <c r="AD1332" s="400">
        <v>4.2300000000000004</v>
      </c>
      <c r="AE1332" s="404">
        <f>SUM(AB1332:AD1332)</f>
        <v>12.690000000000001</v>
      </c>
      <c r="AF1332" s="401">
        <f>SUBTOTAL(9,S1332,W1332,AA1332,AE1332)</f>
        <v>42.28</v>
      </c>
    </row>
    <row r="1333" spans="1:32" x14ac:dyDescent="0.3">
      <c r="A1333" s="70"/>
      <c r="B1333" s="70" t="s">
        <v>3631</v>
      </c>
      <c r="C1333" s="318" t="s">
        <v>2700</v>
      </c>
      <c r="D1333" s="318" t="s">
        <v>635</v>
      </c>
      <c r="E1333" s="317" t="s">
        <v>750</v>
      </c>
      <c r="F1333" s="318" t="s">
        <v>2510</v>
      </c>
      <c r="G1333" s="318" t="s">
        <v>1273</v>
      </c>
      <c r="H1333" s="317" t="s">
        <v>913</v>
      </c>
      <c r="I1333" s="317">
        <v>53000</v>
      </c>
      <c r="J1333" s="318" t="s">
        <v>1001</v>
      </c>
      <c r="K1333" s="316">
        <v>42694</v>
      </c>
      <c r="L1333" s="317" t="s">
        <v>2608</v>
      </c>
      <c r="M1333" s="315" t="s">
        <v>983</v>
      </c>
      <c r="N1333" s="318" t="s">
        <v>991</v>
      </c>
      <c r="O1333" s="347">
        <v>50.76</v>
      </c>
      <c r="P1333" s="400">
        <v>3.17</v>
      </c>
      <c r="Q1333" s="400">
        <v>3.17</v>
      </c>
      <c r="R1333" s="400">
        <v>3.17</v>
      </c>
      <c r="S1333" s="404">
        <f>SUM(P1333:R1333)</f>
        <v>9.51</v>
      </c>
      <c r="T1333" s="400">
        <v>3.17</v>
      </c>
      <c r="U1333" s="400">
        <v>3.17</v>
      </c>
      <c r="V1333" s="400">
        <v>3.17</v>
      </c>
      <c r="W1333" s="404">
        <f>SUM(T1333:V1333)</f>
        <v>9.51</v>
      </c>
      <c r="X1333" s="400">
        <v>3.17</v>
      </c>
      <c r="Y1333" s="400">
        <v>3.17</v>
      </c>
      <c r="Z1333" s="400">
        <v>3.17</v>
      </c>
      <c r="AA1333" s="404">
        <f>SUM(X1333:Z1333)</f>
        <v>9.51</v>
      </c>
      <c r="AB1333" s="400">
        <v>3.17</v>
      </c>
      <c r="AC1333" s="400">
        <v>3.17</v>
      </c>
      <c r="AD1333" s="400">
        <v>4.2300000000000004</v>
      </c>
      <c r="AE1333" s="404">
        <f>SUM(AB1333:AD1333)</f>
        <v>10.57</v>
      </c>
      <c r="AF1333" s="401">
        <f>SUBTOTAL(9,S1333,W1333,AA1333,AE1333)</f>
        <v>39.1</v>
      </c>
    </row>
    <row r="1334" spans="1:32" x14ac:dyDescent="0.3">
      <c r="A1334" s="70"/>
      <c r="B1334" s="70" t="s">
        <v>3631</v>
      </c>
      <c r="C1334" s="318" t="s">
        <v>2700</v>
      </c>
      <c r="D1334" s="318" t="s">
        <v>636</v>
      </c>
      <c r="E1334" s="317" t="s">
        <v>750</v>
      </c>
      <c r="F1334" s="318" t="s">
        <v>2511</v>
      </c>
      <c r="G1334" s="318" t="s">
        <v>1273</v>
      </c>
      <c r="H1334" s="317" t="s">
        <v>913</v>
      </c>
      <c r="I1334" s="317">
        <v>53000</v>
      </c>
      <c r="J1334" s="318" t="s">
        <v>1001</v>
      </c>
      <c r="K1334" s="316">
        <v>42724</v>
      </c>
      <c r="L1334" s="317" t="s">
        <v>2609</v>
      </c>
      <c r="M1334" s="315" t="s">
        <v>983</v>
      </c>
      <c r="N1334" s="318" t="s">
        <v>991</v>
      </c>
      <c r="O1334" s="347">
        <v>50.76</v>
      </c>
      <c r="P1334" s="400">
        <v>3.17</v>
      </c>
      <c r="Q1334" s="400">
        <v>3.17</v>
      </c>
      <c r="R1334" s="400">
        <v>3.17</v>
      </c>
      <c r="S1334" s="404">
        <f>SUM(P1334:R1334)</f>
        <v>9.51</v>
      </c>
      <c r="T1334" s="400">
        <v>3.17</v>
      </c>
      <c r="U1334" s="400">
        <v>3.17</v>
      </c>
      <c r="V1334" s="400">
        <v>3.17</v>
      </c>
      <c r="W1334" s="404">
        <f>SUM(T1334:V1334)</f>
        <v>9.51</v>
      </c>
      <c r="X1334" s="400">
        <v>3.17</v>
      </c>
      <c r="Y1334" s="400">
        <v>3.17</v>
      </c>
      <c r="Z1334" s="400">
        <v>3.17</v>
      </c>
      <c r="AA1334" s="404">
        <f>SUM(X1334:Z1334)</f>
        <v>9.51</v>
      </c>
      <c r="AB1334" s="400">
        <v>3.17</v>
      </c>
      <c r="AC1334" s="400">
        <v>3.17</v>
      </c>
      <c r="AD1334" s="400">
        <v>3.17</v>
      </c>
      <c r="AE1334" s="404">
        <f>SUM(AB1334:AD1334)</f>
        <v>9.51</v>
      </c>
      <c r="AF1334" s="401">
        <f>SUBTOTAL(9,S1334,W1334,AA1334,AE1334)</f>
        <v>38.04</v>
      </c>
    </row>
    <row r="1335" spans="1:32" x14ac:dyDescent="0.3">
      <c r="A1335" s="70"/>
      <c r="B1335" s="70" t="s">
        <v>3631</v>
      </c>
      <c r="C1335" s="318" t="s">
        <v>2700</v>
      </c>
      <c r="D1335" s="318" t="s">
        <v>637</v>
      </c>
      <c r="E1335" s="317" t="s">
        <v>750</v>
      </c>
      <c r="F1335" s="318" t="s">
        <v>2512</v>
      </c>
      <c r="G1335" s="318" t="s">
        <v>1273</v>
      </c>
      <c r="H1335" s="317" t="s">
        <v>913</v>
      </c>
      <c r="I1335" s="317">
        <v>53000</v>
      </c>
      <c r="J1335" s="318" t="s">
        <v>1001</v>
      </c>
      <c r="K1335" s="316">
        <v>42724</v>
      </c>
      <c r="L1335" s="317" t="s">
        <v>2609</v>
      </c>
      <c r="M1335" s="315" t="s">
        <v>983</v>
      </c>
      <c r="N1335" s="318" t="s">
        <v>991</v>
      </c>
      <c r="O1335" s="347">
        <v>50.76</v>
      </c>
      <c r="P1335" s="400">
        <v>3.17</v>
      </c>
      <c r="Q1335" s="400">
        <v>3.17</v>
      </c>
      <c r="R1335" s="400">
        <v>3.17</v>
      </c>
      <c r="S1335" s="404">
        <f>SUM(P1335:R1335)</f>
        <v>9.51</v>
      </c>
      <c r="T1335" s="400">
        <v>3.17</v>
      </c>
      <c r="U1335" s="400">
        <v>3.17</v>
      </c>
      <c r="V1335" s="400">
        <v>3.17</v>
      </c>
      <c r="W1335" s="404">
        <f>SUM(T1335:V1335)</f>
        <v>9.51</v>
      </c>
      <c r="X1335" s="400">
        <v>3.17</v>
      </c>
      <c r="Y1335" s="400">
        <v>3.17</v>
      </c>
      <c r="Z1335" s="400">
        <v>3.17</v>
      </c>
      <c r="AA1335" s="404">
        <f>SUM(X1335:Z1335)</f>
        <v>9.51</v>
      </c>
      <c r="AB1335" s="400">
        <v>3.17</v>
      </c>
      <c r="AC1335" s="400">
        <v>3.17</v>
      </c>
      <c r="AD1335" s="400">
        <v>3.17</v>
      </c>
      <c r="AE1335" s="404">
        <f>SUM(AB1335:AD1335)</f>
        <v>9.51</v>
      </c>
      <c r="AF1335" s="401">
        <f>SUBTOTAL(9,S1335,W1335,AA1335,AE1335)</f>
        <v>38.04</v>
      </c>
    </row>
    <row r="1336" spans="1:32" x14ac:dyDescent="0.3">
      <c r="A1336" s="70"/>
      <c r="B1336" s="70" t="s">
        <v>3631</v>
      </c>
      <c r="C1336" s="318" t="s">
        <v>2700</v>
      </c>
      <c r="D1336" s="318" t="s">
        <v>638</v>
      </c>
      <c r="E1336" s="317" t="s">
        <v>750</v>
      </c>
      <c r="F1336" s="318" t="s">
        <v>2513</v>
      </c>
      <c r="G1336" s="318" t="s">
        <v>1273</v>
      </c>
      <c r="H1336" s="317" t="s">
        <v>913</v>
      </c>
      <c r="I1336" s="317">
        <v>53000</v>
      </c>
      <c r="J1336" s="318" t="s">
        <v>1001</v>
      </c>
      <c r="K1336" s="316">
        <v>42724</v>
      </c>
      <c r="L1336" s="317" t="s">
        <v>2609</v>
      </c>
      <c r="M1336" s="315" t="s">
        <v>983</v>
      </c>
      <c r="N1336" s="318" t="s">
        <v>991</v>
      </c>
      <c r="O1336" s="347">
        <v>50.76</v>
      </c>
      <c r="P1336" s="400">
        <v>3.17</v>
      </c>
      <c r="Q1336" s="400">
        <v>3.17</v>
      </c>
      <c r="R1336" s="400">
        <v>3.17</v>
      </c>
      <c r="S1336" s="404">
        <f>SUM(P1336:R1336)</f>
        <v>9.51</v>
      </c>
      <c r="T1336" s="400">
        <v>3.17</v>
      </c>
      <c r="U1336" s="400">
        <v>3.17</v>
      </c>
      <c r="V1336" s="400">
        <v>3.17</v>
      </c>
      <c r="W1336" s="404">
        <f>SUM(T1336:V1336)</f>
        <v>9.51</v>
      </c>
      <c r="X1336" s="400">
        <v>3.17</v>
      </c>
      <c r="Y1336" s="400">
        <v>3.17</v>
      </c>
      <c r="Z1336" s="400">
        <v>3.17</v>
      </c>
      <c r="AA1336" s="404">
        <f>SUM(X1336:Z1336)</f>
        <v>9.51</v>
      </c>
      <c r="AB1336" s="400">
        <v>3.17</v>
      </c>
      <c r="AC1336" s="400">
        <v>3.17</v>
      </c>
      <c r="AD1336" s="400">
        <v>3.17</v>
      </c>
      <c r="AE1336" s="404">
        <f>SUM(AB1336:AD1336)</f>
        <v>9.51</v>
      </c>
      <c r="AF1336" s="401">
        <f>SUBTOTAL(9,S1336,W1336,AA1336,AE1336)</f>
        <v>38.04</v>
      </c>
    </row>
    <row r="1337" spans="1:32" x14ac:dyDescent="0.3">
      <c r="A1337" s="70"/>
      <c r="B1337" s="70" t="s">
        <v>3631</v>
      </c>
      <c r="C1337" s="318" t="s">
        <v>2700</v>
      </c>
      <c r="D1337" s="318" t="s">
        <v>639</v>
      </c>
      <c r="E1337" s="317" t="s">
        <v>750</v>
      </c>
      <c r="F1337" s="318" t="s">
        <v>2514</v>
      </c>
      <c r="G1337" s="318" t="s">
        <v>1273</v>
      </c>
      <c r="H1337" s="317" t="s">
        <v>913</v>
      </c>
      <c r="I1337" s="317">
        <v>53000</v>
      </c>
      <c r="J1337" s="318" t="s">
        <v>1001</v>
      </c>
      <c r="K1337" s="316">
        <v>42724</v>
      </c>
      <c r="L1337" s="317" t="s">
        <v>2609</v>
      </c>
      <c r="M1337" s="315" t="s">
        <v>983</v>
      </c>
      <c r="N1337" s="318" t="s">
        <v>991</v>
      </c>
      <c r="O1337" s="347">
        <v>50.76</v>
      </c>
      <c r="P1337" s="400">
        <v>3.17</v>
      </c>
      <c r="Q1337" s="400">
        <v>3.17</v>
      </c>
      <c r="R1337" s="400">
        <v>3.17</v>
      </c>
      <c r="S1337" s="404">
        <f>SUM(P1337:R1337)</f>
        <v>9.51</v>
      </c>
      <c r="T1337" s="400">
        <v>3.17</v>
      </c>
      <c r="U1337" s="400">
        <v>3.17</v>
      </c>
      <c r="V1337" s="400">
        <v>3.17</v>
      </c>
      <c r="W1337" s="404">
        <f>SUM(T1337:V1337)</f>
        <v>9.51</v>
      </c>
      <c r="X1337" s="400">
        <v>3.17</v>
      </c>
      <c r="Y1337" s="400">
        <v>3.17</v>
      </c>
      <c r="Z1337" s="400">
        <v>3.17</v>
      </c>
      <c r="AA1337" s="404">
        <f>SUM(X1337:Z1337)</f>
        <v>9.51</v>
      </c>
      <c r="AB1337" s="400">
        <v>3.17</v>
      </c>
      <c r="AC1337" s="400">
        <v>3.17</v>
      </c>
      <c r="AD1337" s="400">
        <v>3.17</v>
      </c>
      <c r="AE1337" s="404">
        <f>SUM(AB1337:AD1337)</f>
        <v>9.51</v>
      </c>
      <c r="AF1337" s="401">
        <f>SUBTOTAL(9,S1337,W1337,AA1337,AE1337)</f>
        <v>38.04</v>
      </c>
    </row>
    <row r="1338" spans="1:32" x14ac:dyDescent="0.3">
      <c r="A1338" s="70"/>
      <c r="B1338" s="70" t="s">
        <v>3631</v>
      </c>
      <c r="C1338" s="318" t="s">
        <v>2700</v>
      </c>
      <c r="D1338" s="318" t="s">
        <v>640</v>
      </c>
      <c r="E1338" s="317" t="s">
        <v>750</v>
      </c>
      <c r="F1338" s="318" t="s">
        <v>2515</v>
      </c>
      <c r="G1338" s="318" t="s">
        <v>1273</v>
      </c>
      <c r="H1338" s="317" t="s">
        <v>913</v>
      </c>
      <c r="I1338" s="317">
        <v>53000</v>
      </c>
      <c r="J1338" s="318" t="s">
        <v>1001</v>
      </c>
      <c r="K1338" s="316">
        <v>42724</v>
      </c>
      <c r="L1338" s="317" t="s">
        <v>2609</v>
      </c>
      <c r="M1338" s="315" t="s">
        <v>983</v>
      </c>
      <c r="N1338" s="318" t="s">
        <v>991</v>
      </c>
      <c r="O1338" s="347">
        <v>50.76</v>
      </c>
      <c r="P1338" s="400">
        <v>3.17</v>
      </c>
      <c r="Q1338" s="400">
        <v>3.17</v>
      </c>
      <c r="R1338" s="400">
        <v>3.17</v>
      </c>
      <c r="S1338" s="404">
        <f>SUM(P1338:R1338)</f>
        <v>9.51</v>
      </c>
      <c r="T1338" s="400">
        <v>3.17</v>
      </c>
      <c r="U1338" s="400">
        <v>3.17</v>
      </c>
      <c r="V1338" s="400">
        <v>3.17</v>
      </c>
      <c r="W1338" s="404">
        <f>SUM(T1338:V1338)</f>
        <v>9.51</v>
      </c>
      <c r="X1338" s="400">
        <v>3.17</v>
      </c>
      <c r="Y1338" s="400">
        <v>3.17</v>
      </c>
      <c r="Z1338" s="400">
        <v>3.17</v>
      </c>
      <c r="AA1338" s="404">
        <f>SUM(X1338:Z1338)</f>
        <v>9.51</v>
      </c>
      <c r="AB1338" s="400">
        <v>3.17</v>
      </c>
      <c r="AC1338" s="400">
        <v>3.17</v>
      </c>
      <c r="AD1338" s="400">
        <v>3.17</v>
      </c>
      <c r="AE1338" s="404">
        <f>SUM(AB1338:AD1338)</f>
        <v>9.51</v>
      </c>
      <c r="AF1338" s="401">
        <f>SUBTOTAL(9,S1338,W1338,AA1338,AE1338)</f>
        <v>38.04</v>
      </c>
    </row>
    <row r="1339" spans="1:32" x14ac:dyDescent="0.3">
      <c r="A1339" s="70"/>
      <c r="B1339" s="70" t="s">
        <v>3631</v>
      </c>
      <c r="C1339" s="318" t="s">
        <v>2700</v>
      </c>
      <c r="D1339" s="318" t="s">
        <v>474</v>
      </c>
      <c r="E1339" s="317" t="s">
        <v>750</v>
      </c>
      <c r="F1339" s="318" t="s">
        <v>2516</v>
      </c>
      <c r="G1339" s="318" t="s">
        <v>1273</v>
      </c>
      <c r="H1339" s="317" t="s">
        <v>913</v>
      </c>
      <c r="I1339" s="317">
        <v>53000</v>
      </c>
      <c r="J1339" s="318" t="s">
        <v>1001</v>
      </c>
      <c r="K1339" s="316">
        <v>42724</v>
      </c>
      <c r="L1339" s="317" t="s">
        <v>2609</v>
      </c>
      <c r="M1339" s="315" t="s">
        <v>983</v>
      </c>
      <c r="N1339" s="318" t="s">
        <v>991</v>
      </c>
      <c r="O1339" s="347">
        <v>50.76</v>
      </c>
      <c r="P1339" s="400">
        <v>3.17</v>
      </c>
      <c r="Q1339" s="400">
        <v>3.17</v>
      </c>
      <c r="R1339" s="400">
        <v>3.17</v>
      </c>
      <c r="S1339" s="404">
        <f>SUM(P1339:R1339)</f>
        <v>9.51</v>
      </c>
      <c r="T1339" s="400">
        <v>3.17</v>
      </c>
      <c r="U1339" s="400">
        <v>3.17</v>
      </c>
      <c r="V1339" s="400">
        <v>3.17</v>
      </c>
      <c r="W1339" s="404">
        <f>SUM(T1339:V1339)</f>
        <v>9.51</v>
      </c>
      <c r="X1339" s="400">
        <v>3.17</v>
      </c>
      <c r="Y1339" s="400">
        <v>3.17</v>
      </c>
      <c r="Z1339" s="400">
        <v>3.17</v>
      </c>
      <c r="AA1339" s="404">
        <f>SUM(X1339:Z1339)</f>
        <v>9.51</v>
      </c>
      <c r="AB1339" s="400">
        <v>3.17</v>
      </c>
      <c r="AC1339" s="400">
        <v>3.17</v>
      </c>
      <c r="AD1339" s="400">
        <v>3.17</v>
      </c>
      <c r="AE1339" s="404">
        <f>SUM(AB1339:AD1339)</f>
        <v>9.51</v>
      </c>
      <c r="AF1339" s="401">
        <f>SUBTOTAL(9,S1339,W1339,AA1339,AE1339)</f>
        <v>38.04</v>
      </c>
    </row>
    <row r="1340" spans="1:32" x14ac:dyDescent="0.3">
      <c r="A1340" s="70"/>
      <c r="B1340" s="70" t="s">
        <v>3631</v>
      </c>
      <c r="C1340" s="318" t="s">
        <v>2594</v>
      </c>
      <c r="D1340" s="318" t="s">
        <v>641</v>
      </c>
      <c r="E1340" s="317" t="s">
        <v>750</v>
      </c>
      <c r="F1340" s="318" t="s">
        <v>2517</v>
      </c>
      <c r="G1340" s="318" t="s">
        <v>1272</v>
      </c>
      <c r="H1340" s="317" t="s">
        <v>912</v>
      </c>
      <c r="I1340" s="317">
        <v>53100</v>
      </c>
      <c r="J1340" s="318" t="s">
        <v>1001</v>
      </c>
      <c r="K1340" s="316">
        <v>42676</v>
      </c>
      <c r="L1340" s="317" t="s">
        <v>2608</v>
      </c>
      <c r="M1340" s="315" t="s">
        <v>983</v>
      </c>
      <c r="N1340" s="318" t="s">
        <v>991</v>
      </c>
      <c r="O1340" s="347">
        <v>50.76</v>
      </c>
      <c r="P1340" s="400">
        <v>3.17</v>
      </c>
      <c r="Q1340" s="400">
        <v>3.17</v>
      </c>
      <c r="R1340" s="400">
        <v>3.17</v>
      </c>
      <c r="S1340" s="404">
        <f>SUM(P1340:R1340)</f>
        <v>9.51</v>
      </c>
      <c r="T1340" s="400">
        <v>3.17</v>
      </c>
      <c r="U1340" s="400">
        <v>3.17</v>
      </c>
      <c r="V1340" s="400">
        <v>3.17</v>
      </c>
      <c r="W1340" s="404">
        <f>SUM(T1340:V1340)</f>
        <v>9.51</v>
      </c>
      <c r="X1340" s="400">
        <v>3.17</v>
      </c>
      <c r="Y1340" s="400">
        <v>3.17</v>
      </c>
      <c r="Z1340" s="400">
        <v>3.17</v>
      </c>
      <c r="AA1340" s="404">
        <f>SUM(X1340:Z1340)</f>
        <v>9.51</v>
      </c>
      <c r="AB1340" s="400">
        <v>3.17</v>
      </c>
      <c r="AC1340" s="400">
        <v>4.2300000000000004</v>
      </c>
      <c r="AD1340" s="400">
        <v>4.2300000000000004</v>
      </c>
      <c r="AE1340" s="404">
        <f>SUM(AB1340:AD1340)</f>
        <v>11.63</v>
      </c>
      <c r="AF1340" s="401">
        <f>SUBTOTAL(9,S1340,W1340,AA1340,AE1340)</f>
        <v>40.160000000000004</v>
      </c>
    </row>
    <row r="1341" spans="1:32" x14ac:dyDescent="0.3">
      <c r="A1341" s="70"/>
      <c r="B1341" s="70" t="s">
        <v>3631</v>
      </c>
      <c r="C1341" s="318" t="s">
        <v>2594</v>
      </c>
      <c r="D1341" s="318" t="s">
        <v>642</v>
      </c>
      <c r="E1341" s="317" t="s">
        <v>750</v>
      </c>
      <c r="F1341" s="318" t="s">
        <v>2518</v>
      </c>
      <c r="G1341" s="318" t="s">
        <v>1272</v>
      </c>
      <c r="H1341" s="317" t="s">
        <v>912</v>
      </c>
      <c r="I1341" s="317">
        <v>53100</v>
      </c>
      <c r="J1341" s="318" t="s">
        <v>1001</v>
      </c>
      <c r="K1341" s="316">
        <v>42676</v>
      </c>
      <c r="L1341" s="317" t="s">
        <v>2608</v>
      </c>
      <c r="M1341" s="315" t="s">
        <v>983</v>
      </c>
      <c r="N1341" s="318" t="s">
        <v>991</v>
      </c>
      <c r="O1341" s="347">
        <v>50.76</v>
      </c>
      <c r="P1341" s="400">
        <v>3.17</v>
      </c>
      <c r="Q1341" s="400">
        <v>3.17</v>
      </c>
      <c r="R1341" s="400">
        <v>3.17</v>
      </c>
      <c r="S1341" s="404">
        <f>SUM(P1341:R1341)</f>
        <v>9.51</v>
      </c>
      <c r="T1341" s="400">
        <v>3.17</v>
      </c>
      <c r="U1341" s="400">
        <v>3.17</v>
      </c>
      <c r="V1341" s="400">
        <v>3.17</v>
      </c>
      <c r="W1341" s="404">
        <f>SUM(T1341:V1341)</f>
        <v>9.51</v>
      </c>
      <c r="X1341" s="400">
        <v>3.17</v>
      </c>
      <c r="Y1341" s="400">
        <v>3.17</v>
      </c>
      <c r="Z1341" s="400">
        <v>3.17</v>
      </c>
      <c r="AA1341" s="404">
        <f>SUM(X1341:Z1341)</f>
        <v>9.51</v>
      </c>
      <c r="AB1341" s="400">
        <v>3.17</v>
      </c>
      <c r="AC1341" s="400">
        <v>4.2300000000000004</v>
      </c>
      <c r="AD1341" s="400">
        <v>4.2300000000000004</v>
      </c>
      <c r="AE1341" s="404">
        <f>SUM(AB1341:AD1341)</f>
        <v>11.63</v>
      </c>
      <c r="AF1341" s="401">
        <f>SUBTOTAL(9,S1341,W1341,AA1341,AE1341)</f>
        <v>40.160000000000004</v>
      </c>
    </row>
    <row r="1342" spans="1:32" x14ac:dyDescent="0.3">
      <c r="A1342" s="70"/>
      <c r="B1342" s="70" t="s">
        <v>3631</v>
      </c>
      <c r="C1342" s="318" t="s">
        <v>2663</v>
      </c>
      <c r="D1342" s="318" t="s">
        <v>643</v>
      </c>
      <c r="E1342" s="317" t="s">
        <v>926</v>
      </c>
      <c r="F1342" s="318" t="s">
        <v>2519</v>
      </c>
      <c r="G1342" s="318" t="s">
        <v>1274</v>
      </c>
      <c r="H1342" s="317" t="s">
        <v>929</v>
      </c>
      <c r="I1342" s="317">
        <v>35510</v>
      </c>
      <c r="J1342" s="318" t="s">
        <v>1002</v>
      </c>
      <c r="K1342" s="316">
        <v>40664</v>
      </c>
      <c r="L1342" s="317" t="s">
        <v>2608</v>
      </c>
      <c r="M1342" s="315" t="s">
        <v>984</v>
      </c>
      <c r="N1342" s="318" t="s">
        <v>991</v>
      </c>
      <c r="O1342" s="347">
        <v>46.08</v>
      </c>
      <c r="P1342" s="400">
        <v>3.84</v>
      </c>
      <c r="Q1342" s="400">
        <v>3.84</v>
      </c>
      <c r="R1342" s="400">
        <v>3.84</v>
      </c>
      <c r="S1342" s="404">
        <f>SUM(P1342:R1342)</f>
        <v>11.52</v>
      </c>
      <c r="T1342" s="400">
        <v>3.84</v>
      </c>
      <c r="U1342" s="400">
        <v>3.84</v>
      </c>
      <c r="V1342" s="400">
        <v>3.84</v>
      </c>
      <c r="W1342" s="404">
        <f>SUM(T1342:V1342)</f>
        <v>11.52</v>
      </c>
      <c r="X1342" s="400">
        <v>3.84</v>
      </c>
      <c r="Y1342" s="400">
        <v>3.84</v>
      </c>
      <c r="Z1342" s="400">
        <v>3.84</v>
      </c>
      <c r="AA1342" s="404">
        <f>SUM(X1342:Z1342)</f>
        <v>11.52</v>
      </c>
      <c r="AB1342" s="400">
        <v>3.84</v>
      </c>
      <c r="AC1342" s="400">
        <v>3.84</v>
      </c>
      <c r="AD1342" s="400">
        <v>3.84</v>
      </c>
      <c r="AE1342" s="404">
        <f>SUM(AB1342:AD1342)</f>
        <v>11.52</v>
      </c>
      <c r="AF1342" s="401">
        <f>SUBTOTAL(9,S1342,W1342,AA1342,AE1342)</f>
        <v>46.08</v>
      </c>
    </row>
    <row r="1343" spans="1:32" x14ac:dyDescent="0.3">
      <c r="A1343" s="70"/>
      <c r="B1343" s="70" t="s">
        <v>3631</v>
      </c>
      <c r="C1343" s="318" t="s">
        <v>2594</v>
      </c>
      <c r="D1343" s="318" t="s">
        <v>644</v>
      </c>
      <c r="E1343" s="317" t="s">
        <v>750</v>
      </c>
      <c r="F1343" s="318" t="s">
        <v>2520</v>
      </c>
      <c r="G1343" s="318" t="s">
        <v>1272</v>
      </c>
      <c r="H1343" s="317" t="s">
        <v>912</v>
      </c>
      <c r="I1343" s="317">
        <v>53100</v>
      </c>
      <c r="J1343" s="318" t="s">
        <v>1001</v>
      </c>
      <c r="K1343" s="316">
        <v>42676</v>
      </c>
      <c r="L1343" s="317" t="s">
        <v>2608</v>
      </c>
      <c r="M1343" s="315" t="s">
        <v>983</v>
      </c>
      <c r="N1343" s="318" t="s">
        <v>991</v>
      </c>
      <c r="O1343" s="347">
        <v>50.76</v>
      </c>
      <c r="P1343" s="400">
        <v>3.17</v>
      </c>
      <c r="Q1343" s="400">
        <v>3.17</v>
      </c>
      <c r="R1343" s="400">
        <v>3.17</v>
      </c>
      <c r="S1343" s="404">
        <f>SUM(P1343:R1343)</f>
        <v>9.51</v>
      </c>
      <c r="T1343" s="400">
        <v>3.17</v>
      </c>
      <c r="U1343" s="400">
        <v>3.17</v>
      </c>
      <c r="V1343" s="400">
        <v>3.17</v>
      </c>
      <c r="W1343" s="404">
        <f>SUM(T1343:V1343)</f>
        <v>9.51</v>
      </c>
      <c r="X1343" s="400">
        <v>3.17</v>
      </c>
      <c r="Y1343" s="400">
        <v>3.17</v>
      </c>
      <c r="Z1343" s="400">
        <v>3.17</v>
      </c>
      <c r="AA1343" s="404">
        <f>SUM(X1343:Z1343)</f>
        <v>9.51</v>
      </c>
      <c r="AB1343" s="400">
        <v>3.17</v>
      </c>
      <c r="AC1343" s="400">
        <v>4.2300000000000004</v>
      </c>
      <c r="AD1343" s="400">
        <v>4.2300000000000004</v>
      </c>
      <c r="AE1343" s="404">
        <f>SUM(AB1343:AD1343)</f>
        <v>11.63</v>
      </c>
      <c r="AF1343" s="401">
        <f>SUBTOTAL(9,S1343,W1343,AA1343,AE1343)</f>
        <v>40.160000000000004</v>
      </c>
    </row>
    <row r="1344" spans="1:32" x14ac:dyDescent="0.3">
      <c r="A1344" s="70"/>
      <c r="B1344" s="70" t="s">
        <v>3631</v>
      </c>
      <c r="C1344" s="318" t="s">
        <v>2729</v>
      </c>
      <c r="D1344" s="318" t="s">
        <v>645</v>
      </c>
      <c r="E1344" s="317" t="s">
        <v>750</v>
      </c>
      <c r="F1344" s="318" t="s">
        <v>2521</v>
      </c>
      <c r="G1344" s="318" t="s">
        <v>1272</v>
      </c>
      <c r="H1344" s="317" t="s">
        <v>912</v>
      </c>
      <c r="I1344" s="317">
        <v>53100</v>
      </c>
      <c r="J1344" s="318" t="s">
        <v>1001</v>
      </c>
      <c r="K1344" s="316">
        <v>42676</v>
      </c>
      <c r="L1344" s="317" t="s">
        <v>2608</v>
      </c>
      <c r="M1344" s="315" t="s">
        <v>983</v>
      </c>
      <c r="N1344" s="318" t="s">
        <v>991</v>
      </c>
      <c r="O1344" s="347">
        <v>50.76</v>
      </c>
      <c r="P1344" s="400">
        <v>3.17</v>
      </c>
      <c r="Q1344" s="400">
        <v>3.17</v>
      </c>
      <c r="R1344" s="400">
        <v>3.17</v>
      </c>
      <c r="S1344" s="404">
        <f>SUM(P1344:R1344)</f>
        <v>9.51</v>
      </c>
      <c r="T1344" s="400">
        <v>3.17</v>
      </c>
      <c r="U1344" s="400">
        <v>3.17</v>
      </c>
      <c r="V1344" s="400">
        <v>3.17</v>
      </c>
      <c r="W1344" s="404">
        <f>SUM(T1344:V1344)</f>
        <v>9.51</v>
      </c>
      <c r="X1344" s="400">
        <v>3.17</v>
      </c>
      <c r="Y1344" s="400">
        <v>3.17</v>
      </c>
      <c r="Z1344" s="400">
        <v>3.17</v>
      </c>
      <c r="AA1344" s="404">
        <f>SUM(X1344:Z1344)</f>
        <v>9.51</v>
      </c>
      <c r="AB1344" s="400">
        <v>3.17</v>
      </c>
      <c r="AC1344" s="400">
        <v>4.2300000000000004</v>
      </c>
      <c r="AD1344" s="400">
        <v>4.2300000000000004</v>
      </c>
      <c r="AE1344" s="404">
        <f>SUM(AB1344:AD1344)</f>
        <v>11.63</v>
      </c>
      <c r="AF1344" s="401">
        <f>SUBTOTAL(9,S1344,W1344,AA1344,AE1344)</f>
        <v>40.160000000000004</v>
      </c>
    </row>
    <row r="1345" spans="1:32" x14ac:dyDescent="0.3">
      <c r="A1345" s="70"/>
      <c r="B1345" s="70" t="s">
        <v>3631</v>
      </c>
      <c r="C1345" s="318" t="s">
        <v>2594</v>
      </c>
      <c r="D1345" s="318" t="s">
        <v>646</v>
      </c>
      <c r="E1345" s="317" t="s">
        <v>750</v>
      </c>
      <c r="F1345" s="318" t="s">
        <v>2522</v>
      </c>
      <c r="G1345" s="318" t="s">
        <v>1272</v>
      </c>
      <c r="H1345" s="317" t="s">
        <v>912</v>
      </c>
      <c r="I1345" s="317">
        <v>53100</v>
      </c>
      <c r="J1345" s="318" t="s">
        <v>1001</v>
      </c>
      <c r="K1345" s="316">
        <v>42745</v>
      </c>
      <c r="L1345" s="317" t="s">
        <v>2609</v>
      </c>
      <c r="M1345" s="315" t="s">
        <v>983</v>
      </c>
      <c r="N1345" s="318" t="s">
        <v>991</v>
      </c>
      <c r="O1345" s="375">
        <v>38.04</v>
      </c>
      <c r="P1345" s="400">
        <v>3.17</v>
      </c>
      <c r="Q1345" s="400">
        <v>3.17</v>
      </c>
      <c r="R1345" s="400">
        <v>3.17</v>
      </c>
      <c r="S1345" s="404">
        <f>SUM(P1345:R1345)</f>
        <v>9.51</v>
      </c>
      <c r="T1345" s="400">
        <v>3.17</v>
      </c>
      <c r="U1345" s="400">
        <v>3.17</v>
      </c>
      <c r="V1345" s="400">
        <v>3.17</v>
      </c>
      <c r="W1345" s="404">
        <f>SUM(T1345:V1345)</f>
        <v>9.51</v>
      </c>
      <c r="X1345" s="400">
        <v>3.17</v>
      </c>
      <c r="Y1345" s="400">
        <v>3.17</v>
      </c>
      <c r="Z1345" s="400">
        <v>3.17</v>
      </c>
      <c r="AA1345" s="404">
        <f>SUM(X1345:Z1345)</f>
        <v>9.51</v>
      </c>
      <c r="AB1345" s="400">
        <v>3.17</v>
      </c>
      <c r="AC1345" s="400">
        <v>3.17</v>
      </c>
      <c r="AD1345" s="400">
        <v>3.17</v>
      </c>
      <c r="AE1345" s="404">
        <f>SUM(AB1345:AD1345)</f>
        <v>9.51</v>
      </c>
      <c r="AF1345" s="401">
        <f>SUBTOTAL(9,S1345,W1345,AA1345,AE1345)</f>
        <v>38.04</v>
      </c>
    </row>
    <row r="1346" spans="1:32" x14ac:dyDescent="0.3">
      <c r="A1346" s="70"/>
      <c r="B1346" s="70" t="s">
        <v>3631</v>
      </c>
      <c r="C1346" s="318" t="s">
        <v>157</v>
      </c>
      <c r="D1346" s="318" t="s">
        <v>647</v>
      </c>
      <c r="E1346" s="317" t="s">
        <v>750</v>
      </c>
      <c r="F1346" s="318" t="s">
        <v>2523</v>
      </c>
      <c r="G1346" s="318" t="s">
        <v>1272</v>
      </c>
      <c r="H1346" s="317" t="s">
        <v>912</v>
      </c>
      <c r="I1346" s="317">
        <v>53100</v>
      </c>
      <c r="J1346" s="318" t="s">
        <v>1001</v>
      </c>
      <c r="K1346" s="316">
        <v>42756</v>
      </c>
      <c r="L1346" s="317" t="s">
        <v>2609</v>
      </c>
      <c r="M1346" s="315" t="s">
        <v>983</v>
      </c>
      <c r="N1346" s="318" t="s">
        <v>991</v>
      </c>
      <c r="O1346" s="375">
        <v>38.04</v>
      </c>
      <c r="P1346" s="400">
        <v>3.17</v>
      </c>
      <c r="Q1346" s="400">
        <v>3.17</v>
      </c>
      <c r="R1346" s="400">
        <v>3.17</v>
      </c>
      <c r="S1346" s="404">
        <f>SUM(P1346:R1346)</f>
        <v>9.51</v>
      </c>
      <c r="T1346" s="400">
        <v>3.17</v>
      </c>
      <c r="U1346" s="400">
        <v>3.17</v>
      </c>
      <c r="V1346" s="400">
        <v>3.17</v>
      </c>
      <c r="W1346" s="404">
        <f>SUM(T1346:V1346)</f>
        <v>9.51</v>
      </c>
      <c r="X1346" s="400">
        <v>3.17</v>
      </c>
      <c r="Y1346" s="400">
        <v>3.17</v>
      </c>
      <c r="Z1346" s="400">
        <v>3.17</v>
      </c>
      <c r="AA1346" s="404">
        <f>SUM(X1346:Z1346)</f>
        <v>9.51</v>
      </c>
      <c r="AB1346" s="400">
        <v>3.17</v>
      </c>
      <c r="AC1346" s="400">
        <v>3.17</v>
      </c>
      <c r="AD1346" s="400">
        <v>3.17</v>
      </c>
      <c r="AE1346" s="404">
        <f>SUM(AB1346:AD1346)</f>
        <v>9.51</v>
      </c>
      <c r="AF1346" s="401">
        <f>SUBTOTAL(9,S1346,W1346,AA1346,AE1346)</f>
        <v>38.04</v>
      </c>
    </row>
    <row r="1347" spans="1:32" x14ac:dyDescent="0.3">
      <c r="A1347" s="288"/>
      <c r="B1347" s="70" t="s">
        <v>3631</v>
      </c>
      <c r="C1347" s="318" t="s">
        <v>157</v>
      </c>
      <c r="D1347" s="318" t="s">
        <v>648</v>
      </c>
      <c r="E1347" s="317" t="s">
        <v>750</v>
      </c>
      <c r="F1347" s="318" t="s">
        <v>2524</v>
      </c>
      <c r="G1347" s="318" t="s">
        <v>1885</v>
      </c>
      <c r="H1347" s="317" t="s">
        <v>966</v>
      </c>
      <c r="I1347" s="317">
        <v>62300</v>
      </c>
      <c r="J1347" s="318" t="s">
        <v>1002</v>
      </c>
      <c r="K1347" s="316">
        <v>42756</v>
      </c>
      <c r="L1347" s="317" t="s">
        <v>2609</v>
      </c>
      <c r="M1347" s="315" t="s">
        <v>983</v>
      </c>
      <c r="N1347" s="318" t="s">
        <v>991</v>
      </c>
      <c r="O1347" s="375">
        <v>38.04</v>
      </c>
      <c r="P1347" s="400">
        <v>3.17</v>
      </c>
      <c r="Q1347" s="400">
        <v>3.17</v>
      </c>
      <c r="R1347" s="400">
        <v>3.17</v>
      </c>
      <c r="S1347" s="404">
        <f>SUM(P1347:R1347)</f>
        <v>9.51</v>
      </c>
      <c r="T1347" s="400">
        <v>3.17</v>
      </c>
      <c r="U1347" s="400">
        <v>3.17</v>
      </c>
      <c r="V1347" s="400">
        <v>3.17</v>
      </c>
      <c r="W1347" s="404">
        <f>SUM(T1347:V1347)</f>
        <v>9.51</v>
      </c>
      <c r="X1347" s="400">
        <v>3.17</v>
      </c>
      <c r="Y1347" s="400">
        <v>3.17</v>
      </c>
      <c r="Z1347" s="400">
        <v>3.17</v>
      </c>
      <c r="AA1347" s="404">
        <f>SUM(X1347:Z1347)</f>
        <v>9.51</v>
      </c>
      <c r="AB1347" s="400">
        <v>3.17</v>
      </c>
      <c r="AC1347" s="400">
        <v>3.17</v>
      </c>
      <c r="AD1347" s="400">
        <v>3.17</v>
      </c>
      <c r="AE1347" s="404">
        <f>SUM(AB1347:AD1347)</f>
        <v>9.51</v>
      </c>
      <c r="AF1347" s="401">
        <f>SUBTOTAL(9,S1347,W1347,AA1347,AE1347)</f>
        <v>38.04</v>
      </c>
    </row>
    <row r="1348" spans="1:32" x14ac:dyDescent="0.3">
      <c r="A1348" s="70"/>
      <c r="B1348" s="70" t="s">
        <v>3631</v>
      </c>
      <c r="C1348" s="318" t="s">
        <v>160</v>
      </c>
      <c r="D1348" s="318" t="s">
        <v>649</v>
      </c>
      <c r="E1348" s="317" t="s">
        <v>750</v>
      </c>
      <c r="F1348" s="318" t="s">
        <v>2525</v>
      </c>
      <c r="G1348" s="318" t="s">
        <v>1885</v>
      </c>
      <c r="H1348" s="317" t="s">
        <v>966</v>
      </c>
      <c r="I1348" s="317">
        <v>62300</v>
      </c>
      <c r="J1348" s="318" t="s">
        <v>1001</v>
      </c>
      <c r="K1348" s="316">
        <v>42785</v>
      </c>
      <c r="L1348" s="317" t="s">
        <v>2609</v>
      </c>
      <c r="M1348" s="315" t="s">
        <v>983</v>
      </c>
      <c r="N1348" s="318" t="s">
        <v>991</v>
      </c>
      <c r="O1348" s="375">
        <v>38.04</v>
      </c>
      <c r="P1348" s="400">
        <v>3.17</v>
      </c>
      <c r="Q1348" s="400">
        <v>3.17</v>
      </c>
      <c r="R1348" s="400">
        <v>3.17</v>
      </c>
      <c r="S1348" s="404">
        <f>SUM(P1348:R1348)</f>
        <v>9.51</v>
      </c>
      <c r="T1348" s="400">
        <v>3.17</v>
      </c>
      <c r="U1348" s="400">
        <v>3.17</v>
      </c>
      <c r="V1348" s="400">
        <v>3.17</v>
      </c>
      <c r="W1348" s="404">
        <f>SUM(T1348:V1348)</f>
        <v>9.51</v>
      </c>
      <c r="X1348" s="400">
        <v>3.17</v>
      </c>
      <c r="Y1348" s="400">
        <v>3.17</v>
      </c>
      <c r="Z1348" s="400">
        <v>3.17</v>
      </c>
      <c r="AA1348" s="404">
        <f>SUM(X1348:Z1348)</f>
        <v>9.51</v>
      </c>
      <c r="AB1348" s="400">
        <v>3.17</v>
      </c>
      <c r="AC1348" s="400">
        <v>3.17</v>
      </c>
      <c r="AD1348" s="400">
        <v>3.17</v>
      </c>
      <c r="AE1348" s="404">
        <f>SUM(AB1348:AD1348)</f>
        <v>9.51</v>
      </c>
      <c r="AF1348" s="401">
        <f>SUBTOTAL(9,S1348,W1348,AA1348,AE1348)</f>
        <v>38.04</v>
      </c>
    </row>
    <row r="1349" spans="1:32" x14ac:dyDescent="0.3">
      <c r="A1349" s="70"/>
      <c r="B1349" s="70" t="s">
        <v>3631</v>
      </c>
      <c r="C1349" s="318" t="s">
        <v>160</v>
      </c>
      <c r="D1349" s="318" t="s">
        <v>650</v>
      </c>
      <c r="E1349" s="317" t="s">
        <v>750</v>
      </c>
      <c r="F1349" s="318" t="s">
        <v>2526</v>
      </c>
      <c r="G1349" s="318" t="s">
        <v>1885</v>
      </c>
      <c r="H1349" s="317" t="s">
        <v>966</v>
      </c>
      <c r="I1349" s="317">
        <v>62300</v>
      </c>
      <c r="J1349" s="318" t="s">
        <v>1001</v>
      </c>
      <c r="K1349" s="316">
        <v>42785</v>
      </c>
      <c r="L1349" s="317" t="s">
        <v>2609</v>
      </c>
      <c r="M1349" s="315" t="s">
        <v>983</v>
      </c>
      <c r="N1349" s="318" t="s">
        <v>991</v>
      </c>
      <c r="O1349" s="375">
        <v>38.04</v>
      </c>
      <c r="P1349" s="400">
        <v>3.17</v>
      </c>
      <c r="Q1349" s="400">
        <v>3.17</v>
      </c>
      <c r="R1349" s="400">
        <v>3.17</v>
      </c>
      <c r="S1349" s="404">
        <f>SUM(P1349:R1349)</f>
        <v>9.51</v>
      </c>
      <c r="T1349" s="400">
        <v>3.17</v>
      </c>
      <c r="U1349" s="400">
        <v>3.17</v>
      </c>
      <c r="V1349" s="400">
        <v>3.17</v>
      </c>
      <c r="W1349" s="404">
        <f>SUM(T1349:V1349)</f>
        <v>9.51</v>
      </c>
      <c r="X1349" s="400">
        <v>3.17</v>
      </c>
      <c r="Y1349" s="400">
        <v>3.17</v>
      </c>
      <c r="Z1349" s="400">
        <v>3.17</v>
      </c>
      <c r="AA1349" s="404">
        <f>SUM(X1349:Z1349)</f>
        <v>9.51</v>
      </c>
      <c r="AB1349" s="400">
        <v>3.17</v>
      </c>
      <c r="AC1349" s="400">
        <v>3.17</v>
      </c>
      <c r="AD1349" s="400">
        <v>3.17</v>
      </c>
      <c r="AE1349" s="404">
        <f>SUM(AB1349:AD1349)</f>
        <v>9.51</v>
      </c>
      <c r="AF1349" s="401">
        <f>SUBTOTAL(9,S1349,W1349,AA1349,AE1349)</f>
        <v>38.04</v>
      </c>
    </row>
    <row r="1350" spans="1:32" x14ac:dyDescent="0.3">
      <c r="A1350" s="70"/>
      <c r="B1350" s="70" t="s">
        <v>3631</v>
      </c>
      <c r="C1350" s="318" t="s">
        <v>160</v>
      </c>
      <c r="D1350" s="318" t="s">
        <v>651</v>
      </c>
      <c r="E1350" s="317" t="s">
        <v>750</v>
      </c>
      <c r="F1350" s="318" t="s">
        <v>2527</v>
      </c>
      <c r="G1350" s="318" t="s">
        <v>1885</v>
      </c>
      <c r="H1350" s="317" t="s">
        <v>966</v>
      </c>
      <c r="I1350" s="317">
        <v>62300</v>
      </c>
      <c r="J1350" s="318" t="s">
        <v>1001</v>
      </c>
      <c r="K1350" s="316">
        <v>42785</v>
      </c>
      <c r="L1350" s="317" t="s">
        <v>2609</v>
      </c>
      <c r="M1350" s="315" t="s">
        <v>983</v>
      </c>
      <c r="N1350" s="318" t="s">
        <v>991</v>
      </c>
      <c r="O1350" s="375">
        <v>38.04</v>
      </c>
      <c r="P1350" s="400">
        <v>3.17</v>
      </c>
      <c r="Q1350" s="400">
        <v>3.17</v>
      </c>
      <c r="R1350" s="400">
        <v>3.17</v>
      </c>
      <c r="S1350" s="404">
        <f>SUM(P1350:R1350)</f>
        <v>9.51</v>
      </c>
      <c r="T1350" s="400">
        <v>3.17</v>
      </c>
      <c r="U1350" s="400">
        <v>3.17</v>
      </c>
      <c r="V1350" s="400">
        <v>3.17</v>
      </c>
      <c r="W1350" s="404">
        <f>SUM(T1350:V1350)</f>
        <v>9.51</v>
      </c>
      <c r="X1350" s="400">
        <v>3.17</v>
      </c>
      <c r="Y1350" s="400">
        <v>3.17</v>
      </c>
      <c r="Z1350" s="400">
        <v>3.17</v>
      </c>
      <c r="AA1350" s="404">
        <f>SUM(X1350:Z1350)</f>
        <v>9.51</v>
      </c>
      <c r="AB1350" s="400">
        <v>3.17</v>
      </c>
      <c r="AC1350" s="400">
        <v>3.17</v>
      </c>
      <c r="AD1350" s="400">
        <v>3.17</v>
      </c>
      <c r="AE1350" s="404">
        <f>SUM(AB1350:AD1350)</f>
        <v>9.51</v>
      </c>
      <c r="AF1350" s="401">
        <f>SUBTOTAL(9,S1350,W1350,AA1350,AE1350)</f>
        <v>38.04</v>
      </c>
    </row>
    <row r="1351" spans="1:32" x14ac:dyDescent="0.3">
      <c r="A1351" s="70"/>
      <c r="B1351" s="70" t="s">
        <v>3631</v>
      </c>
      <c r="C1351" s="318" t="s">
        <v>160</v>
      </c>
      <c r="D1351" s="318" t="s">
        <v>652</v>
      </c>
      <c r="E1351" s="317" t="s">
        <v>750</v>
      </c>
      <c r="F1351" s="318" t="s">
        <v>2528</v>
      </c>
      <c r="G1351" s="318" t="s">
        <v>1885</v>
      </c>
      <c r="H1351" s="317" t="s">
        <v>966</v>
      </c>
      <c r="I1351" s="317">
        <v>62300</v>
      </c>
      <c r="J1351" s="318" t="s">
        <v>1001</v>
      </c>
      <c r="K1351" s="316">
        <v>42785</v>
      </c>
      <c r="L1351" s="317" t="s">
        <v>2609</v>
      </c>
      <c r="M1351" s="315" t="s">
        <v>983</v>
      </c>
      <c r="N1351" s="318" t="s">
        <v>991</v>
      </c>
      <c r="O1351" s="375">
        <v>38.04</v>
      </c>
      <c r="P1351" s="400">
        <v>3.17</v>
      </c>
      <c r="Q1351" s="400">
        <v>3.17</v>
      </c>
      <c r="R1351" s="400">
        <v>3.17</v>
      </c>
      <c r="S1351" s="404">
        <f>SUM(P1351:R1351)</f>
        <v>9.51</v>
      </c>
      <c r="T1351" s="400">
        <v>3.17</v>
      </c>
      <c r="U1351" s="400">
        <v>3.17</v>
      </c>
      <c r="V1351" s="400">
        <v>3.17</v>
      </c>
      <c r="W1351" s="404">
        <f>SUM(T1351:V1351)</f>
        <v>9.51</v>
      </c>
      <c r="X1351" s="400">
        <v>3.17</v>
      </c>
      <c r="Y1351" s="400">
        <v>3.17</v>
      </c>
      <c r="Z1351" s="400">
        <v>3.17</v>
      </c>
      <c r="AA1351" s="404">
        <f>SUM(X1351:Z1351)</f>
        <v>9.51</v>
      </c>
      <c r="AB1351" s="400">
        <v>3.17</v>
      </c>
      <c r="AC1351" s="400">
        <v>3.17</v>
      </c>
      <c r="AD1351" s="400">
        <v>3.17</v>
      </c>
      <c r="AE1351" s="404">
        <f>SUM(AB1351:AD1351)</f>
        <v>9.51</v>
      </c>
      <c r="AF1351" s="401">
        <f>SUBTOTAL(9,S1351,W1351,AA1351,AE1351)</f>
        <v>38.04</v>
      </c>
    </row>
    <row r="1352" spans="1:32" x14ac:dyDescent="0.3">
      <c r="A1352" s="70"/>
      <c r="B1352" s="70" t="s">
        <v>3631</v>
      </c>
      <c r="C1352" s="318" t="s">
        <v>2700</v>
      </c>
      <c r="D1352" s="318" t="s">
        <v>653</v>
      </c>
      <c r="E1352" s="317" t="s">
        <v>750</v>
      </c>
      <c r="F1352" s="318" t="s">
        <v>2529</v>
      </c>
      <c r="G1352" s="318" t="s">
        <v>1273</v>
      </c>
      <c r="H1352" s="317" t="s">
        <v>913</v>
      </c>
      <c r="I1352" s="317">
        <v>53000</v>
      </c>
      <c r="J1352" s="318" t="s">
        <v>1001</v>
      </c>
      <c r="K1352" s="316">
        <v>42751</v>
      </c>
      <c r="L1352" s="317" t="s">
        <v>2609</v>
      </c>
      <c r="M1352" s="315" t="s">
        <v>983</v>
      </c>
      <c r="N1352" s="318" t="s">
        <v>991</v>
      </c>
      <c r="O1352" s="375">
        <v>38.04</v>
      </c>
      <c r="P1352" s="400">
        <v>3.17</v>
      </c>
      <c r="Q1352" s="400">
        <v>3.17</v>
      </c>
      <c r="R1352" s="400">
        <v>3.17</v>
      </c>
      <c r="S1352" s="404">
        <f>SUM(P1352:R1352)</f>
        <v>9.51</v>
      </c>
      <c r="T1352" s="400">
        <v>3.17</v>
      </c>
      <c r="U1352" s="400">
        <v>3.17</v>
      </c>
      <c r="V1352" s="400">
        <v>3.17</v>
      </c>
      <c r="W1352" s="404">
        <f>SUM(T1352:V1352)</f>
        <v>9.51</v>
      </c>
      <c r="X1352" s="400">
        <v>3.17</v>
      </c>
      <c r="Y1352" s="400">
        <v>3.17</v>
      </c>
      <c r="Z1352" s="400">
        <v>3.17</v>
      </c>
      <c r="AA1352" s="404">
        <f>SUM(X1352:Z1352)</f>
        <v>9.51</v>
      </c>
      <c r="AB1352" s="400">
        <v>3.17</v>
      </c>
      <c r="AC1352" s="400">
        <v>3.17</v>
      </c>
      <c r="AD1352" s="400">
        <v>3.17</v>
      </c>
      <c r="AE1352" s="404">
        <f>SUM(AB1352:AD1352)</f>
        <v>9.51</v>
      </c>
      <c r="AF1352" s="401">
        <f>SUBTOTAL(9,S1352,W1352,AA1352,AE1352)</f>
        <v>38.04</v>
      </c>
    </row>
    <row r="1353" spans="1:32" x14ac:dyDescent="0.3">
      <c r="A1353" s="70"/>
      <c r="B1353" s="70" t="s">
        <v>3631</v>
      </c>
      <c r="C1353" s="318" t="s">
        <v>2700</v>
      </c>
      <c r="D1353" s="318" t="s">
        <v>654</v>
      </c>
      <c r="E1353" s="317" t="s">
        <v>750</v>
      </c>
      <c r="F1353" s="318" t="s">
        <v>2530</v>
      </c>
      <c r="G1353" s="318" t="s">
        <v>1273</v>
      </c>
      <c r="H1353" s="317" t="s">
        <v>913</v>
      </c>
      <c r="I1353" s="317">
        <v>53000</v>
      </c>
      <c r="J1353" s="318" t="s">
        <v>1001</v>
      </c>
      <c r="K1353" s="316">
        <v>42751</v>
      </c>
      <c r="L1353" s="317" t="s">
        <v>2609</v>
      </c>
      <c r="M1353" s="315" t="s">
        <v>983</v>
      </c>
      <c r="N1353" s="318" t="s">
        <v>991</v>
      </c>
      <c r="O1353" s="375">
        <v>38.04</v>
      </c>
      <c r="P1353" s="400">
        <v>3.17</v>
      </c>
      <c r="Q1353" s="400">
        <v>3.17</v>
      </c>
      <c r="R1353" s="400">
        <v>3.17</v>
      </c>
      <c r="S1353" s="404">
        <f>SUM(P1353:R1353)</f>
        <v>9.51</v>
      </c>
      <c r="T1353" s="400">
        <v>3.17</v>
      </c>
      <c r="U1353" s="400">
        <v>3.17</v>
      </c>
      <c r="V1353" s="400">
        <v>3.17</v>
      </c>
      <c r="W1353" s="404">
        <f>SUM(T1353:V1353)</f>
        <v>9.51</v>
      </c>
      <c r="X1353" s="400">
        <v>3.17</v>
      </c>
      <c r="Y1353" s="400">
        <v>3.17</v>
      </c>
      <c r="Z1353" s="400">
        <v>3.17</v>
      </c>
      <c r="AA1353" s="404">
        <f>SUM(X1353:Z1353)</f>
        <v>9.51</v>
      </c>
      <c r="AB1353" s="400">
        <v>3.17</v>
      </c>
      <c r="AC1353" s="400">
        <v>3.17</v>
      </c>
      <c r="AD1353" s="400">
        <v>3.17</v>
      </c>
      <c r="AE1353" s="404">
        <f>SUM(AB1353:AD1353)</f>
        <v>9.51</v>
      </c>
      <c r="AF1353" s="401">
        <f>SUBTOTAL(9,S1353,W1353,AA1353,AE1353)</f>
        <v>38.04</v>
      </c>
    </row>
    <row r="1354" spans="1:32" x14ac:dyDescent="0.3">
      <c r="A1354" s="70"/>
      <c r="B1354" s="70" t="s">
        <v>3631</v>
      </c>
      <c r="C1354" s="318" t="s">
        <v>2700</v>
      </c>
      <c r="D1354" s="318" t="s">
        <v>655</v>
      </c>
      <c r="E1354" s="317" t="s">
        <v>750</v>
      </c>
      <c r="F1354" s="318" t="s">
        <v>2531</v>
      </c>
      <c r="G1354" s="318" t="s">
        <v>1273</v>
      </c>
      <c r="H1354" s="317" t="s">
        <v>913</v>
      </c>
      <c r="I1354" s="317">
        <v>53000</v>
      </c>
      <c r="J1354" s="318" t="s">
        <v>1001</v>
      </c>
      <c r="K1354" s="316">
        <v>42751</v>
      </c>
      <c r="L1354" s="317" t="s">
        <v>2609</v>
      </c>
      <c r="M1354" s="315" t="s">
        <v>983</v>
      </c>
      <c r="N1354" s="318" t="s">
        <v>991</v>
      </c>
      <c r="O1354" s="375">
        <v>38.04</v>
      </c>
      <c r="P1354" s="400">
        <v>3.17</v>
      </c>
      <c r="Q1354" s="400">
        <v>3.17</v>
      </c>
      <c r="R1354" s="400">
        <v>3.17</v>
      </c>
      <c r="S1354" s="404">
        <f>SUM(P1354:R1354)</f>
        <v>9.51</v>
      </c>
      <c r="T1354" s="400">
        <v>3.17</v>
      </c>
      <c r="U1354" s="400">
        <v>3.17</v>
      </c>
      <c r="V1354" s="400">
        <v>3.17</v>
      </c>
      <c r="W1354" s="404">
        <f>SUM(T1354:V1354)</f>
        <v>9.51</v>
      </c>
      <c r="X1354" s="400">
        <v>3.17</v>
      </c>
      <c r="Y1354" s="400">
        <v>3.17</v>
      </c>
      <c r="Z1354" s="400">
        <v>3.17</v>
      </c>
      <c r="AA1354" s="404">
        <f>SUM(X1354:Z1354)</f>
        <v>9.51</v>
      </c>
      <c r="AB1354" s="400">
        <v>3.17</v>
      </c>
      <c r="AC1354" s="400">
        <v>3.17</v>
      </c>
      <c r="AD1354" s="400">
        <v>3.17</v>
      </c>
      <c r="AE1354" s="404">
        <f>SUM(AB1354:AD1354)</f>
        <v>9.51</v>
      </c>
      <c r="AF1354" s="401">
        <f>SUBTOTAL(9,S1354,W1354,AA1354,AE1354)</f>
        <v>38.04</v>
      </c>
    </row>
    <row r="1355" spans="1:32" x14ac:dyDescent="0.3">
      <c r="A1355" s="70"/>
      <c r="B1355" s="70" t="s">
        <v>3631</v>
      </c>
      <c r="C1355" s="318" t="s">
        <v>2700</v>
      </c>
      <c r="D1355" s="318" t="s">
        <v>656</v>
      </c>
      <c r="E1355" s="317" t="s">
        <v>750</v>
      </c>
      <c r="F1355" s="318" t="s">
        <v>2532</v>
      </c>
      <c r="G1355" s="318" t="s">
        <v>1273</v>
      </c>
      <c r="H1355" s="317" t="s">
        <v>913</v>
      </c>
      <c r="I1355" s="317">
        <v>53000</v>
      </c>
      <c r="J1355" s="318" t="s">
        <v>1001</v>
      </c>
      <c r="K1355" s="316">
        <v>42751</v>
      </c>
      <c r="L1355" s="317" t="s">
        <v>2609</v>
      </c>
      <c r="M1355" s="315" t="s">
        <v>983</v>
      </c>
      <c r="N1355" s="318" t="s">
        <v>991</v>
      </c>
      <c r="O1355" s="375">
        <v>38.04</v>
      </c>
      <c r="P1355" s="400">
        <v>3.17</v>
      </c>
      <c r="Q1355" s="400">
        <v>3.17</v>
      </c>
      <c r="R1355" s="400">
        <v>3.17</v>
      </c>
      <c r="S1355" s="404">
        <f>SUM(P1355:R1355)</f>
        <v>9.51</v>
      </c>
      <c r="T1355" s="400">
        <v>3.17</v>
      </c>
      <c r="U1355" s="400">
        <v>3.17</v>
      </c>
      <c r="V1355" s="400">
        <v>3.17</v>
      </c>
      <c r="W1355" s="404">
        <f>SUM(T1355:V1355)</f>
        <v>9.51</v>
      </c>
      <c r="X1355" s="400">
        <v>3.17</v>
      </c>
      <c r="Y1355" s="400">
        <v>3.17</v>
      </c>
      <c r="Z1355" s="400">
        <v>3.17</v>
      </c>
      <c r="AA1355" s="404">
        <f>SUM(X1355:Z1355)</f>
        <v>9.51</v>
      </c>
      <c r="AB1355" s="400">
        <v>3.17</v>
      </c>
      <c r="AC1355" s="400">
        <v>3.17</v>
      </c>
      <c r="AD1355" s="400">
        <v>3.17</v>
      </c>
      <c r="AE1355" s="404">
        <f>SUM(AB1355:AD1355)</f>
        <v>9.51</v>
      </c>
      <c r="AF1355" s="401">
        <f>SUBTOTAL(9,S1355,W1355,AA1355,AE1355)</f>
        <v>38.04</v>
      </c>
    </row>
    <row r="1356" spans="1:32" x14ac:dyDescent="0.3">
      <c r="A1356" s="70"/>
      <c r="B1356" s="70" t="s">
        <v>3631</v>
      </c>
      <c r="C1356" s="318" t="s">
        <v>2700</v>
      </c>
      <c r="D1356" s="318" t="s">
        <v>657</v>
      </c>
      <c r="E1356" s="317" t="s">
        <v>750</v>
      </c>
      <c r="F1356" s="318" t="s">
        <v>2533</v>
      </c>
      <c r="G1356" s="318" t="s">
        <v>1273</v>
      </c>
      <c r="H1356" s="317" t="s">
        <v>913</v>
      </c>
      <c r="I1356" s="317">
        <v>53000</v>
      </c>
      <c r="J1356" s="318" t="s">
        <v>1001</v>
      </c>
      <c r="K1356" s="316">
        <v>42751</v>
      </c>
      <c r="L1356" s="317" t="s">
        <v>2609</v>
      </c>
      <c r="M1356" s="315" t="s">
        <v>983</v>
      </c>
      <c r="N1356" s="318" t="s">
        <v>991</v>
      </c>
      <c r="O1356" s="375">
        <v>38.04</v>
      </c>
      <c r="P1356" s="400">
        <v>3.17</v>
      </c>
      <c r="Q1356" s="400">
        <v>3.17</v>
      </c>
      <c r="R1356" s="400">
        <v>3.17</v>
      </c>
      <c r="S1356" s="404">
        <f>SUM(P1356:R1356)</f>
        <v>9.51</v>
      </c>
      <c r="T1356" s="400">
        <v>3.17</v>
      </c>
      <c r="U1356" s="400">
        <v>3.17</v>
      </c>
      <c r="V1356" s="400">
        <v>3.17</v>
      </c>
      <c r="W1356" s="404">
        <f>SUM(T1356:V1356)</f>
        <v>9.51</v>
      </c>
      <c r="X1356" s="400">
        <v>3.17</v>
      </c>
      <c r="Y1356" s="400">
        <v>3.17</v>
      </c>
      <c r="Z1356" s="400">
        <v>3.17</v>
      </c>
      <c r="AA1356" s="404">
        <f>SUM(X1356:Z1356)</f>
        <v>9.51</v>
      </c>
      <c r="AB1356" s="400">
        <v>3.17</v>
      </c>
      <c r="AC1356" s="400">
        <v>3.17</v>
      </c>
      <c r="AD1356" s="400">
        <v>3.17</v>
      </c>
      <c r="AE1356" s="404">
        <f>SUM(AB1356:AD1356)</f>
        <v>9.51</v>
      </c>
      <c r="AF1356" s="401">
        <f>SUBTOTAL(9,S1356,W1356,AA1356,AE1356)</f>
        <v>38.04</v>
      </c>
    </row>
    <row r="1357" spans="1:32" x14ac:dyDescent="0.3">
      <c r="A1357" s="70"/>
      <c r="B1357" s="70" t="s">
        <v>3631</v>
      </c>
      <c r="C1357" s="318" t="s">
        <v>2690</v>
      </c>
      <c r="D1357" s="318" t="s">
        <v>658</v>
      </c>
      <c r="E1357" s="317" t="s">
        <v>752</v>
      </c>
      <c r="F1357" s="318" t="s">
        <v>2534</v>
      </c>
      <c r="G1357" s="318" t="s">
        <v>1272</v>
      </c>
      <c r="H1357" s="317" t="s">
        <v>912</v>
      </c>
      <c r="I1357" s="317">
        <v>53100</v>
      </c>
      <c r="J1357" s="318" t="s">
        <v>1005</v>
      </c>
      <c r="K1357" s="316">
        <v>42726</v>
      </c>
      <c r="L1357" s="317" t="s">
        <v>2609</v>
      </c>
      <c r="M1357" s="315" t="s">
        <v>983</v>
      </c>
      <c r="N1357" s="318" t="s">
        <v>993</v>
      </c>
      <c r="O1357" s="347">
        <v>82.2</v>
      </c>
      <c r="P1357" s="400">
        <v>6.85</v>
      </c>
      <c r="Q1357" s="400">
        <v>6.85</v>
      </c>
      <c r="R1357" s="400">
        <v>6.85</v>
      </c>
      <c r="S1357" s="404">
        <f>SUM(P1357:R1357)</f>
        <v>20.549999999999997</v>
      </c>
      <c r="T1357" s="400">
        <v>6.85</v>
      </c>
      <c r="U1357" s="400">
        <v>6.85</v>
      </c>
      <c r="V1357" s="400">
        <v>6.85</v>
      </c>
      <c r="W1357" s="404">
        <f>SUM(T1357:V1357)</f>
        <v>20.549999999999997</v>
      </c>
      <c r="X1357" s="400">
        <v>6.85</v>
      </c>
      <c r="Y1357" s="400">
        <v>6.85</v>
      </c>
      <c r="Z1357" s="400">
        <v>6.85</v>
      </c>
      <c r="AA1357" s="404">
        <f>SUM(X1357:Z1357)</f>
        <v>20.549999999999997</v>
      </c>
      <c r="AB1357" s="400">
        <v>6.85</v>
      </c>
      <c r="AC1357" s="400">
        <v>6.85</v>
      </c>
      <c r="AD1357" s="400">
        <v>6.85</v>
      </c>
      <c r="AE1357" s="404">
        <f>SUM(AB1357:AD1357)</f>
        <v>20.549999999999997</v>
      </c>
      <c r="AF1357" s="401">
        <f>SUBTOTAL(9,S1357,W1357,AA1357,AE1357)</f>
        <v>82.199999999999989</v>
      </c>
    </row>
    <row r="1358" spans="1:32" x14ac:dyDescent="0.3">
      <c r="A1358" s="335"/>
      <c r="B1358" s="70" t="s">
        <v>3631</v>
      </c>
      <c r="C1358" s="317" t="s">
        <v>2665</v>
      </c>
      <c r="D1358" s="317" t="s">
        <v>2707</v>
      </c>
      <c r="E1358" s="317" t="s">
        <v>979</v>
      </c>
      <c r="F1358" s="317" t="s">
        <v>2535</v>
      </c>
      <c r="G1358" s="317" t="s">
        <v>1273</v>
      </c>
      <c r="H1358" s="317" t="s">
        <v>913</v>
      </c>
      <c r="I1358" s="317">
        <v>53000</v>
      </c>
      <c r="J1358" s="504" t="s">
        <v>3725</v>
      </c>
      <c r="K1358" s="316">
        <v>42781</v>
      </c>
      <c r="L1358" s="317" t="s">
        <v>2609</v>
      </c>
      <c r="M1358" s="315" t="s">
        <v>983</v>
      </c>
      <c r="N1358" s="317" t="s">
        <v>985</v>
      </c>
      <c r="O1358" s="347">
        <f>92.64*1.1</f>
        <v>101.90400000000001</v>
      </c>
      <c r="P1358" s="400">
        <f>101.9/12</f>
        <v>8.4916666666666671</v>
      </c>
      <c r="Q1358" s="400">
        <f>101.9/12</f>
        <v>8.4916666666666671</v>
      </c>
      <c r="R1358" s="400">
        <f>101.9/12</f>
        <v>8.4916666666666671</v>
      </c>
      <c r="S1358" s="404">
        <f>SUM(P1358:R1358)</f>
        <v>25.475000000000001</v>
      </c>
      <c r="T1358" s="400">
        <f>101.9/12</f>
        <v>8.4916666666666671</v>
      </c>
      <c r="U1358" s="400">
        <f>101.9/12</f>
        <v>8.4916666666666671</v>
      </c>
      <c r="V1358" s="400">
        <f>101.9/12</f>
        <v>8.4916666666666671</v>
      </c>
      <c r="W1358" s="404">
        <f>SUM(T1358:V1358)</f>
        <v>25.475000000000001</v>
      </c>
      <c r="X1358" s="400">
        <f>101.9/12</f>
        <v>8.4916666666666671</v>
      </c>
      <c r="Y1358" s="400">
        <f>101.9/12</f>
        <v>8.4916666666666671</v>
      </c>
      <c r="Z1358" s="400">
        <f>101.9/12</f>
        <v>8.4916666666666671</v>
      </c>
      <c r="AA1358" s="404">
        <f>SUM(X1358:Z1358)</f>
        <v>25.475000000000001</v>
      </c>
      <c r="AB1358" s="400">
        <f>101.9/12</f>
        <v>8.4916666666666671</v>
      </c>
      <c r="AC1358" s="400">
        <f>101.9/12</f>
        <v>8.4916666666666671</v>
      </c>
      <c r="AD1358" s="400">
        <f>101.9/12</f>
        <v>8.4916666666666671</v>
      </c>
      <c r="AE1358" s="404">
        <f>SUM(AB1358:AD1358)</f>
        <v>25.475000000000001</v>
      </c>
      <c r="AF1358" s="401">
        <f>SUBTOTAL(9,S1358,W1358,AA1358,AE1358)</f>
        <v>101.9</v>
      </c>
    </row>
    <row r="1359" spans="1:32" x14ac:dyDescent="0.3">
      <c r="A1359" s="335"/>
      <c r="B1359" s="70" t="s">
        <v>3631</v>
      </c>
      <c r="C1359" s="317" t="s">
        <v>2700</v>
      </c>
      <c r="D1359" s="317" t="s">
        <v>2708</v>
      </c>
      <c r="E1359" s="317" t="s">
        <v>979</v>
      </c>
      <c r="F1359" s="317" t="s">
        <v>2536</v>
      </c>
      <c r="G1359" s="317" t="s">
        <v>1273</v>
      </c>
      <c r="H1359" s="317" t="s">
        <v>913</v>
      </c>
      <c r="I1359" s="317">
        <v>53000</v>
      </c>
      <c r="J1359" s="504" t="s">
        <v>3725</v>
      </c>
      <c r="K1359" s="316">
        <v>42781</v>
      </c>
      <c r="L1359" s="317" t="s">
        <v>2609</v>
      </c>
      <c r="M1359" s="315" t="s">
        <v>983</v>
      </c>
      <c r="N1359" s="317" t="s">
        <v>985</v>
      </c>
      <c r="O1359" s="347">
        <f>92.64*1.1</f>
        <v>101.90400000000001</v>
      </c>
      <c r="P1359" s="400">
        <f>101.9/12</f>
        <v>8.4916666666666671</v>
      </c>
      <c r="Q1359" s="400">
        <f>101.9/12</f>
        <v>8.4916666666666671</v>
      </c>
      <c r="R1359" s="400">
        <f>101.9/12</f>
        <v>8.4916666666666671</v>
      </c>
      <c r="S1359" s="404">
        <f>SUM(P1359:R1359)</f>
        <v>25.475000000000001</v>
      </c>
      <c r="T1359" s="400">
        <f>101.9/12</f>
        <v>8.4916666666666671</v>
      </c>
      <c r="U1359" s="400">
        <f>101.9/12</f>
        <v>8.4916666666666671</v>
      </c>
      <c r="V1359" s="400">
        <f>101.9/12</f>
        <v>8.4916666666666671</v>
      </c>
      <c r="W1359" s="404">
        <f>SUM(T1359:V1359)</f>
        <v>25.475000000000001</v>
      </c>
      <c r="X1359" s="400">
        <f>101.9/12</f>
        <v>8.4916666666666671</v>
      </c>
      <c r="Y1359" s="400">
        <f>101.9/12</f>
        <v>8.4916666666666671</v>
      </c>
      <c r="Z1359" s="400">
        <f>101.9/12</f>
        <v>8.4916666666666671</v>
      </c>
      <c r="AA1359" s="404">
        <f>SUM(X1359:Z1359)</f>
        <v>25.475000000000001</v>
      </c>
      <c r="AB1359" s="400">
        <f>101.9/12</f>
        <v>8.4916666666666671</v>
      </c>
      <c r="AC1359" s="400">
        <f>101.9/12</f>
        <v>8.4916666666666671</v>
      </c>
      <c r="AD1359" s="400">
        <f>101.9/12</f>
        <v>8.4916666666666671</v>
      </c>
      <c r="AE1359" s="404">
        <f>SUM(AB1359:AD1359)</f>
        <v>25.475000000000001</v>
      </c>
      <c r="AF1359" s="401">
        <f>SUBTOTAL(9,S1359,W1359,AA1359,AE1359)</f>
        <v>101.9</v>
      </c>
    </row>
    <row r="1360" spans="1:32" x14ac:dyDescent="0.3">
      <c r="A1360" s="286"/>
      <c r="B1360" s="70" t="s">
        <v>3631</v>
      </c>
      <c r="C1360" s="317" t="s">
        <v>2700</v>
      </c>
      <c r="D1360" s="317" t="s">
        <v>2709</v>
      </c>
      <c r="E1360" s="317" t="s">
        <v>979</v>
      </c>
      <c r="F1360" s="318" t="s">
        <v>2537</v>
      </c>
      <c r="G1360" s="318" t="s">
        <v>1273</v>
      </c>
      <c r="H1360" s="317" t="s">
        <v>913</v>
      </c>
      <c r="I1360" s="317">
        <v>53000</v>
      </c>
      <c r="J1360" s="504" t="s">
        <v>3725</v>
      </c>
      <c r="K1360" s="316">
        <v>42781</v>
      </c>
      <c r="L1360" s="317" t="s">
        <v>2609</v>
      </c>
      <c r="M1360" s="315" t="s">
        <v>983</v>
      </c>
      <c r="N1360" s="318" t="s">
        <v>985</v>
      </c>
      <c r="O1360" s="347">
        <f>92.64*1.1</f>
        <v>101.90400000000001</v>
      </c>
      <c r="P1360" s="400">
        <f>101.9/12</f>
        <v>8.4916666666666671</v>
      </c>
      <c r="Q1360" s="400">
        <f>101.9/12</f>
        <v>8.4916666666666671</v>
      </c>
      <c r="R1360" s="400">
        <f>101.9/12</f>
        <v>8.4916666666666671</v>
      </c>
      <c r="S1360" s="404">
        <f>SUM(P1360:R1360)</f>
        <v>25.475000000000001</v>
      </c>
      <c r="T1360" s="400">
        <f>101.9/12</f>
        <v>8.4916666666666671</v>
      </c>
      <c r="U1360" s="400">
        <f>101.9/12</f>
        <v>8.4916666666666671</v>
      </c>
      <c r="V1360" s="400">
        <f>101.9/12</f>
        <v>8.4916666666666671</v>
      </c>
      <c r="W1360" s="404">
        <f>SUM(T1360:V1360)</f>
        <v>25.475000000000001</v>
      </c>
      <c r="X1360" s="400">
        <f>101.9/12</f>
        <v>8.4916666666666671</v>
      </c>
      <c r="Y1360" s="400">
        <f>101.9/12</f>
        <v>8.4916666666666671</v>
      </c>
      <c r="Z1360" s="400">
        <f>101.9/12</f>
        <v>8.4916666666666671</v>
      </c>
      <c r="AA1360" s="404">
        <f>SUM(X1360:Z1360)</f>
        <v>25.475000000000001</v>
      </c>
      <c r="AB1360" s="400">
        <f>101.9/12</f>
        <v>8.4916666666666671</v>
      </c>
      <c r="AC1360" s="400">
        <f>101.9/12</f>
        <v>8.4916666666666671</v>
      </c>
      <c r="AD1360" s="400">
        <f>101.9/12</f>
        <v>8.4916666666666671</v>
      </c>
      <c r="AE1360" s="404">
        <f>SUM(AB1360:AD1360)</f>
        <v>25.475000000000001</v>
      </c>
      <c r="AF1360" s="401">
        <f>SUBTOTAL(9,S1360,W1360,AA1360,AE1360)</f>
        <v>101.9</v>
      </c>
    </row>
    <row r="1361" spans="1:32" x14ac:dyDescent="0.3">
      <c r="A1361" s="335"/>
      <c r="B1361" s="70" t="s">
        <v>3631</v>
      </c>
      <c r="C1361" s="317" t="s">
        <v>2594</v>
      </c>
      <c r="D1361" s="317" t="s">
        <v>3408</v>
      </c>
      <c r="E1361" s="317" t="s">
        <v>979</v>
      </c>
      <c r="F1361" s="317" t="s">
        <v>2538</v>
      </c>
      <c r="G1361" s="317" t="s">
        <v>1272</v>
      </c>
      <c r="H1361" s="317" t="s">
        <v>912</v>
      </c>
      <c r="I1361" s="317">
        <v>53100</v>
      </c>
      <c r="J1361" s="504" t="s">
        <v>3725</v>
      </c>
      <c r="K1361" s="316">
        <v>42781</v>
      </c>
      <c r="L1361" s="317" t="s">
        <v>2609</v>
      </c>
      <c r="M1361" s="315" t="s">
        <v>983</v>
      </c>
      <c r="N1361" s="317" t="s">
        <v>985</v>
      </c>
      <c r="O1361" s="347">
        <f>92.64*1.1</f>
        <v>101.90400000000001</v>
      </c>
      <c r="P1361" s="400">
        <f>101.9/12</f>
        <v>8.4916666666666671</v>
      </c>
      <c r="Q1361" s="400">
        <f>101.9/12</f>
        <v>8.4916666666666671</v>
      </c>
      <c r="R1361" s="400">
        <f>101.9/12</f>
        <v>8.4916666666666671</v>
      </c>
      <c r="S1361" s="404">
        <f>SUM(P1361:R1361)</f>
        <v>25.475000000000001</v>
      </c>
      <c r="T1361" s="400">
        <f>101.9/12</f>
        <v>8.4916666666666671</v>
      </c>
      <c r="U1361" s="400">
        <f>101.9/12</f>
        <v>8.4916666666666671</v>
      </c>
      <c r="V1361" s="400">
        <f>101.9/12</f>
        <v>8.4916666666666671</v>
      </c>
      <c r="W1361" s="404">
        <f>SUM(T1361:V1361)</f>
        <v>25.475000000000001</v>
      </c>
      <c r="X1361" s="400">
        <f>101.9/12</f>
        <v>8.4916666666666671</v>
      </c>
      <c r="Y1361" s="400">
        <f>101.9/12</f>
        <v>8.4916666666666671</v>
      </c>
      <c r="Z1361" s="400">
        <f>101.9/12</f>
        <v>8.4916666666666671</v>
      </c>
      <c r="AA1361" s="404">
        <f>SUM(X1361:Z1361)</f>
        <v>25.475000000000001</v>
      </c>
      <c r="AB1361" s="400">
        <f>101.9/12</f>
        <v>8.4916666666666671</v>
      </c>
      <c r="AC1361" s="400">
        <f>101.9/12</f>
        <v>8.4916666666666671</v>
      </c>
      <c r="AD1361" s="400">
        <f>101.9/12</f>
        <v>8.4916666666666671</v>
      </c>
      <c r="AE1361" s="404">
        <f>SUM(AB1361:AD1361)</f>
        <v>25.475000000000001</v>
      </c>
      <c r="AF1361" s="401">
        <f>SUBTOTAL(9,S1361,W1361,AA1361,AE1361)</f>
        <v>101.9</v>
      </c>
    </row>
    <row r="1362" spans="1:32" x14ac:dyDescent="0.3">
      <c r="A1362" s="335"/>
      <c r="B1362" s="70" t="s">
        <v>3631</v>
      </c>
      <c r="C1362" s="317" t="s">
        <v>2665</v>
      </c>
      <c r="D1362" s="317" t="s">
        <v>2711</v>
      </c>
      <c r="E1362" s="317" t="s">
        <v>979</v>
      </c>
      <c r="F1362" s="317" t="s">
        <v>2539</v>
      </c>
      <c r="G1362" s="317" t="s">
        <v>1273</v>
      </c>
      <c r="H1362" s="317" t="s">
        <v>913</v>
      </c>
      <c r="I1362" s="317">
        <v>53000</v>
      </c>
      <c r="J1362" s="504" t="s">
        <v>3725</v>
      </c>
      <c r="K1362" s="316">
        <v>42781</v>
      </c>
      <c r="L1362" s="317" t="s">
        <v>2609</v>
      </c>
      <c r="M1362" s="315" t="s">
        <v>983</v>
      </c>
      <c r="N1362" s="317" t="s">
        <v>985</v>
      </c>
      <c r="O1362" s="347">
        <f>92.64*1.1</f>
        <v>101.90400000000001</v>
      </c>
      <c r="P1362" s="400">
        <f>101.9/12</f>
        <v>8.4916666666666671</v>
      </c>
      <c r="Q1362" s="400">
        <f>101.9/12</f>
        <v>8.4916666666666671</v>
      </c>
      <c r="R1362" s="400">
        <f>101.9/12</f>
        <v>8.4916666666666671</v>
      </c>
      <c r="S1362" s="404">
        <f>SUM(P1362:R1362)</f>
        <v>25.475000000000001</v>
      </c>
      <c r="T1362" s="400">
        <f>101.9/12</f>
        <v>8.4916666666666671</v>
      </c>
      <c r="U1362" s="400">
        <f>101.9/12</f>
        <v>8.4916666666666671</v>
      </c>
      <c r="V1362" s="400">
        <f>101.9/12</f>
        <v>8.4916666666666671</v>
      </c>
      <c r="W1362" s="404">
        <f>SUM(T1362:V1362)</f>
        <v>25.475000000000001</v>
      </c>
      <c r="X1362" s="400">
        <f>101.9/12</f>
        <v>8.4916666666666671</v>
      </c>
      <c r="Y1362" s="400">
        <f>101.9/12</f>
        <v>8.4916666666666671</v>
      </c>
      <c r="Z1362" s="400">
        <f>101.9/12</f>
        <v>8.4916666666666671</v>
      </c>
      <c r="AA1362" s="404">
        <f>SUM(X1362:Z1362)</f>
        <v>25.475000000000001</v>
      </c>
      <c r="AB1362" s="400">
        <f>101.9/12</f>
        <v>8.4916666666666671</v>
      </c>
      <c r="AC1362" s="400">
        <f>101.9/12</f>
        <v>8.4916666666666671</v>
      </c>
      <c r="AD1362" s="400">
        <f>101.9/12</f>
        <v>8.4916666666666671</v>
      </c>
      <c r="AE1362" s="404">
        <f>SUM(AB1362:AD1362)</f>
        <v>25.475000000000001</v>
      </c>
      <c r="AF1362" s="401">
        <f>SUBTOTAL(9,S1362,W1362,AA1362,AE1362)</f>
        <v>101.9</v>
      </c>
    </row>
    <row r="1363" spans="1:32" x14ac:dyDescent="0.3">
      <c r="A1363" s="335"/>
      <c r="B1363" s="70" t="s">
        <v>3631</v>
      </c>
      <c r="C1363" s="317" t="s">
        <v>2594</v>
      </c>
      <c r="D1363" s="317" t="s">
        <v>3406</v>
      </c>
      <c r="E1363" s="317" t="s">
        <v>979</v>
      </c>
      <c r="F1363" s="317" t="s">
        <v>2540</v>
      </c>
      <c r="G1363" s="317" t="s">
        <v>1272</v>
      </c>
      <c r="H1363" s="317" t="s">
        <v>912</v>
      </c>
      <c r="I1363" s="317">
        <v>53100</v>
      </c>
      <c r="J1363" s="504" t="s">
        <v>3725</v>
      </c>
      <c r="K1363" s="316">
        <v>42781</v>
      </c>
      <c r="L1363" s="317" t="s">
        <v>2609</v>
      </c>
      <c r="M1363" s="315" t="s">
        <v>983</v>
      </c>
      <c r="N1363" s="317" t="s">
        <v>985</v>
      </c>
      <c r="O1363" s="347">
        <f>92.64*1.1</f>
        <v>101.90400000000001</v>
      </c>
      <c r="P1363" s="400">
        <f>101.9/12</f>
        <v>8.4916666666666671</v>
      </c>
      <c r="Q1363" s="400">
        <f>101.9/12</f>
        <v>8.4916666666666671</v>
      </c>
      <c r="R1363" s="400">
        <f>101.9/12</f>
        <v>8.4916666666666671</v>
      </c>
      <c r="S1363" s="404">
        <f>SUM(P1363:R1363)</f>
        <v>25.475000000000001</v>
      </c>
      <c r="T1363" s="400">
        <f>101.9/12</f>
        <v>8.4916666666666671</v>
      </c>
      <c r="U1363" s="400">
        <f>101.9/12</f>
        <v>8.4916666666666671</v>
      </c>
      <c r="V1363" s="400">
        <f>101.9/12</f>
        <v>8.4916666666666671</v>
      </c>
      <c r="W1363" s="404">
        <f>SUM(T1363:V1363)</f>
        <v>25.475000000000001</v>
      </c>
      <c r="X1363" s="400">
        <f>101.9/12</f>
        <v>8.4916666666666671</v>
      </c>
      <c r="Y1363" s="400">
        <f>101.9/12</f>
        <v>8.4916666666666671</v>
      </c>
      <c r="Z1363" s="400">
        <f>101.9/12</f>
        <v>8.4916666666666671</v>
      </c>
      <c r="AA1363" s="404">
        <f>SUM(X1363:Z1363)</f>
        <v>25.475000000000001</v>
      </c>
      <c r="AB1363" s="400">
        <f>101.9/12</f>
        <v>8.4916666666666671</v>
      </c>
      <c r="AC1363" s="400">
        <f>101.9/12</f>
        <v>8.4916666666666671</v>
      </c>
      <c r="AD1363" s="400">
        <f>101.9/12</f>
        <v>8.4916666666666671</v>
      </c>
      <c r="AE1363" s="404">
        <f>SUM(AB1363:AD1363)</f>
        <v>25.475000000000001</v>
      </c>
      <c r="AF1363" s="401">
        <f>SUBTOTAL(9,S1363,W1363,AA1363,AE1363)</f>
        <v>101.9</v>
      </c>
    </row>
    <row r="1364" spans="1:32" x14ac:dyDescent="0.3">
      <c r="A1364" s="286"/>
      <c r="B1364" s="70" t="s">
        <v>3631</v>
      </c>
      <c r="C1364" s="318" t="s">
        <v>2700</v>
      </c>
      <c r="D1364" s="318" t="s">
        <v>659</v>
      </c>
      <c r="E1364" s="317" t="s">
        <v>750</v>
      </c>
      <c r="F1364" s="318" t="s">
        <v>2541</v>
      </c>
      <c r="G1364" s="318" t="s">
        <v>1273</v>
      </c>
      <c r="H1364" s="317" t="s">
        <v>913</v>
      </c>
      <c r="I1364" s="317">
        <v>53000</v>
      </c>
      <c r="J1364" s="318" t="s">
        <v>1002</v>
      </c>
      <c r="K1364" s="316">
        <v>42745</v>
      </c>
      <c r="L1364" s="317" t="s">
        <v>2609</v>
      </c>
      <c r="M1364" s="315" t="s">
        <v>984</v>
      </c>
      <c r="N1364" s="318" t="s">
        <v>991</v>
      </c>
      <c r="O1364" s="347">
        <v>34.68</v>
      </c>
      <c r="P1364" s="400">
        <v>2.89</v>
      </c>
      <c r="Q1364" s="400">
        <v>2.89</v>
      </c>
      <c r="R1364" s="400">
        <v>2.89</v>
      </c>
      <c r="S1364" s="404">
        <f>SUM(P1364:R1364)</f>
        <v>8.67</v>
      </c>
      <c r="T1364" s="400">
        <v>2.89</v>
      </c>
      <c r="U1364" s="400">
        <v>2.89</v>
      </c>
      <c r="V1364" s="400">
        <v>2.89</v>
      </c>
      <c r="W1364" s="404">
        <f>SUM(T1364:V1364)</f>
        <v>8.67</v>
      </c>
      <c r="X1364" s="400">
        <v>2.89</v>
      </c>
      <c r="Y1364" s="400">
        <v>2.89</v>
      </c>
      <c r="Z1364" s="400">
        <v>2.89</v>
      </c>
      <c r="AA1364" s="404">
        <f>SUM(X1364:Z1364)</f>
        <v>8.67</v>
      </c>
      <c r="AB1364" s="400">
        <v>2.89</v>
      </c>
      <c r="AC1364" s="400">
        <v>2.89</v>
      </c>
      <c r="AD1364" s="400">
        <v>2.89</v>
      </c>
      <c r="AE1364" s="404">
        <f>SUM(AB1364:AD1364)</f>
        <v>8.67</v>
      </c>
      <c r="AF1364" s="401">
        <f>SUBTOTAL(9,S1364,W1364,AA1364,AE1364)</f>
        <v>34.68</v>
      </c>
    </row>
    <row r="1365" spans="1:32" x14ac:dyDescent="0.3">
      <c r="A1365" s="286"/>
      <c r="B1365" s="70" t="s">
        <v>3631</v>
      </c>
      <c r="C1365" s="318" t="s">
        <v>2704</v>
      </c>
      <c r="D1365" s="318" t="s">
        <v>660</v>
      </c>
      <c r="E1365" s="317" t="s">
        <v>926</v>
      </c>
      <c r="F1365" s="318" t="s">
        <v>2542</v>
      </c>
      <c r="G1365" s="318" t="s">
        <v>1272</v>
      </c>
      <c r="H1365" s="317" t="s">
        <v>912</v>
      </c>
      <c r="I1365" s="317">
        <v>53100</v>
      </c>
      <c r="J1365" s="318" t="s">
        <v>1002</v>
      </c>
      <c r="K1365" s="316">
        <v>40575</v>
      </c>
      <c r="L1365" s="317" t="s">
        <v>2608</v>
      </c>
      <c r="M1365" s="315" t="s">
        <v>984</v>
      </c>
      <c r="N1365" s="318" t="s">
        <v>991</v>
      </c>
      <c r="O1365" s="347">
        <v>46.08</v>
      </c>
      <c r="P1365" s="400">
        <v>3.84</v>
      </c>
      <c r="Q1365" s="400">
        <v>3.84</v>
      </c>
      <c r="R1365" s="400">
        <v>3.84</v>
      </c>
      <c r="S1365" s="404">
        <f>SUM(P1365:R1365)</f>
        <v>11.52</v>
      </c>
      <c r="T1365" s="400">
        <v>3.84</v>
      </c>
      <c r="U1365" s="400">
        <v>3.84</v>
      </c>
      <c r="V1365" s="400">
        <v>3.84</v>
      </c>
      <c r="W1365" s="404">
        <f>SUM(T1365:V1365)</f>
        <v>11.52</v>
      </c>
      <c r="X1365" s="400">
        <v>3.84</v>
      </c>
      <c r="Y1365" s="400">
        <v>3.84</v>
      </c>
      <c r="Z1365" s="400">
        <v>3.84</v>
      </c>
      <c r="AA1365" s="404">
        <f>SUM(X1365:Z1365)</f>
        <v>11.52</v>
      </c>
      <c r="AB1365" s="400">
        <v>3.84</v>
      </c>
      <c r="AC1365" s="400">
        <v>3.84</v>
      </c>
      <c r="AD1365" s="400">
        <v>3.84</v>
      </c>
      <c r="AE1365" s="404">
        <f>SUM(AB1365:AD1365)</f>
        <v>11.52</v>
      </c>
      <c r="AF1365" s="401">
        <f>SUBTOTAL(9,S1365,W1365,AA1365,AE1365)</f>
        <v>46.08</v>
      </c>
    </row>
    <row r="1366" spans="1:32" x14ac:dyDescent="0.3">
      <c r="A1366" s="70"/>
      <c r="B1366" s="508" t="s">
        <v>3632</v>
      </c>
      <c r="C1366" s="504" t="s">
        <v>2704</v>
      </c>
      <c r="D1366" s="504" t="s">
        <v>661</v>
      </c>
      <c r="E1366" s="503" t="s">
        <v>927</v>
      </c>
      <c r="F1366" s="504" t="s">
        <v>2543</v>
      </c>
      <c r="G1366" s="504" t="s">
        <v>1272</v>
      </c>
      <c r="H1366" s="503" t="s">
        <v>912</v>
      </c>
      <c r="I1366" s="503">
        <v>53100</v>
      </c>
      <c r="J1366" s="504" t="s">
        <v>1002</v>
      </c>
      <c r="K1366" s="316">
        <v>39524</v>
      </c>
      <c r="L1366" s="503" t="s">
        <v>2608</v>
      </c>
      <c r="M1366" s="315" t="s">
        <v>984</v>
      </c>
      <c r="N1366" s="504" t="s">
        <v>991</v>
      </c>
      <c r="O1366" s="525">
        <v>46.08</v>
      </c>
      <c r="P1366" s="400">
        <v>3.84</v>
      </c>
      <c r="Q1366" s="400">
        <v>3.84</v>
      </c>
      <c r="R1366" s="400"/>
      <c r="S1366" s="404">
        <f>SUM(P1366:R1366)</f>
        <v>7.68</v>
      </c>
      <c r="T1366" s="400"/>
      <c r="U1366" s="400"/>
      <c r="V1366" s="400"/>
      <c r="W1366" s="404">
        <f>SUM(T1366:V1366)</f>
        <v>0</v>
      </c>
      <c r="X1366" s="400"/>
      <c r="Y1366" s="400"/>
      <c r="Z1366" s="400"/>
      <c r="AA1366" s="404">
        <f>SUM(X1366:Z1366)</f>
        <v>0</v>
      </c>
      <c r="AB1366" s="400"/>
      <c r="AC1366" s="400"/>
      <c r="AD1366" s="400"/>
      <c r="AE1366" s="404">
        <f>SUM(AB1366:AD1366)</f>
        <v>0</v>
      </c>
      <c r="AF1366" s="401">
        <f>SUBTOTAL(9,S1366,W1366,AA1366,AE1366)</f>
        <v>7.68</v>
      </c>
    </row>
    <row r="1367" spans="1:32" x14ac:dyDescent="0.3">
      <c r="A1367" s="286"/>
      <c r="B1367" s="70" t="s">
        <v>3631</v>
      </c>
      <c r="C1367" s="317" t="s">
        <v>2686</v>
      </c>
      <c r="D1367" s="317" t="s">
        <v>2685</v>
      </c>
      <c r="E1367" s="503" t="s">
        <v>3729</v>
      </c>
      <c r="F1367" s="318" t="s">
        <v>2544</v>
      </c>
      <c r="G1367" s="318" t="s">
        <v>1272</v>
      </c>
      <c r="H1367" s="317" t="s">
        <v>912</v>
      </c>
      <c r="I1367" s="317">
        <v>53100</v>
      </c>
      <c r="J1367" s="318" t="s">
        <v>1004</v>
      </c>
      <c r="K1367" s="316">
        <v>41296</v>
      </c>
      <c r="L1367" s="317" t="s">
        <v>2608</v>
      </c>
      <c r="M1367" s="315" t="s">
        <v>984</v>
      </c>
      <c r="N1367" s="318" t="s">
        <v>992</v>
      </c>
      <c r="O1367" s="347">
        <v>71.52</v>
      </c>
      <c r="P1367" s="400">
        <v>5.96</v>
      </c>
      <c r="Q1367" s="400">
        <v>5.96</v>
      </c>
      <c r="R1367" s="400">
        <v>5.96</v>
      </c>
      <c r="S1367" s="404">
        <f>SUM(P1367:R1367)</f>
        <v>17.88</v>
      </c>
      <c r="T1367" s="400">
        <v>5.96</v>
      </c>
      <c r="U1367" s="400">
        <v>5.96</v>
      </c>
      <c r="V1367" s="400">
        <v>5.96</v>
      </c>
      <c r="W1367" s="404">
        <f>SUM(T1367:V1367)</f>
        <v>17.88</v>
      </c>
      <c r="X1367" s="400">
        <v>5.96</v>
      </c>
      <c r="Y1367" s="400">
        <v>5.96</v>
      </c>
      <c r="Z1367" s="400">
        <v>5.96</v>
      </c>
      <c r="AA1367" s="404">
        <f>SUM(X1367:Z1367)</f>
        <v>17.88</v>
      </c>
      <c r="AB1367" s="400">
        <v>5.96</v>
      </c>
      <c r="AC1367" s="400">
        <v>5.96</v>
      </c>
      <c r="AD1367" s="400">
        <v>5.96</v>
      </c>
      <c r="AE1367" s="404">
        <f>SUM(AB1367:AD1367)</f>
        <v>17.88</v>
      </c>
      <c r="AF1367" s="401">
        <f>SUBTOTAL(9,S1367,W1367,AA1367,AE1367)</f>
        <v>71.52</v>
      </c>
    </row>
    <row r="1368" spans="1:32" x14ac:dyDescent="0.3">
      <c r="A1368" s="286"/>
      <c r="B1368" s="70" t="s">
        <v>3631</v>
      </c>
      <c r="C1368" s="317" t="s">
        <v>2686</v>
      </c>
      <c r="D1368" s="317" t="s">
        <v>2687</v>
      </c>
      <c r="E1368" s="503" t="s">
        <v>3729</v>
      </c>
      <c r="F1368" s="318" t="s">
        <v>2545</v>
      </c>
      <c r="G1368" s="318" t="s">
        <v>1272</v>
      </c>
      <c r="H1368" s="317" t="s">
        <v>912</v>
      </c>
      <c r="I1368" s="317">
        <v>53100</v>
      </c>
      <c r="J1368" s="318" t="s">
        <v>1004</v>
      </c>
      <c r="K1368" s="316">
        <v>41296</v>
      </c>
      <c r="L1368" s="317" t="s">
        <v>2608</v>
      </c>
      <c r="M1368" s="315" t="s">
        <v>984</v>
      </c>
      <c r="N1368" s="318" t="s">
        <v>992</v>
      </c>
      <c r="O1368" s="347">
        <v>71.52</v>
      </c>
      <c r="P1368" s="400">
        <v>5.96</v>
      </c>
      <c r="Q1368" s="400">
        <v>5.96</v>
      </c>
      <c r="R1368" s="400">
        <v>5.96</v>
      </c>
      <c r="S1368" s="404">
        <f>SUM(P1368:R1368)</f>
        <v>17.88</v>
      </c>
      <c r="T1368" s="400">
        <v>5.96</v>
      </c>
      <c r="U1368" s="400">
        <v>5.96</v>
      </c>
      <c r="V1368" s="400">
        <v>5.96</v>
      </c>
      <c r="W1368" s="404">
        <f>SUM(T1368:V1368)</f>
        <v>17.88</v>
      </c>
      <c r="X1368" s="400">
        <v>5.96</v>
      </c>
      <c r="Y1368" s="400">
        <v>5.96</v>
      </c>
      <c r="Z1368" s="400">
        <v>5.96</v>
      </c>
      <c r="AA1368" s="404">
        <f>SUM(X1368:Z1368)</f>
        <v>17.88</v>
      </c>
      <c r="AB1368" s="400">
        <v>5.96</v>
      </c>
      <c r="AC1368" s="400">
        <v>5.96</v>
      </c>
      <c r="AD1368" s="400">
        <v>5.96</v>
      </c>
      <c r="AE1368" s="404">
        <f>SUM(AB1368:AD1368)</f>
        <v>17.88</v>
      </c>
      <c r="AF1368" s="401">
        <f>SUBTOTAL(9,S1368,W1368,AA1368,AE1368)</f>
        <v>71.52</v>
      </c>
    </row>
    <row r="1369" spans="1:32" x14ac:dyDescent="0.3">
      <c r="A1369" s="286"/>
      <c r="B1369" s="70" t="s">
        <v>3631</v>
      </c>
      <c r="C1369" s="317" t="s">
        <v>2686</v>
      </c>
      <c r="D1369" s="317" t="s">
        <v>2688</v>
      </c>
      <c r="E1369" s="503" t="s">
        <v>3729</v>
      </c>
      <c r="F1369" s="318" t="s">
        <v>2546</v>
      </c>
      <c r="G1369" s="318" t="s">
        <v>1272</v>
      </c>
      <c r="H1369" s="317" t="s">
        <v>912</v>
      </c>
      <c r="I1369" s="317">
        <v>53100</v>
      </c>
      <c r="J1369" s="318" t="s">
        <v>1004</v>
      </c>
      <c r="K1369" s="316">
        <v>41296</v>
      </c>
      <c r="L1369" s="317" t="s">
        <v>2608</v>
      </c>
      <c r="M1369" s="315" t="s">
        <v>984</v>
      </c>
      <c r="N1369" s="318" t="s">
        <v>992</v>
      </c>
      <c r="O1369" s="347">
        <v>71.52</v>
      </c>
      <c r="P1369" s="400">
        <v>5.96</v>
      </c>
      <c r="Q1369" s="400">
        <v>5.96</v>
      </c>
      <c r="R1369" s="400">
        <v>5.96</v>
      </c>
      <c r="S1369" s="404">
        <f>SUM(P1369:R1369)</f>
        <v>17.88</v>
      </c>
      <c r="T1369" s="400">
        <v>5.96</v>
      </c>
      <c r="U1369" s="400">
        <v>5.96</v>
      </c>
      <c r="V1369" s="400">
        <v>5.96</v>
      </c>
      <c r="W1369" s="404">
        <f>SUM(T1369:V1369)</f>
        <v>17.88</v>
      </c>
      <c r="X1369" s="400">
        <v>5.96</v>
      </c>
      <c r="Y1369" s="400">
        <v>5.96</v>
      </c>
      <c r="Z1369" s="400">
        <v>5.96</v>
      </c>
      <c r="AA1369" s="404">
        <f>SUM(X1369:Z1369)</f>
        <v>17.88</v>
      </c>
      <c r="AB1369" s="400">
        <v>5.96</v>
      </c>
      <c r="AC1369" s="400">
        <v>5.96</v>
      </c>
      <c r="AD1369" s="400">
        <v>5.96</v>
      </c>
      <c r="AE1369" s="404">
        <f>SUM(AB1369:AD1369)</f>
        <v>17.88</v>
      </c>
      <c r="AF1369" s="401">
        <f>SUBTOTAL(9,S1369,W1369,AA1369,AE1369)</f>
        <v>71.52</v>
      </c>
    </row>
    <row r="1370" spans="1:32" x14ac:dyDescent="0.3">
      <c r="A1370" s="286"/>
      <c r="B1370" s="70" t="s">
        <v>3631</v>
      </c>
      <c r="C1370" s="318" t="s">
        <v>2686</v>
      </c>
      <c r="D1370" s="318" t="s">
        <v>662</v>
      </c>
      <c r="E1370" s="317" t="s">
        <v>943</v>
      </c>
      <c r="F1370" s="318" t="s">
        <v>2547</v>
      </c>
      <c r="G1370" s="318" t="s">
        <v>1272</v>
      </c>
      <c r="H1370" s="317" t="s">
        <v>912</v>
      </c>
      <c r="I1370" s="317">
        <v>53100</v>
      </c>
      <c r="J1370" s="318" t="s">
        <v>1002</v>
      </c>
      <c r="K1370" s="316">
        <v>41251</v>
      </c>
      <c r="L1370" s="317" t="s">
        <v>2608</v>
      </c>
      <c r="M1370" s="315" t="s">
        <v>984</v>
      </c>
      <c r="N1370" s="318" t="s">
        <v>991</v>
      </c>
      <c r="O1370" s="347">
        <v>46.08</v>
      </c>
      <c r="P1370" s="400">
        <v>3.84</v>
      </c>
      <c r="Q1370" s="400">
        <v>3.84</v>
      </c>
      <c r="R1370" s="400">
        <v>3.84</v>
      </c>
      <c r="S1370" s="404">
        <f>SUM(P1370:R1370)</f>
        <v>11.52</v>
      </c>
      <c r="T1370" s="400">
        <v>3.84</v>
      </c>
      <c r="U1370" s="400">
        <v>3.84</v>
      </c>
      <c r="V1370" s="400">
        <v>3.84</v>
      </c>
      <c r="W1370" s="404">
        <f>SUM(T1370:V1370)</f>
        <v>11.52</v>
      </c>
      <c r="X1370" s="400">
        <v>3.84</v>
      </c>
      <c r="Y1370" s="400">
        <v>3.84</v>
      </c>
      <c r="Z1370" s="400">
        <v>3.84</v>
      </c>
      <c r="AA1370" s="404">
        <f>SUM(X1370:Z1370)</f>
        <v>11.52</v>
      </c>
      <c r="AB1370" s="400">
        <v>3.84</v>
      </c>
      <c r="AC1370" s="400">
        <v>3.84</v>
      </c>
      <c r="AD1370" s="400">
        <v>3.84</v>
      </c>
      <c r="AE1370" s="404">
        <f>SUM(AB1370:AD1370)</f>
        <v>11.52</v>
      </c>
      <c r="AF1370" s="401">
        <f>SUBTOTAL(9,S1370,W1370,AA1370,AE1370)</f>
        <v>46.08</v>
      </c>
    </row>
    <row r="1371" spans="1:32" x14ac:dyDescent="0.3">
      <c r="A1371" s="286"/>
      <c r="B1371" s="70" t="s">
        <v>3631</v>
      </c>
      <c r="C1371" s="318" t="s">
        <v>2686</v>
      </c>
      <c r="D1371" s="318" t="s">
        <v>663</v>
      </c>
      <c r="E1371" s="317" t="s">
        <v>943</v>
      </c>
      <c r="F1371" s="318" t="s">
        <v>2548</v>
      </c>
      <c r="G1371" s="318" t="s">
        <v>1272</v>
      </c>
      <c r="H1371" s="317" t="s">
        <v>912</v>
      </c>
      <c r="I1371" s="317">
        <v>53100</v>
      </c>
      <c r="J1371" s="318" t="s">
        <v>1002</v>
      </c>
      <c r="K1371" s="316">
        <v>41251</v>
      </c>
      <c r="L1371" s="317" t="s">
        <v>2608</v>
      </c>
      <c r="M1371" s="315" t="s">
        <v>984</v>
      </c>
      <c r="N1371" s="318" t="s">
        <v>991</v>
      </c>
      <c r="O1371" s="347">
        <v>46.08</v>
      </c>
      <c r="P1371" s="400">
        <v>3.84</v>
      </c>
      <c r="Q1371" s="400">
        <v>3.84</v>
      </c>
      <c r="R1371" s="400">
        <v>3.84</v>
      </c>
      <c r="S1371" s="404">
        <f>SUM(P1371:R1371)</f>
        <v>11.52</v>
      </c>
      <c r="T1371" s="400">
        <v>3.84</v>
      </c>
      <c r="U1371" s="400">
        <v>3.84</v>
      </c>
      <c r="V1371" s="400">
        <v>3.84</v>
      </c>
      <c r="W1371" s="404">
        <f>SUM(T1371:V1371)</f>
        <v>11.52</v>
      </c>
      <c r="X1371" s="400">
        <v>3.84</v>
      </c>
      <c r="Y1371" s="400">
        <v>3.84</v>
      </c>
      <c r="Z1371" s="400">
        <v>3.84</v>
      </c>
      <c r="AA1371" s="404">
        <f>SUM(X1371:Z1371)</f>
        <v>11.52</v>
      </c>
      <c r="AB1371" s="400">
        <v>3.84</v>
      </c>
      <c r="AC1371" s="400">
        <v>3.84</v>
      </c>
      <c r="AD1371" s="400">
        <v>3.84</v>
      </c>
      <c r="AE1371" s="404">
        <f>SUM(AB1371:AD1371)</f>
        <v>11.52</v>
      </c>
      <c r="AF1371" s="401">
        <f>SUBTOTAL(9,S1371,W1371,AA1371,AE1371)</f>
        <v>46.08</v>
      </c>
    </row>
    <row r="1372" spans="1:32" x14ac:dyDescent="0.3">
      <c r="A1372" s="286"/>
      <c r="B1372" s="70" t="s">
        <v>3631</v>
      </c>
      <c r="C1372" s="318" t="s">
        <v>2686</v>
      </c>
      <c r="D1372" s="318" t="s">
        <v>664</v>
      </c>
      <c r="E1372" s="317" t="s">
        <v>943</v>
      </c>
      <c r="F1372" s="318" t="s">
        <v>2549</v>
      </c>
      <c r="G1372" s="318" t="s">
        <v>1272</v>
      </c>
      <c r="H1372" s="317" t="s">
        <v>912</v>
      </c>
      <c r="I1372" s="317">
        <v>53100</v>
      </c>
      <c r="J1372" s="318" t="s">
        <v>1002</v>
      </c>
      <c r="K1372" s="316">
        <v>41251</v>
      </c>
      <c r="L1372" s="317" t="s">
        <v>2608</v>
      </c>
      <c r="M1372" s="315" t="s">
        <v>984</v>
      </c>
      <c r="N1372" s="318" t="s">
        <v>991</v>
      </c>
      <c r="O1372" s="347">
        <v>46.08</v>
      </c>
      <c r="P1372" s="400">
        <v>3.84</v>
      </c>
      <c r="Q1372" s="400">
        <v>3.84</v>
      </c>
      <c r="R1372" s="400">
        <v>3.84</v>
      </c>
      <c r="S1372" s="404">
        <f>SUM(P1372:R1372)</f>
        <v>11.52</v>
      </c>
      <c r="T1372" s="400">
        <v>3.84</v>
      </c>
      <c r="U1372" s="400">
        <v>3.84</v>
      </c>
      <c r="V1372" s="400">
        <v>3.84</v>
      </c>
      <c r="W1372" s="404">
        <f>SUM(T1372:V1372)</f>
        <v>11.52</v>
      </c>
      <c r="X1372" s="400">
        <v>3.84</v>
      </c>
      <c r="Y1372" s="400">
        <v>3.84</v>
      </c>
      <c r="Z1372" s="400">
        <v>3.84</v>
      </c>
      <c r="AA1372" s="404">
        <f>SUM(X1372:Z1372)</f>
        <v>11.52</v>
      </c>
      <c r="AB1372" s="400">
        <v>3.84</v>
      </c>
      <c r="AC1372" s="400">
        <v>3.84</v>
      </c>
      <c r="AD1372" s="400">
        <v>3.84</v>
      </c>
      <c r="AE1372" s="404">
        <f>SUM(AB1372:AD1372)</f>
        <v>11.52</v>
      </c>
      <c r="AF1372" s="401">
        <f>SUBTOTAL(9,S1372,W1372,AA1372,AE1372)</f>
        <v>46.08</v>
      </c>
    </row>
    <row r="1373" spans="1:32" x14ac:dyDescent="0.3">
      <c r="A1373" s="286"/>
      <c r="B1373" s="70" t="s">
        <v>3631</v>
      </c>
      <c r="C1373" s="318" t="s">
        <v>2700</v>
      </c>
      <c r="D1373" s="318" t="s">
        <v>665</v>
      </c>
      <c r="E1373" s="317" t="s">
        <v>750</v>
      </c>
      <c r="F1373" s="318" t="s">
        <v>2550</v>
      </c>
      <c r="G1373" s="318" t="s">
        <v>1273</v>
      </c>
      <c r="H1373" s="317" t="s">
        <v>913</v>
      </c>
      <c r="I1373" s="317">
        <v>53000</v>
      </c>
      <c r="J1373" s="318" t="s">
        <v>1001</v>
      </c>
      <c r="K1373" s="316">
        <v>42756</v>
      </c>
      <c r="L1373" s="317" t="s">
        <v>2609</v>
      </c>
      <c r="M1373" s="315" t="s">
        <v>983</v>
      </c>
      <c r="N1373" s="318" t="s">
        <v>991</v>
      </c>
      <c r="O1373" s="375">
        <v>38.04</v>
      </c>
      <c r="P1373" s="400">
        <v>3.17</v>
      </c>
      <c r="Q1373" s="400">
        <v>3.17</v>
      </c>
      <c r="R1373" s="400">
        <v>3.17</v>
      </c>
      <c r="S1373" s="404">
        <f>SUM(P1373:R1373)</f>
        <v>9.51</v>
      </c>
      <c r="T1373" s="400">
        <v>3.17</v>
      </c>
      <c r="U1373" s="400">
        <v>3.17</v>
      </c>
      <c r="V1373" s="400">
        <v>3.17</v>
      </c>
      <c r="W1373" s="404">
        <f>SUM(T1373:V1373)</f>
        <v>9.51</v>
      </c>
      <c r="X1373" s="400">
        <v>3.17</v>
      </c>
      <c r="Y1373" s="400">
        <v>3.17</v>
      </c>
      <c r="Z1373" s="400">
        <v>3.17</v>
      </c>
      <c r="AA1373" s="404">
        <f>SUM(X1373:Z1373)</f>
        <v>9.51</v>
      </c>
      <c r="AB1373" s="400">
        <v>3.17</v>
      </c>
      <c r="AC1373" s="400">
        <v>3.17</v>
      </c>
      <c r="AD1373" s="400">
        <v>3.17</v>
      </c>
      <c r="AE1373" s="404">
        <f>SUM(AB1373:AD1373)</f>
        <v>9.51</v>
      </c>
      <c r="AF1373" s="401">
        <f>SUBTOTAL(9,S1373,W1373,AA1373,AE1373)</f>
        <v>38.04</v>
      </c>
    </row>
    <row r="1374" spans="1:32" x14ac:dyDescent="0.3">
      <c r="A1374" s="286"/>
      <c r="B1374" s="70" t="s">
        <v>3631</v>
      </c>
      <c r="C1374" s="318" t="s">
        <v>2700</v>
      </c>
      <c r="D1374" s="318" t="s">
        <v>666</v>
      </c>
      <c r="E1374" s="317" t="s">
        <v>750</v>
      </c>
      <c r="F1374" s="318" t="s">
        <v>2551</v>
      </c>
      <c r="G1374" s="318" t="s">
        <v>1273</v>
      </c>
      <c r="H1374" s="317" t="s">
        <v>913</v>
      </c>
      <c r="I1374" s="317">
        <v>53000</v>
      </c>
      <c r="J1374" s="318" t="s">
        <v>1001</v>
      </c>
      <c r="K1374" s="316">
        <v>42756</v>
      </c>
      <c r="L1374" s="317" t="s">
        <v>2609</v>
      </c>
      <c r="M1374" s="315" t="s">
        <v>983</v>
      </c>
      <c r="N1374" s="318" t="s">
        <v>991</v>
      </c>
      <c r="O1374" s="375">
        <v>38.04</v>
      </c>
      <c r="P1374" s="400">
        <v>3.17</v>
      </c>
      <c r="Q1374" s="400">
        <v>3.17</v>
      </c>
      <c r="R1374" s="400">
        <v>3.17</v>
      </c>
      <c r="S1374" s="404">
        <f>SUM(P1374:R1374)</f>
        <v>9.51</v>
      </c>
      <c r="T1374" s="400">
        <v>3.17</v>
      </c>
      <c r="U1374" s="400">
        <v>3.17</v>
      </c>
      <c r="V1374" s="400">
        <v>3.17</v>
      </c>
      <c r="W1374" s="404">
        <f>SUM(T1374:V1374)</f>
        <v>9.51</v>
      </c>
      <c r="X1374" s="400">
        <v>3.17</v>
      </c>
      <c r="Y1374" s="400">
        <v>3.17</v>
      </c>
      <c r="Z1374" s="400">
        <v>3.17</v>
      </c>
      <c r="AA1374" s="404">
        <f>SUM(X1374:Z1374)</f>
        <v>9.51</v>
      </c>
      <c r="AB1374" s="400">
        <v>3.17</v>
      </c>
      <c r="AC1374" s="400">
        <v>3.17</v>
      </c>
      <c r="AD1374" s="400">
        <v>3.17</v>
      </c>
      <c r="AE1374" s="404">
        <f>SUM(AB1374:AD1374)</f>
        <v>9.51</v>
      </c>
      <c r="AF1374" s="401">
        <f>SUBTOTAL(9,S1374,W1374,AA1374,AE1374)</f>
        <v>38.04</v>
      </c>
    </row>
    <row r="1375" spans="1:32" x14ac:dyDescent="0.3">
      <c r="A1375" s="286"/>
      <c r="B1375" s="70" t="s">
        <v>3631</v>
      </c>
      <c r="C1375" s="318" t="s">
        <v>2700</v>
      </c>
      <c r="D1375" s="318" t="s">
        <v>668</v>
      </c>
      <c r="E1375" s="317" t="s">
        <v>750</v>
      </c>
      <c r="F1375" s="318" t="s">
        <v>2553</v>
      </c>
      <c r="G1375" s="318" t="s">
        <v>1273</v>
      </c>
      <c r="H1375" s="317" t="s">
        <v>913</v>
      </c>
      <c r="I1375" s="317">
        <v>53000</v>
      </c>
      <c r="J1375" s="318" t="s">
        <v>1001</v>
      </c>
      <c r="K1375" s="316">
        <v>42854</v>
      </c>
      <c r="L1375" s="317" t="s">
        <v>2609</v>
      </c>
      <c r="M1375" s="315" t="s">
        <v>983</v>
      </c>
      <c r="N1375" s="318" t="s">
        <v>991</v>
      </c>
      <c r="O1375" s="375">
        <v>38.04</v>
      </c>
      <c r="P1375" s="400">
        <v>3.17</v>
      </c>
      <c r="Q1375" s="400">
        <v>3.17</v>
      </c>
      <c r="R1375" s="400">
        <v>3.17</v>
      </c>
      <c r="S1375" s="404">
        <f>SUM(P1375:R1375)</f>
        <v>9.51</v>
      </c>
      <c r="T1375" s="400">
        <v>3.17</v>
      </c>
      <c r="U1375" s="400">
        <v>3.17</v>
      </c>
      <c r="V1375" s="400">
        <v>3.17</v>
      </c>
      <c r="W1375" s="404">
        <f>SUM(T1375:V1375)</f>
        <v>9.51</v>
      </c>
      <c r="X1375" s="400">
        <v>3.17</v>
      </c>
      <c r="Y1375" s="400">
        <v>3.17</v>
      </c>
      <c r="Z1375" s="400">
        <v>3.17</v>
      </c>
      <c r="AA1375" s="404">
        <f>SUM(X1375:Z1375)</f>
        <v>9.51</v>
      </c>
      <c r="AB1375" s="400">
        <v>3.17</v>
      </c>
      <c r="AC1375" s="400">
        <v>3.17</v>
      </c>
      <c r="AD1375" s="400">
        <v>3.17</v>
      </c>
      <c r="AE1375" s="404">
        <f>SUM(AB1375:AD1375)</f>
        <v>9.51</v>
      </c>
      <c r="AF1375" s="401">
        <f>SUBTOTAL(9,S1375,W1375,AA1375,AE1375)</f>
        <v>38.04</v>
      </c>
    </row>
    <row r="1376" spans="1:32" x14ac:dyDescent="0.3">
      <c r="A1376" s="286"/>
      <c r="B1376" s="70" t="s">
        <v>3631</v>
      </c>
      <c r="C1376" s="318" t="s">
        <v>2700</v>
      </c>
      <c r="D1376" s="318" t="s">
        <v>669</v>
      </c>
      <c r="E1376" s="317" t="s">
        <v>750</v>
      </c>
      <c r="F1376" s="318" t="s">
        <v>2554</v>
      </c>
      <c r="G1376" s="318" t="s">
        <v>1272</v>
      </c>
      <c r="H1376" s="317" t="s">
        <v>912</v>
      </c>
      <c r="I1376" s="317">
        <v>53100</v>
      </c>
      <c r="J1376" s="318" t="s">
        <v>1001</v>
      </c>
      <c r="K1376" s="316">
        <v>42854</v>
      </c>
      <c r="L1376" s="317" t="s">
        <v>2609</v>
      </c>
      <c r="M1376" s="315" t="s">
        <v>983</v>
      </c>
      <c r="N1376" s="318" t="s">
        <v>991</v>
      </c>
      <c r="O1376" s="375">
        <v>38.04</v>
      </c>
      <c r="P1376" s="400">
        <v>3.17</v>
      </c>
      <c r="Q1376" s="400">
        <v>3.17</v>
      </c>
      <c r="R1376" s="400">
        <v>3.17</v>
      </c>
      <c r="S1376" s="404">
        <f>SUM(P1376:R1376)</f>
        <v>9.51</v>
      </c>
      <c r="T1376" s="400">
        <v>3.17</v>
      </c>
      <c r="U1376" s="400">
        <v>3.17</v>
      </c>
      <c r="V1376" s="400">
        <v>3.17</v>
      </c>
      <c r="W1376" s="404">
        <f>SUM(T1376:V1376)</f>
        <v>9.51</v>
      </c>
      <c r="X1376" s="400">
        <v>3.17</v>
      </c>
      <c r="Y1376" s="400">
        <v>3.17</v>
      </c>
      <c r="Z1376" s="400">
        <v>3.17</v>
      </c>
      <c r="AA1376" s="404">
        <f>SUM(X1376:Z1376)</f>
        <v>9.51</v>
      </c>
      <c r="AB1376" s="400">
        <v>3.17</v>
      </c>
      <c r="AC1376" s="400">
        <v>3.17</v>
      </c>
      <c r="AD1376" s="400">
        <v>3.17</v>
      </c>
      <c r="AE1376" s="404">
        <f>SUM(AB1376:AD1376)</f>
        <v>9.51</v>
      </c>
      <c r="AF1376" s="401">
        <f>SUBTOTAL(9,S1376,W1376,AA1376,AE1376)</f>
        <v>38.04</v>
      </c>
    </row>
    <row r="1377" spans="1:32" x14ac:dyDescent="0.3">
      <c r="A1377" s="286"/>
      <c r="B1377" s="70" t="s">
        <v>3631</v>
      </c>
      <c r="C1377" s="318" t="s">
        <v>2700</v>
      </c>
      <c r="D1377" s="318" t="s">
        <v>670</v>
      </c>
      <c r="E1377" s="317" t="s">
        <v>750</v>
      </c>
      <c r="F1377" s="318" t="s">
        <v>2555</v>
      </c>
      <c r="G1377" s="318" t="s">
        <v>1272</v>
      </c>
      <c r="H1377" s="317" t="s">
        <v>912</v>
      </c>
      <c r="I1377" s="317">
        <v>53100</v>
      </c>
      <c r="J1377" s="318" t="s">
        <v>1001</v>
      </c>
      <c r="K1377" s="316">
        <v>42854</v>
      </c>
      <c r="L1377" s="317" t="s">
        <v>2609</v>
      </c>
      <c r="M1377" s="315" t="s">
        <v>983</v>
      </c>
      <c r="N1377" s="318" t="s">
        <v>991</v>
      </c>
      <c r="O1377" s="375">
        <v>38.04</v>
      </c>
      <c r="P1377" s="400">
        <v>3.17</v>
      </c>
      <c r="Q1377" s="400">
        <v>3.17</v>
      </c>
      <c r="R1377" s="400">
        <v>3.17</v>
      </c>
      <c r="S1377" s="404">
        <f>SUM(P1377:R1377)</f>
        <v>9.51</v>
      </c>
      <c r="T1377" s="400">
        <v>3.17</v>
      </c>
      <c r="U1377" s="400">
        <v>3.17</v>
      </c>
      <c r="V1377" s="400">
        <v>3.17</v>
      </c>
      <c r="W1377" s="404">
        <f>SUM(T1377:V1377)</f>
        <v>9.51</v>
      </c>
      <c r="X1377" s="400">
        <v>3.17</v>
      </c>
      <c r="Y1377" s="400">
        <v>3.17</v>
      </c>
      <c r="Z1377" s="400">
        <v>3.17</v>
      </c>
      <c r="AA1377" s="404">
        <f>SUM(X1377:Z1377)</f>
        <v>9.51</v>
      </c>
      <c r="AB1377" s="400">
        <v>3.17</v>
      </c>
      <c r="AC1377" s="400">
        <v>3.17</v>
      </c>
      <c r="AD1377" s="400">
        <v>3.17</v>
      </c>
      <c r="AE1377" s="404">
        <f>SUM(AB1377:AD1377)</f>
        <v>9.51</v>
      </c>
      <c r="AF1377" s="401">
        <f>SUBTOTAL(9,S1377,W1377,AA1377,AE1377)</f>
        <v>38.04</v>
      </c>
    </row>
    <row r="1378" spans="1:32" x14ac:dyDescent="0.3">
      <c r="A1378" s="286"/>
      <c r="B1378" s="70" t="s">
        <v>3631</v>
      </c>
      <c r="C1378" s="318" t="s">
        <v>2690</v>
      </c>
      <c r="D1378" s="318" t="s">
        <v>128</v>
      </c>
      <c r="E1378" s="317" t="s">
        <v>750</v>
      </c>
      <c r="F1378" s="318" t="s">
        <v>2556</v>
      </c>
      <c r="G1378" s="318" t="s">
        <v>1272</v>
      </c>
      <c r="H1378" s="317" t="s">
        <v>912</v>
      </c>
      <c r="I1378" s="317">
        <v>53100</v>
      </c>
      <c r="J1378" s="318" t="s">
        <v>1001</v>
      </c>
      <c r="K1378" s="316">
        <v>42854</v>
      </c>
      <c r="L1378" s="317" t="s">
        <v>2609</v>
      </c>
      <c r="M1378" s="315" t="s">
        <v>983</v>
      </c>
      <c r="N1378" s="318" t="s">
        <v>991</v>
      </c>
      <c r="O1378" s="375">
        <v>38.04</v>
      </c>
      <c r="P1378" s="400">
        <v>3.17</v>
      </c>
      <c r="Q1378" s="400">
        <v>3.17</v>
      </c>
      <c r="R1378" s="400">
        <v>3.17</v>
      </c>
      <c r="S1378" s="404">
        <f>SUM(P1378:R1378)</f>
        <v>9.51</v>
      </c>
      <c r="T1378" s="400">
        <v>3.17</v>
      </c>
      <c r="U1378" s="400">
        <v>3.17</v>
      </c>
      <c r="V1378" s="400">
        <v>3.17</v>
      </c>
      <c r="W1378" s="404">
        <f>SUM(T1378:V1378)</f>
        <v>9.51</v>
      </c>
      <c r="X1378" s="400">
        <v>3.17</v>
      </c>
      <c r="Y1378" s="400">
        <v>3.17</v>
      </c>
      <c r="Z1378" s="400">
        <v>3.17</v>
      </c>
      <c r="AA1378" s="404">
        <f>SUM(X1378:Z1378)</f>
        <v>9.51</v>
      </c>
      <c r="AB1378" s="400">
        <v>3.17</v>
      </c>
      <c r="AC1378" s="400">
        <v>3.17</v>
      </c>
      <c r="AD1378" s="400">
        <v>3.17</v>
      </c>
      <c r="AE1378" s="404">
        <f>SUM(AB1378:AD1378)</f>
        <v>9.51</v>
      </c>
      <c r="AF1378" s="401">
        <f>SUBTOTAL(9,S1378,W1378,AA1378,AE1378)</f>
        <v>38.04</v>
      </c>
    </row>
    <row r="1379" spans="1:32" x14ac:dyDescent="0.3">
      <c r="A1379" s="286"/>
      <c r="B1379" s="70" t="s">
        <v>3631</v>
      </c>
      <c r="C1379" s="318" t="s">
        <v>2594</v>
      </c>
      <c r="D1379" s="318" t="s">
        <v>671</v>
      </c>
      <c r="E1379" s="317" t="s">
        <v>750</v>
      </c>
      <c r="F1379" s="318" t="s">
        <v>2557</v>
      </c>
      <c r="G1379" s="318" t="s">
        <v>1272</v>
      </c>
      <c r="H1379" s="317" t="s">
        <v>912</v>
      </c>
      <c r="I1379" s="317">
        <v>53100</v>
      </c>
      <c r="J1379" s="318" t="s">
        <v>1001</v>
      </c>
      <c r="K1379" s="316">
        <v>42826</v>
      </c>
      <c r="L1379" s="317" t="s">
        <v>2609</v>
      </c>
      <c r="M1379" s="315" t="s">
        <v>983</v>
      </c>
      <c r="N1379" s="318" t="s">
        <v>991</v>
      </c>
      <c r="O1379" s="375">
        <v>38.04</v>
      </c>
      <c r="P1379" s="400">
        <v>3.17</v>
      </c>
      <c r="Q1379" s="400">
        <v>3.17</v>
      </c>
      <c r="R1379" s="400">
        <v>3.17</v>
      </c>
      <c r="S1379" s="404">
        <f>SUM(P1379:R1379)</f>
        <v>9.51</v>
      </c>
      <c r="T1379" s="400">
        <v>3.17</v>
      </c>
      <c r="U1379" s="400">
        <v>3.17</v>
      </c>
      <c r="V1379" s="400">
        <v>3.17</v>
      </c>
      <c r="W1379" s="404">
        <f>SUM(T1379:V1379)</f>
        <v>9.51</v>
      </c>
      <c r="X1379" s="400">
        <v>3.17</v>
      </c>
      <c r="Y1379" s="400">
        <v>3.17</v>
      </c>
      <c r="Z1379" s="400">
        <v>3.17</v>
      </c>
      <c r="AA1379" s="404">
        <f>SUM(X1379:Z1379)</f>
        <v>9.51</v>
      </c>
      <c r="AB1379" s="400">
        <v>3.17</v>
      </c>
      <c r="AC1379" s="400">
        <v>3.17</v>
      </c>
      <c r="AD1379" s="400">
        <v>3.17</v>
      </c>
      <c r="AE1379" s="404">
        <f>SUM(AB1379:AD1379)</f>
        <v>9.51</v>
      </c>
      <c r="AF1379" s="401">
        <f>SUBTOTAL(9,S1379,W1379,AA1379,AE1379)</f>
        <v>38.04</v>
      </c>
    </row>
    <row r="1380" spans="1:32" x14ac:dyDescent="0.3">
      <c r="A1380" s="286"/>
      <c r="B1380" s="70" t="s">
        <v>3631</v>
      </c>
      <c r="C1380" s="318" t="s">
        <v>2594</v>
      </c>
      <c r="D1380" s="318" t="s">
        <v>672</v>
      </c>
      <c r="E1380" s="317" t="s">
        <v>750</v>
      </c>
      <c r="F1380" s="318" t="s">
        <v>2558</v>
      </c>
      <c r="G1380" s="318" t="s">
        <v>1272</v>
      </c>
      <c r="H1380" s="317" t="s">
        <v>912</v>
      </c>
      <c r="I1380" s="317">
        <v>53100</v>
      </c>
      <c r="J1380" s="318" t="s">
        <v>1001</v>
      </c>
      <c r="K1380" s="316">
        <v>42736</v>
      </c>
      <c r="L1380" s="317" t="s">
        <v>2609</v>
      </c>
      <c r="M1380" s="315" t="s">
        <v>983</v>
      </c>
      <c r="N1380" s="318" t="s">
        <v>991</v>
      </c>
      <c r="O1380" s="375">
        <v>38.04</v>
      </c>
      <c r="P1380" s="400">
        <v>3.17</v>
      </c>
      <c r="Q1380" s="400">
        <v>3.17</v>
      </c>
      <c r="R1380" s="400">
        <v>3.17</v>
      </c>
      <c r="S1380" s="404">
        <f>SUM(P1380:R1380)</f>
        <v>9.51</v>
      </c>
      <c r="T1380" s="400">
        <v>3.17</v>
      </c>
      <c r="U1380" s="400">
        <v>3.17</v>
      </c>
      <c r="V1380" s="400">
        <v>3.17</v>
      </c>
      <c r="W1380" s="404">
        <f>SUM(T1380:V1380)</f>
        <v>9.51</v>
      </c>
      <c r="X1380" s="400">
        <v>3.17</v>
      </c>
      <c r="Y1380" s="400">
        <v>3.17</v>
      </c>
      <c r="Z1380" s="400">
        <v>3.17</v>
      </c>
      <c r="AA1380" s="404">
        <f>SUM(X1380:Z1380)</f>
        <v>9.51</v>
      </c>
      <c r="AB1380" s="400">
        <v>3.17</v>
      </c>
      <c r="AC1380" s="400">
        <v>3.17</v>
      </c>
      <c r="AD1380" s="400">
        <v>3.17</v>
      </c>
      <c r="AE1380" s="404">
        <f>SUM(AB1380:AD1380)</f>
        <v>9.51</v>
      </c>
      <c r="AF1380" s="401">
        <f>SUBTOTAL(9,S1380,W1380,AA1380,AE1380)</f>
        <v>38.04</v>
      </c>
    </row>
    <row r="1381" spans="1:32" x14ac:dyDescent="0.3">
      <c r="A1381" s="286"/>
      <c r="B1381" s="70" t="s">
        <v>3631</v>
      </c>
      <c r="C1381" s="318" t="s">
        <v>2594</v>
      </c>
      <c r="D1381" s="318" t="s">
        <v>673</v>
      </c>
      <c r="E1381" s="317" t="s">
        <v>750</v>
      </c>
      <c r="F1381" s="318" t="s">
        <v>2559</v>
      </c>
      <c r="G1381" s="318" t="s">
        <v>1272</v>
      </c>
      <c r="H1381" s="317" t="s">
        <v>912</v>
      </c>
      <c r="I1381" s="317">
        <v>53100</v>
      </c>
      <c r="J1381" s="318" t="s">
        <v>1001</v>
      </c>
      <c r="K1381" s="316">
        <v>42736</v>
      </c>
      <c r="L1381" s="317" t="s">
        <v>2609</v>
      </c>
      <c r="M1381" s="315" t="s">
        <v>983</v>
      </c>
      <c r="N1381" s="318" t="s">
        <v>991</v>
      </c>
      <c r="O1381" s="375">
        <v>38.04</v>
      </c>
      <c r="P1381" s="400">
        <v>3.17</v>
      </c>
      <c r="Q1381" s="400">
        <v>3.17</v>
      </c>
      <c r="R1381" s="400">
        <v>3.17</v>
      </c>
      <c r="S1381" s="404">
        <f>SUM(P1381:R1381)</f>
        <v>9.51</v>
      </c>
      <c r="T1381" s="400">
        <v>3.17</v>
      </c>
      <c r="U1381" s="400">
        <v>3.17</v>
      </c>
      <c r="V1381" s="400">
        <v>3.17</v>
      </c>
      <c r="W1381" s="404">
        <f>SUM(T1381:V1381)</f>
        <v>9.51</v>
      </c>
      <c r="X1381" s="400">
        <v>3.17</v>
      </c>
      <c r="Y1381" s="400">
        <v>3.17</v>
      </c>
      <c r="Z1381" s="400">
        <v>3.17</v>
      </c>
      <c r="AA1381" s="404">
        <f>SUM(X1381:Z1381)</f>
        <v>9.51</v>
      </c>
      <c r="AB1381" s="400">
        <v>3.17</v>
      </c>
      <c r="AC1381" s="400">
        <v>3.17</v>
      </c>
      <c r="AD1381" s="400">
        <v>3.17</v>
      </c>
      <c r="AE1381" s="404">
        <f>SUM(AB1381:AD1381)</f>
        <v>9.51</v>
      </c>
      <c r="AF1381" s="401">
        <f>SUBTOTAL(9,S1381,W1381,AA1381,AE1381)</f>
        <v>38.04</v>
      </c>
    </row>
    <row r="1382" spans="1:32" x14ac:dyDescent="0.3">
      <c r="A1382" s="286"/>
      <c r="B1382" s="70" t="s">
        <v>3631</v>
      </c>
      <c r="C1382" s="318" t="s">
        <v>2594</v>
      </c>
      <c r="D1382" s="318" t="s">
        <v>674</v>
      </c>
      <c r="E1382" s="317" t="s">
        <v>750</v>
      </c>
      <c r="F1382" s="318" t="s">
        <v>2560</v>
      </c>
      <c r="G1382" s="318" t="s">
        <v>1272</v>
      </c>
      <c r="H1382" s="317" t="s">
        <v>912</v>
      </c>
      <c r="I1382" s="317">
        <v>53100</v>
      </c>
      <c r="J1382" s="318" t="s">
        <v>1001</v>
      </c>
      <c r="K1382" s="316">
        <v>42736</v>
      </c>
      <c r="L1382" s="317" t="s">
        <v>2609</v>
      </c>
      <c r="M1382" s="315" t="s">
        <v>983</v>
      </c>
      <c r="N1382" s="318" t="s">
        <v>991</v>
      </c>
      <c r="O1382" s="375">
        <v>38.04</v>
      </c>
      <c r="P1382" s="400">
        <v>3.17</v>
      </c>
      <c r="Q1382" s="400">
        <v>3.17</v>
      </c>
      <c r="R1382" s="400">
        <v>3.17</v>
      </c>
      <c r="S1382" s="404">
        <f>SUM(P1382:R1382)</f>
        <v>9.51</v>
      </c>
      <c r="T1382" s="400">
        <v>3.17</v>
      </c>
      <c r="U1382" s="400">
        <v>3.17</v>
      </c>
      <c r="V1382" s="400">
        <v>3.17</v>
      </c>
      <c r="W1382" s="404">
        <f>SUM(T1382:V1382)</f>
        <v>9.51</v>
      </c>
      <c r="X1382" s="400">
        <v>3.17</v>
      </c>
      <c r="Y1382" s="400">
        <v>3.17</v>
      </c>
      <c r="Z1382" s="400">
        <v>3.17</v>
      </c>
      <c r="AA1382" s="404">
        <f>SUM(X1382:Z1382)</f>
        <v>9.51</v>
      </c>
      <c r="AB1382" s="400">
        <v>3.17</v>
      </c>
      <c r="AC1382" s="400">
        <v>3.17</v>
      </c>
      <c r="AD1382" s="400">
        <v>3.17</v>
      </c>
      <c r="AE1382" s="404">
        <f>SUM(AB1382:AD1382)</f>
        <v>9.51</v>
      </c>
      <c r="AF1382" s="401">
        <f>SUBTOTAL(9,S1382,W1382,AA1382,AE1382)</f>
        <v>38.04</v>
      </c>
    </row>
    <row r="1383" spans="1:32" x14ac:dyDescent="0.3">
      <c r="A1383" s="286"/>
      <c r="B1383" s="70" t="s">
        <v>3631</v>
      </c>
      <c r="C1383" s="318" t="s">
        <v>2663</v>
      </c>
      <c r="D1383" s="318" t="s">
        <v>675</v>
      </c>
      <c r="E1383" s="317" t="s">
        <v>750</v>
      </c>
      <c r="F1383" s="318" t="s">
        <v>2561</v>
      </c>
      <c r="G1383" s="318" t="s">
        <v>1273</v>
      </c>
      <c r="H1383" s="317" t="s">
        <v>913</v>
      </c>
      <c r="I1383" s="317">
        <v>53100</v>
      </c>
      <c r="J1383" s="318" t="s">
        <v>1001</v>
      </c>
      <c r="K1383" s="316">
        <v>42736</v>
      </c>
      <c r="L1383" s="317" t="s">
        <v>2609</v>
      </c>
      <c r="M1383" s="315" t="s">
        <v>983</v>
      </c>
      <c r="N1383" s="318" t="s">
        <v>991</v>
      </c>
      <c r="O1383" s="375">
        <v>38.04</v>
      </c>
      <c r="P1383" s="400">
        <v>3.17</v>
      </c>
      <c r="Q1383" s="400">
        <v>3.17</v>
      </c>
      <c r="R1383" s="400">
        <v>3.17</v>
      </c>
      <c r="S1383" s="404">
        <f>SUM(P1383:R1383)</f>
        <v>9.51</v>
      </c>
      <c r="T1383" s="400">
        <v>3.17</v>
      </c>
      <c r="U1383" s="400">
        <v>3.17</v>
      </c>
      <c r="V1383" s="400">
        <v>3.17</v>
      </c>
      <c r="W1383" s="404">
        <f>SUM(T1383:V1383)</f>
        <v>9.51</v>
      </c>
      <c r="X1383" s="400">
        <v>3.17</v>
      </c>
      <c r="Y1383" s="400">
        <v>3.17</v>
      </c>
      <c r="Z1383" s="400">
        <v>3.17</v>
      </c>
      <c r="AA1383" s="404">
        <f>SUM(X1383:Z1383)</f>
        <v>9.51</v>
      </c>
      <c r="AB1383" s="400">
        <v>3.17</v>
      </c>
      <c r="AC1383" s="400">
        <v>3.17</v>
      </c>
      <c r="AD1383" s="400">
        <v>3.17</v>
      </c>
      <c r="AE1383" s="404">
        <f>SUM(AB1383:AD1383)</f>
        <v>9.51</v>
      </c>
      <c r="AF1383" s="401">
        <f>SUBTOTAL(9,S1383,W1383,AA1383,AE1383)</f>
        <v>38.04</v>
      </c>
    </row>
    <row r="1384" spans="1:32" x14ac:dyDescent="0.3">
      <c r="A1384" s="286"/>
      <c r="B1384" s="70" t="s">
        <v>3631</v>
      </c>
      <c r="C1384" s="318" t="s">
        <v>2594</v>
      </c>
      <c r="D1384" s="318" t="s">
        <v>676</v>
      </c>
      <c r="E1384" s="317" t="s">
        <v>750</v>
      </c>
      <c r="F1384" s="318" t="s">
        <v>2562</v>
      </c>
      <c r="G1384" s="318" t="s">
        <v>1272</v>
      </c>
      <c r="H1384" s="317" t="s">
        <v>912</v>
      </c>
      <c r="I1384" s="317">
        <v>53100</v>
      </c>
      <c r="J1384" s="318" t="s">
        <v>1001</v>
      </c>
      <c r="K1384" s="316">
        <v>42736</v>
      </c>
      <c r="L1384" s="317" t="s">
        <v>2609</v>
      </c>
      <c r="M1384" s="315" t="s">
        <v>983</v>
      </c>
      <c r="N1384" s="318" t="s">
        <v>991</v>
      </c>
      <c r="O1384" s="375">
        <v>38.04</v>
      </c>
      <c r="P1384" s="400">
        <v>3.17</v>
      </c>
      <c r="Q1384" s="400">
        <v>3.17</v>
      </c>
      <c r="R1384" s="400">
        <v>3.17</v>
      </c>
      <c r="S1384" s="404">
        <f>SUM(P1384:R1384)</f>
        <v>9.51</v>
      </c>
      <c r="T1384" s="400">
        <v>3.17</v>
      </c>
      <c r="U1384" s="400">
        <v>3.17</v>
      </c>
      <c r="V1384" s="400">
        <v>3.17</v>
      </c>
      <c r="W1384" s="404">
        <f>SUM(T1384:V1384)</f>
        <v>9.51</v>
      </c>
      <c r="X1384" s="400">
        <v>3.17</v>
      </c>
      <c r="Y1384" s="400">
        <v>3.17</v>
      </c>
      <c r="Z1384" s="400">
        <v>3.17</v>
      </c>
      <c r="AA1384" s="404">
        <f>SUM(X1384:Z1384)</f>
        <v>9.51</v>
      </c>
      <c r="AB1384" s="400">
        <v>3.17</v>
      </c>
      <c r="AC1384" s="400">
        <v>3.17</v>
      </c>
      <c r="AD1384" s="400">
        <v>3.17</v>
      </c>
      <c r="AE1384" s="404">
        <f>SUM(AB1384:AD1384)</f>
        <v>9.51</v>
      </c>
      <c r="AF1384" s="401">
        <f>SUBTOTAL(9,S1384,W1384,AA1384,AE1384)</f>
        <v>38.04</v>
      </c>
    </row>
    <row r="1385" spans="1:32" x14ac:dyDescent="0.3">
      <c r="A1385" s="286"/>
      <c r="B1385" s="70" t="s">
        <v>3631</v>
      </c>
      <c r="C1385" s="318" t="s">
        <v>2594</v>
      </c>
      <c r="D1385" s="318" t="s">
        <v>677</v>
      </c>
      <c r="E1385" s="317" t="s">
        <v>951</v>
      </c>
      <c r="F1385" s="318" t="s">
        <v>2563</v>
      </c>
      <c r="G1385" s="318" t="s">
        <v>1272</v>
      </c>
      <c r="H1385" s="317" t="s">
        <v>912</v>
      </c>
      <c r="I1385" s="317">
        <v>53100</v>
      </c>
      <c r="J1385" s="318" t="s">
        <v>1001</v>
      </c>
      <c r="K1385" s="316">
        <v>41629</v>
      </c>
      <c r="L1385" s="317" t="s">
        <v>2608</v>
      </c>
      <c r="M1385" s="315" t="s">
        <v>983</v>
      </c>
      <c r="N1385" s="318" t="s">
        <v>991</v>
      </c>
      <c r="O1385" s="347">
        <v>50.76</v>
      </c>
      <c r="P1385" s="400">
        <v>4.2300000000000004</v>
      </c>
      <c r="Q1385" s="400">
        <v>4.2300000000000004</v>
      </c>
      <c r="R1385" s="400">
        <v>4.2300000000000004</v>
      </c>
      <c r="S1385" s="404">
        <f>SUM(P1385:R1385)</f>
        <v>12.690000000000001</v>
      </c>
      <c r="T1385" s="400">
        <v>4.2300000000000004</v>
      </c>
      <c r="U1385" s="400">
        <v>4.2300000000000004</v>
      </c>
      <c r="V1385" s="400">
        <v>4.2300000000000004</v>
      </c>
      <c r="W1385" s="404">
        <f>SUM(T1385:V1385)</f>
        <v>12.690000000000001</v>
      </c>
      <c r="X1385" s="400">
        <v>4.2300000000000004</v>
      </c>
      <c r="Y1385" s="400">
        <v>4.2300000000000004</v>
      </c>
      <c r="Z1385" s="400">
        <v>4.2300000000000004</v>
      </c>
      <c r="AA1385" s="404">
        <f>SUM(X1385:Z1385)</f>
        <v>12.690000000000001</v>
      </c>
      <c r="AB1385" s="400">
        <v>4.2300000000000004</v>
      </c>
      <c r="AC1385" s="400">
        <v>4.2300000000000004</v>
      </c>
      <c r="AD1385" s="400">
        <v>4.2300000000000004</v>
      </c>
      <c r="AE1385" s="404">
        <f>SUM(AB1385:AD1385)</f>
        <v>12.690000000000001</v>
      </c>
      <c r="AF1385" s="401">
        <f>SUBTOTAL(9,S1385,W1385,AA1385,AE1385)</f>
        <v>50.760000000000005</v>
      </c>
    </row>
    <row r="1386" spans="1:32" x14ac:dyDescent="0.3">
      <c r="A1386" s="286"/>
      <c r="B1386" s="70" t="s">
        <v>3631</v>
      </c>
      <c r="C1386" s="318" t="s">
        <v>2700</v>
      </c>
      <c r="D1386" s="318" t="s">
        <v>678</v>
      </c>
      <c r="E1386" s="317" t="s">
        <v>750</v>
      </c>
      <c r="F1386" s="318" t="s">
        <v>2564</v>
      </c>
      <c r="G1386" s="318" t="s">
        <v>1273</v>
      </c>
      <c r="H1386" s="317" t="s">
        <v>913</v>
      </c>
      <c r="I1386" s="317">
        <v>53000</v>
      </c>
      <c r="J1386" s="318" t="s">
        <v>1001</v>
      </c>
      <c r="K1386" s="316">
        <v>42816</v>
      </c>
      <c r="L1386" s="317" t="s">
        <v>2609</v>
      </c>
      <c r="M1386" s="315" t="s">
        <v>983</v>
      </c>
      <c r="N1386" s="318" t="s">
        <v>991</v>
      </c>
      <c r="O1386" s="375">
        <v>38.04</v>
      </c>
      <c r="P1386" s="400">
        <v>3.17</v>
      </c>
      <c r="Q1386" s="400">
        <v>3.17</v>
      </c>
      <c r="R1386" s="400">
        <v>3.17</v>
      </c>
      <c r="S1386" s="404">
        <f>SUM(P1386:R1386)</f>
        <v>9.51</v>
      </c>
      <c r="T1386" s="400">
        <v>3.17</v>
      </c>
      <c r="U1386" s="400">
        <v>3.17</v>
      </c>
      <c r="V1386" s="400">
        <v>3.17</v>
      </c>
      <c r="W1386" s="404">
        <f>SUM(T1386:V1386)</f>
        <v>9.51</v>
      </c>
      <c r="X1386" s="400">
        <v>3.17</v>
      </c>
      <c r="Y1386" s="400">
        <v>3.17</v>
      </c>
      <c r="Z1386" s="400">
        <v>3.17</v>
      </c>
      <c r="AA1386" s="404">
        <f>SUM(X1386:Z1386)</f>
        <v>9.51</v>
      </c>
      <c r="AB1386" s="400">
        <v>3.17</v>
      </c>
      <c r="AC1386" s="400">
        <v>3.17</v>
      </c>
      <c r="AD1386" s="400">
        <v>3.17</v>
      </c>
      <c r="AE1386" s="404">
        <f>SUM(AB1386:AD1386)</f>
        <v>9.51</v>
      </c>
      <c r="AF1386" s="401">
        <f>SUBTOTAL(9,S1386,W1386,AA1386,AE1386)</f>
        <v>38.04</v>
      </c>
    </row>
    <row r="1387" spans="1:32" x14ac:dyDescent="0.3">
      <c r="A1387" s="286"/>
      <c r="B1387" s="70" t="s">
        <v>3631</v>
      </c>
      <c r="C1387" s="318" t="s">
        <v>2944</v>
      </c>
      <c r="D1387" s="318" t="s">
        <v>679</v>
      </c>
      <c r="E1387" s="317" t="s">
        <v>938</v>
      </c>
      <c r="F1387" s="318" t="s">
        <v>2565</v>
      </c>
      <c r="G1387" s="318" t="s">
        <v>1273</v>
      </c>
      <c r="H1387" s="317" t="s">
        <v>913</v>
      </c>
      <c r="I1387" s="317">
        <v>53000</v>
      </c>
      <c r="J1387" s="318" t="s">
        <v>1005</v>
      </c>
      <c r="K1387" s="316">
        <v>40778</v>
      </c>
      <c r="L1387" s="317" t="s">
        <v>2608</v>
      </c>
      <c r="M1387" s="315" t="s">
        <v>983</v>
      </c>
      <c r="N1387" s="318" t="s">
        <v>993</v>
      </c>
      <c r="O1387" s="347">
        <v>109.56</v>
      </c>
      <c r="P1387" s="400">
        <v>9.1300000000000008</v>
      </c>
      <c r="Q1387" s="400">
        <v>9.1300000000000008</v>
      </c>
      <c r="R1387" s="400">
        <v>9.1300000000000008</v>
      </c>
      <c r="S1387" s="404">
        <f>SUM(P1387:R1387)</f>
        <v>27.39</v>
      </c>
      <c r="T1387" s="400">
        <v>9.1300000000000008</v>
      </c>
      <c r="U1387" s="400">
        <v>9.1300000000000008</v>
      </c>
      <c r="V1387" s="400">
        <v>9.1300000000000008</v>
      </c>
      <c r="W1387" s="404">
        <f>SUM(T1387:V1387)</f>
        <v>27.39</v>
      </c>
      <c r="X1387" s="400">
        <v>9.1300000000000008</v>
      </c>
      <c r="Y1387" s="400">
        <v>9.1300000000000008</v>
      </c>
      <c r="Z1387" s="400">
        <v>9.1300000000000008</v>
      </c>
      <c r="AA1387" s="404">
        <f>SUM(X1387:Z1387)</f>
        <v>27.39</v>
      </c>
      <c r="AB1387" s="400">
        <v>9.1300000000000008</v>
      </c>
      <c r="AC1387" s="400">
        <v>9.1300000000000008</v>
      </c>
      <c r="AD1387" s="400">
        <v>9.1300000000000008</v>
      </c>
      <c r="AE1387" s="404">
        <f>SUM(AB1387:AD1387)</f>
        <v>27.39</v>
      </c>
      <c r="AF1387" s="401">
        <f>SUBTOTAL(9,S1387,W1387,AA1387,AE1387)</f>
        <v>109.56</v>
      </c>
    </row>
    <row r="1388" spans="1:32" x14ac:dyDescent="0.3">
      <c r="A1388" s="286"/>
      <c r="B1388" s="70" t="s">
        <v>3631</v>
      </c>
      <c r="C1388" s="318" t="s">
        <v>2594</v>
      </c>
      <c r="D1388" s="318" t="s">
        <v>680</v>
      </c>
      <c r="E1388" s="317" t="s">
        <v>751</v>
      </c>
      <c r="F1388" s="318" t="s">
        <v>2566</v>
      </c>
      <c r="G1388" s="318" t="s">
        <v>1272</v>
      </c>
      <c r="H1388" s="317" t="s">
        <v>912</v>
      </c>
      <c r="I1388" s="317">
        <v>53100</v>
      </c>
      <c r="J1388" s="318" t="s">
        <v>1005</v>
      </c>
      <c r="K1388" s="316">
        <v>42850</v>
      </c>
      <c r="L1388" s="317" t="s">
        <v>2609</v>
      </c>
      <c r="M1388" s="315" t="s">
        <v>983</v>
      </c>
      <c r="N1388" s="318" t="s">
        <v>993</v>
      </c>
      <c r="O1388" s="347">
        <v>82.2</v>
      </c>
      <c r="P1388" s="400">
        <v>6.85</v>
      </c>
      <c r="Q1388" s="400">
        <v>6.85</v>
      </c>
      <c r="R1388" s="400">
        <v>6.85</v>
      </c>
      <c r="S1388" s="404">
        <f>SUM(P1388:R1388)</f>
        <v>20.549999999999997</v>
      </c>
      <c r="T1388" s="400">
        <v>6.85</v>
      </c>
      <c r="U1388" s="400">
        <v>6.85</v>
      </c>
      <c r="V1388" s="400">
        <v>6.85</v>
      </c>
      <c r="W1388" s="404">
        <f>SUM(T1388:V1388)</f>
        <v>20.549999999999997</v>
      </c>
      <c r="X1388" s="400">
        <v>6.85</v>
      </c>
      <c r="Y1388" s="400">
        <v>6.85</v>
      </c>
      <c r="Z1388" s="400">
        <v>6.85</v>
      </c>
      <c r="AA1388" s="404">
        <f>SUM(X1388:Z1388)</f>
        <v>20.549999999999997</v>
      </c>
      <c r="AB1388" s="400">
        <v>6.85</v>
      </c>
      <c r="AC1388" s="400">
        <v>6.85</v>
      </c>
      <c r="AD1388" s="400">
        <v>6.85</v>
      </c>
      <c r="AE1388" s="404">
        <f>SUM(AB1388:AD1388)</f>
        <v>20.549999999999997</v>
      </c>
      <c r="AF1388" s="401">
        <f>SUBTOTAL(9,S1388,W1388,AA1388,AE1388)</f>
        <v>82.199999999999989</v>
      </c>
    </row>
    <row r="1389" spans="1:32" x14ac:dyDescent="0.3">
      <c r="A1389" s="286"/>
      <c r="B1389" s="70" t="s">
        <v>3631</v>
      </c>
      <c r="C1389" s="318" t="s">
        <v>2594</v>
      </c>
      <c r="D1389" s="318" t="s">
        <v>681</v>
      </c>
      <c r="E1389" s="317" t="s">
        <v>751</v>
      </c>
      <c r="F1389" s="318" t="s">
        <v>2567</v>
      </c>
      <c r="G1389" s="318" t="s">
        <v>1272</v>
      </c>
      <c r="H1389" s="317" t="s">
        <v>912</v>
      </c>
      <c r="I1389" s="317">
        <v>53100</v>
      </c>
      <c r="J1389" s="318" t="s">
        <v>1005</v>
      </c>
      <c r="K1389" s="316">
        <v>42850</v>
      </c>
      <c r="L1389" s="317" t="s">
        <v>2609</v>
      </c>
      <c r="M1389" s="315" t="s">
        <v>983</v>
      </c>
      <c r="N1389" s="318" t="s">
        <v>993</v>
      </c>
      <c r="O1389" s="347">
        <v>82.2</v>
      </c>
      <c r="P1389" s="400">
        <v>6.85</v>
      </c>
      <c r="Q1389" s="400">
        <v>6.85</v>
      </c>
      <c r="R1389" s="400">
        <v>6.85</v>
      </c>
      <c r="S1389" s="404">
        <f>SUM(P1389:R1389)</f>
        <v>20.549999999999997</v>
      </c>
      <c r="T1389" s="400">
        <v>6.85</v>
      </c>
      <c r="U1389" s="400">
        <v>6.85</v>
      </c>
      <c r="V1389" s="400">
        <v>6.85</v>
      </c>
      <c r="W1389" s="404">
        <f>SUM(T1389:V1389)</f>
        <v>20.549999999999997</v>
      </c>
      <c r="X1389" s="400">
        <v>6.85</v>
      </c>
      <c r="Y1389" s="400">
        <v>6.85</v>
      </c>
      <c r="Z1389" s="400">
        <v>6.85</v>
      </c>
      <c r="AA1389" s="404">
        <f>SUM(X1389:Z1389)</f>
        <v>20.549999999999997</v>
      </c>
      <c r="AB1389" s="400">
        <v>6.85</v>
      </c>
      <c r="AC1389" s="400">
        <v>6.85</v>
      </c>
      <c r="AD1389" s="400">
        <v>6.85</v>
      </c>
      <c r="AE1389" s="404">
        <f>SUM(AB1389:AD1389)</f>
        <v>20.549999999999997</v>
      </c>
      <c r="AF1389" s="401">
        <f>SUBTOTAL(9,S1389,W1389,AA1389,AE1389)</f>
        <v>82.199999999999989</v>
      </c>
    </row>
    <row r="1390" spans="1:32" x14ac:dyDescent="0.3">
      <c r="A1390" s="286"/>
      <c r="B1390" s="70" t="s">
        <v>3631</v>
      </c>
      <c r="C1390" s="318" t="s">
        <v>2665</v>
      </c>
      <c r="D1390" s="318" t="s">
        <v>682</v>
      </c>
      <c r="E1390" s="317" t="s">
        <v>750</v>
      </c>
      <c r="F1390" s="318" t="s">
        <v>2568</v>
      </c>
      <c r="G1390" s="318" t="s">
        <v>1272</v>
      </c>
      <c r="H1390" s="317" t="s">
        <v>912</v>
      </c>
      <c r="I1390" s="317">
        <v>53100</v>
      </c>
      <c r="J1390" s="318" t="s">
        <v>1001</v>
      </c>
      <c r="K1390" s="316">
        <v>42785</v>
      </c>
      <c r="L1390" s="317" t="s">
        <v>2609</v>
      </c>
      <c r="M1390" s="315" t="s">
        <v>983</v>
      </c>
      <c r="N1390" s="318" t="s">
        <v>991</v>
      </c>
      <c r="O1390" s="375">
        <v>38.04</v>
      </c>
      <c r="P1390" s="400">
        <v>3.17</v>
      </c>
      <c r="Q1390" s="400">
        <v>3.17</v>
      </c>
      <c r="R1390" s="400">
        <v>3.17</v>
      </c>
      <c r="S1390" s="404">
        <f>SUM(P1390:R1390)</f>
        <v>9.51</v>
      </c>
      <c r="T1390" s="400">
        <v>3.17</v>
      </c>
      <c r="U1390" s="400">
        <v>3.17</v>
      </c>
      <c r="V1390" s="400">
        <v>3.17</v>
      </c>
      <c r="W1390" s="404">
        <f>SUM(T1390:V1390)</f>
        <v>9.51</v>
      </c>
      <c r="X1390" s="400">
        <v>3.17</v>
      </c>
      <c r="Y1390" s="400">
        <v>3.17</v>
      </c>
      <c r="Z1390" s="400">
        <v>3.17</v>
      </c>
      <c r="AA1390" s="404">
        <f>SUM(X1390:Z1390)</f>
        <v>9.51</v>
      </c>
      <c r="AB1390" s="400">
        <v>3.17</v>
      </c>
      <c r="AC1390" s="400">
        <v>3.17</v>
      </c>
      <c r="AD1390" s="400">
        <v>3.17</v>
      </c>
      <c r="AE1390" s="404">
        <f>SUM(AB1390:AD1390)</f>
        <v>9.51</v>
      </c>
      <c r="AF1390" s="401">
        <f>SUBTOTAL(9,S1390,W1390,AA1390,AE1390)</f>
        <v>38.04</v>
      </c>
    </row>
    <row r="1391" spans="1:32" x14ac:dyDescent="0.3">
      <c r="A1391" s="286"/>
      <c r="B1391" s="70" t="s">
        <v>3631</v>
      </c>
      <c r="C1391" s="318" t="s">
        <v>2700</v>
      </c>
      <c r="D1391" s="318" t="s">
        <v>683</v>
      </c>
      <c r="E1391" s="317" t="s">
        <v>750</v>
      </c>
      <c r="F1391" s="318" t="s">
        <v>2569</v>
      </c>
      <c r="G1391" s="318" t="s">
        <v>1273</v>
      </c>
      <c r="H1391" s="317" t="s">
        <v>913</v>
      </c>
      <c r="I1391" s="317">
        <v>53000</v>
      </c>
      <c r="J1391" s="318" t="s">
        <v>1001</v>
      </c>
      <c r="K1391" s="316">
        <v>42785</v>
      </c>
      <c r="L1391" s="317" t="s">
        <v>2609</v>
      </c>
      <c r="M1391" s="315" t="s">
        <v>983</v>
      </c>
      <c r="N1391" s="318" t="s">
        <v>991</v>
      </c>
      <c r="O1391" s="375">
        <v>38.04</v>
      </c>
      <c r="P1391" s="400">
        <v>3.17</v>
      </c>
      <c r="Q1391" s="400">
        <v>3.17</v>
      </c>
      <c r="R1391" s="400">
        <v>3.17</v>
      </c>
      <c r="S1391" s="404">
        <f>SUM(P1391:R1391)</f>
        <v>9.51</v>
      </c>
      <c r="T1391" s="400">
        <v>3.17</v>
      </c>
      <c r="U1391" s="400">
        <v>3.17</v>
      </c>
      <c r="V1391" s="400">
        <v>3.17</v>
      </c>
      <c r="W1391" s="404">
        <f>SUM(T1391:V1391)</f>
        <v>9.51</v>
      </c>
      <c r="X1391" s="400">
        <v>3.17</v>
      </c>
      <c r="Y1391" s="400">
        <v>3.17</v>
      </c>
      <c r="Z1391" s="400">
        <v>3.17</v>
      </c>
      <c r="AA1391" s="404">
        <f>SUM(X1391:Z1391)</f>
        <v>9.51</v>
      </c>
      <c r="AB1391" s="400">
        <v>3.17</v>
      </c>
      <c r="AC1391" s="400">
        <v>3.17</v>
      </c>
      <c r="AD1391" s="400">
        <v>3.17</v>
      </c>
      <c r="AE1391" s="404">
        <f>SUM(AB1391:AD1391)</f>
        <v>9.51</v>
      </c>
      <c r="AF1391" s="401">
        <f>SUBTOTAL(9,S1391,W1391,AA1391,AE1391)</f>
        <v>38.04</v>
      </c>
    </row>
    <row r="1392" spans="1:32" x14ac:dyDescent="0.3">
      <c r="A1392" s="286"/>
      <c r="B1392" s="70" t="s">
        <v>3631</v>
      </c>
      <c r="C1392" s="317" t="s">
        <v>2665</v>
      </c>
      <c r="D1392" s="317" t="s">
        <v>2739</v>
      </c>
      <c r="E1392" s="503" t="s">
        <v>3733</v>
      </c>
      <c r="F1392" s="318" t="s">
        <v>2570</v>
      </c>
      <c r="G1392" s="318" t="s">
        <v>1272</v>
      </c>
      <c r="H1392" s="317" t="s">
        <v>912</v>
      </c>
      <c r="I1392" s="317">
        <v>53100</v>
      </c>
      <c r="J1392" s="318" t="s">
        <v>1003</v>
      </c>
      <c r="K1392" s="316">
        <v>42529</v>
      </c>
      <c r="L1392" s="317" t="s">
        <v>2608</v>
      </c>
      <c r="M1392" s="315" t="s">
        <v>983</v>
      </c>
      <c r="N1392" s="318" t="s">
        <v>992</v>
      </c>
      <c r="O1392" s="347">
        <v>78.599999999999994</v>
      </c>
      <c r="P1392" s="400">
        <v>4.91</v>
      </c>
      <c r="Q1392" s="400">
        <v>4.91</v>
      </c>
      <c r="R1392" s="400">
        <v>4.91</v>
      </c>
      <c r="S1392" s="404">
        <f>SUM(P1392:R1392)</f>
        <v>14.73</v>
      </c>
      <c r="T1392" s="400">
        <v>4.91</v>
      </c>
      <c r="U1392" s="400">
        <v>4.91</v>
      </c>
      <c r="V1392" s="400">
        <v>6.95</v>
      </c>
      <c r="W1392" s="404">
        <f>SUM(T1392:V1392)</f>
        <v>16.77</v>
      </c>
      <c r="X1392" s="400">
        <v>6.95</v>
      </c>
      <c r="Y1392" s="400">
        <v>6.95</v>
      </c>
      <c r="Z1392" s="400">
        <v>6.95</v>
      </c>
      <c r="AA1392" s="404">
        <f>SUM(X1392:Z1392)</f>
        <v>20.85</v>
      </c>
      <c r="AB1392" s="400">
        <v>6.95</v>
      </c>
      <c r="AC1392" s="400">
        <v>6.95</v>
      </c>
      <c r="AD1392" s="400">
        <v>6.95</v>
      </c>
      <c r="AE1392" s="404">
        <f>SUM(AB1392:AD1392)</f>
        <v>20.85</v>
      </c>
      <c r="AF1392" s="401">
        <f>SUBTOTAL(9,S1392,W1392,AA1392,AE1392)</f>
        <v>73.2</v>
      </c>
    </row>
    <row r="1393" spans="1:32" x14ac:dyDescent="0.3">
      <c r="A1393" s="286"/>
      <c r="B1393" s="70" t="s">
        <v>3631</v>
      </c>
      <c r="C1393" s="317" t="s">
        <v>2665</v>
      </c>
      <c r="D1393" s="317" t="s">
        <v>2740</v>
      </c>
      <c r="E1393" s="503" t="s">
        <v>3733</v>
      </c>
      <c r="F1393" s="318" t="s">
        <v>2571</v>
      </c>
      <c r="G1393" s="318" t="s">
        <v>1272</v>
      </c>
      <c r="H1393" s="317" t="s">
        <v>912</v>
      </c>
      <c r="I1393" s="317">
        <v>53100</v>
      </c>
      <c r="J1393" s="318" t="s">
        <v>1003</v>
      </c>
      <c r="K1393" s="316">
        <v>42529</v>
      </c>
      <c r="L1393" s="317" t="s">
        <v>2608</v>
      </c>
      <c r="M1393" s="315" t="s">
        <v>983</v>
      </c>
      <c r="N1393" s="318" t="s">
        <v>992</v>
      </c>
      <c r="O1393" s="347">
        <v>78.599999999999994</v>
      </c>
      <c r="P1393" s="400">
        <v>4.91</v>
      </c>
      <c r="Q1393" s="400">
        <v>4.91</v>
      </c>
      <c r="R1393" s="400">
        <v>4.91</v>
      </c>
      <c r="S1393" s="404">
        <f>SUM(P1393:R1393)</f>
        <v>14.73</v>
      </c>
      <c r="T1393" s="400">
        <v>4.91</v>
      </c>
      <c r="U1393" s="400">
        <v>4.91</v>
      </c>
      <c r="V1393" s="400">
        <v>6.95</v>
      </c>
      <c r="W1393" s="404">
        <f>SUM(T1393:V1393)</f>
        <v>16.77</v>
      </c>
      <c r="X1393" s="400">
        <v>6.95</v>
      </c>
      <c r="Y1393" s="400">
        <v>6.95</v>
      </c>
      <c r="Z1393" s="400">
        <v>6.95</v>
      </c>
      <c r="AA1393" s="404">
        <f>SUM(X1393:Z1393)</f>
        <v>20.85</v>
      </c>
      <c r="AB1393" s="400">
        <v>6.95</v>
      </c>
      <c r="AC1393" s="400">
        <v>6.95</v>
      </c>
      <c r="AD1393" s="400">
        <v>6.95</v>
      </c>
      <c r="AE1393" s="404">
        <f>SUM(AB1393:AD1393)</f>
        <v>20.85</v>
      </c>
      <c r="AF1393" s="401">
        <f>SUBTOTAL(9,S1393,W1393,AA1393,AE1393)</f>
        <v>73.2</v>
      </c>
    </row>
    <row r="1394" spans="1:32" x14ac:dyDescent="0.3">
      <c r="A1394" s="286"/>
      <c r="B1394" s="70" t="s">
        <v>3631</v>
      </c>
      <c r="C1394" s="318" t="s">
        <v>2700</v>
      </c>
      <c r="D1394" s="318" t="s">
        <v>684</v>
      </c>
      <c r="E1394" s="317" t="s">
        <v>750</v>
      </c>
      <c r="F1394" s="318" t="s">
        <v>2572</v>
      </c>
      <c r="G1394" s="318" t="s">
        <v>1273</v>
      </c>
      <c r="H1394" s="317" t="s">
        <v>913</v>
      </c>
      <c r="I1394" s="317">
        <v>53000</v>
      </c>
      <c r="J1394" s="318" t="s">
        <v>1001</v>
      </c>
      <c r="K1394" s="316">
        <v>42870</v>
      </c>
      <c r="L1394" s="317" t="s">
        <v>2609</v>
      </c>
      <c r="M1394" s="315" t="s">
        <v>983</v>
      </c>
      <c r="N1394" s="318" t="s">
        <v>991</v>
      </c>
      <c r="O1394" s="375">
        <v>38.04</v>
      </c>
      <c r="P1394" s="400">
        <v>3.17</v>
      </c>
      <c r="Q1394" s="400">
        <v>3.17</v>
      </c>
      <c r="R1394" s="400">
        <v>3.17</v>
      </c>
      <c r="S1394" s="404">
        <f>SUM(P1394:R1394)</f>
        <v>9.51</v>
      </c>
      <c r="T1394" s="400">
        <v>3.17</v>
      </c>
      <c r="U1394" s="400">
        <v>3.17</v>
      </c>
      <c r="V1394" s="400">
        <v>3.17</v>
      </c>
      <c r="W1394" s="404">
        <f>SUM(T1394:V1394)</f>
        <v>9.51</v>
      </c>
      <c r="X1394" s="400">
        <v>3.17</v>
      </c>
      <c r="Y1394" s="400">
        <v>3.17</v>
      </c>
      <c r="Z1394" s="400">
        <v>3.17</v>
      </c>
      <c r="AA1394" s="404">
        <f>SUM(X1394:Z1394)</f>
        <v>9.51</v>
      </c>
      <c r="AB1394" s="400">
        <v>3.17</v>
      </c>
      <c r="AC1394" s="400">
        <v>3.17</v>
      </c>
      <c r="AD1394" s="400">
        <v>3.17</v>
      </c>
      <c r="AE1394" s="404">
        <f>SUM(AB1394:AD1394)</f>
        <v>9.51</v>
      </c>
      <c r="AF1394" s="401">
        <f>SUBTOTAL(9,S1394,W1394,AA1394,AE1394)</f>
        <v>38.04</v>
      </c>
    </row>
    <row r="1395" spans="1:32" x14ac:dyDescent="0.3">
      <c r="A1395" s="286"/>
      <c r="B1395" s="70" t="s">
        <v>3631</v>
      </c>
      <c r="C1395" s="318" t="s">
        <v>2700</v>
      </c>
      <c r="D1395" s="318" t="s">
        <v>685</v>
      </c>
      <c r="E1395" s="317" t="s">
        <v>750</v>
      </c>
      <c r="F1395" s="318" t="s">
        <v>2573</v>
      </c>
      <c r="G1395" s="318" t="s">
        <v>1273</v>
      </c>
      <c r="H1395" s="317" t="s">
        <v>913</v>
      </c>
      <c r="I1395" s="317">
        <v>53000</v>
      </c>
      <c r="J1395" s="318" t="s">
        <v>1001</v>
      </c>
      <c r="K1395" s="316">
        <v>42873</v>
      </c>
      <c r="L1395" s="317" t="s">
        <v>2609</v>
      </c>
      <c r="M1395" s="315" t="s">
        <v>983</v>
      </c>
      <c r="N1395" s="318" t="s">
        <v>991</v>
      </c>
      <c r="O1395" s="375">
        <v>38.04</v>
      </c>
      <c r="P1395" s="400">
        <v>3.17</v>
      </c>
      <c r="Q1395" s="400">
        <v>3.17</v>
      </c>
      <c r="R1395" s="400">
        <v>3.17</v>
      </c>
      <c r="S1395" s="404">
        <f>SUM(P1395:R1395)</f>
        <v>9.51</v>
      </c>
      <c r="T1395" s="400">
        <v>3.17</v>
      </c>
      <c r="U1395" s="400">
        <v>3.17</v>
      </c>
      <c r="V1395" s="400">
        <v>3.17</v>
      </c>
      <c r="W1395" s="404">
        <f>SUM(T1395:V1395)</f>
        <v>9.51</v>
      </c>
      <c r="X1395" s="400">
        <v>3.17</v>
      </c>
      <c r="Y1395" s="400">
        <v>3.17</v>
      </c>
      <c r="Z1395" s="400">
        <v>3.17</v>
      </c>
      <c r="AA1395" s="404">
        <f>SUM(X1395:Z1395)</f>
        <v>9.51</v>
      </c>
      <c r="AB1395" s="400">
        <v>3.17</v>
      </c>
      <c r="AC1395" s="400">
        <v>3.17</v>
      </c>
      <c r="AD1395" s="400">
        <v>3.17</v>
      </c>
      <c r="AE1395" s="404">
        <f>SUM(AB1395:AD1395)</f>
        <v>9.51</v>
      </c>
      <c r="AF1395" s="401">
        <f>SUBTOTAL(9,S1395,W1395,AA1395,AE1395)</f>
        <v>38.04</v>
      </c>
    </row>
    <row r="1396" spans="1:32" x14ac:dyDescent="0.3">
      <c r="A1396" s="286"/>
      <c r="B1396" s="70" t="s">
        <v>3631</v>
      </c>
      <c r="C1396" s="318" t="s">
        <v>2665</v>
      </c>
      <c r="D1396" s="318" t="s">
        <v>686</v>
      </c>
      <c r="E1396" s="317" t="s">
        <v>750</v>
      </c>
      <c r="F1396" s="318" t="s">
        <v>2574</v>
      </c>
      <c r="G1396" s="318" t="s">
        <v>1272</v>
      </c>
      <c r="H1396" s="317" t="s">
        <v>912</v>
      </c>
      <c r="I1396" s="317">
        <v>53100</v>
      </c>
      <c r="J1396" s="318" t="s">
        <v>1001</v>
      </c>
      <c r="K1396" s="316">
        <v>42870</v>
      </c>
      <c r="L1396" s="317" t="s">
        <v>2609</v>
      </c>
      <c r="M1396" s="315" t="s">
        <v>983</v>
      </c>
      <c r="N1396" s="318" t="s">
        <v>991</v>
      </c>
      <c r="O1396" s="375">
        <v>38.04</v>
      </c>
      <c r="P1396" s="400">
        <v>3.17</v>
      </c>
      <c r="Q1396" s="400">
        <v>3.17</v>
      </c>
      <c r="R1396" s="400">
        <v>3.17</v>
      </c>
      <c r="S1396" s="404">
        <f>SUM(P1396:R1396)</f>
        <v>9.51</v>
      </c>
      <c r="T1396" s="400">
        <v>3.17</v>
      </c>
      <c r="U1396" s="400">
        <v>3.17</v>
      </c>
      <c r="V1396" s="400">
        <v>3.17</v>
      </c>
      <c r="W1396" s="404">
        <f>SUM(T1396:V1396)</f>
        <v>9.51</v>
      </c>
      <c r="X1396" s="400">
        <v>3.17</v>
      </c>
      <c r="Y1396" s="400">
        <v>3.17</v>
      </c>
      <c r="Z1396" s="400">
        <v>3.17</v>
      </c>
      <c r="AA1396" s="404">
        <f>SUM(X1396:Z1396)</f>
        <v>9.51</v>
      </c>
      <c r="AB1396" s="400">
        <v>3.17</v>
      </c>
      <c r="AC1396" s="400">
        <v>3.17</v>
      </c>
      <c r="AD1396" s="400">
        <v>3.17</v>
      </c>
      <c r="AE1396" s="404">
        <f>SUM(AB1396:AD1396)</f>
        <v>9.51</v>
      </c>
      <c r="AF1396" s="401">
        <f>SUBTOTAL(9,S1396,W1396,AA1396,AE1396)</f>
        <v>38.04</v>
      </c>
    </row>
    <row r="1397" spans="1:32" x14ac:dyDescent="0.3">
      <c r="A1397" s="286"/>
      <c r="B1397" s="70" t="s">
        <v>3631</v>
      </c>
      <c r="C1397" s="318" t="s">
        <v>2700</v>
      </c>
      <c r="D1397" s="318" t="s">
        <v>687</v>
      </c>
      <c r="E1397" s="317" t="s">
        <v>750</v>
      </c>
      <c r="F1397" s="318" t="s">
        <v>2575</v>
      </c>
      <c r="G1397" s="318" t="s">
        <v>1273</v>
      </c>
      <c r="H1397" s="317" t="s">
        <v>913</v>
      </c>
      <c r="I1397" s="317">
        <v>53000</v>
      </c>
      <c r="J1397" s="318" t="s">
        <v>1001</v>
      </c>
      <c r="K1397" s="316">
        <v>42785</v>
      </c>
      <c r="L1397" s="317" t="s">
        <v>2609</v>
      </c>
      <c r="M1397" s="315" t="s">
        <v>983</v>
      </c>
      <c r="N1397" s="318" t="s">
        <v>991</v>
      </c>
      <c r="O1397" s="375">
        <v>38.04</v>
      </c>
      <c r="P1397" s="400">
        <v>3.17</v>
      </c>
      <c r="Q1397" s="400">
        <v>3.17</v>
      </c>
      <c r="R1397" s="400">
        <v>3.17</v>
      </c>
      <c r="S1397" s="404">
        <f>SUM(P1397:R1397)</f>
        <v>9.51</v>
      </c>
      <c r="T1397" s="400">
        <v>3.17</v>
      </c>
      <c r="U1397" s="400">
        <v>3.17</v>
      </c>
      <c r="V1397" s="400">
        <v>3.17</v>
      </c>
      <c r="W1397" s="404">
        <f>SUM(T1397:V1397)</f>
        <v>9.51</v>
      </c>
      <c r="X1397" s="400">
        <v>3.17</v>
      </c>
      <c r="Y1397" s="400">
        <v>3.17</v>
      </c>
      <c r="Z1397" s="400">
        <v>3.17</v>
      </c>
      <c r="AA1397" s="404">
        <f>SUM(X1397:Z1397)</f>
        <v>9.51</v>
      </c>
      <c r="AB1397" s="400">
        <v>3.17</v>
      </c>
      <c r="AC1397" s="400">
        <v>3.17</v>
      </c>
      <c r="AD1397" s="400">
        <v>3.17</v>
      </c>
      <c r="AE1397" s="404">
        <f>SUM(AB1397:AD1397)</f>
        <v>9.51</v>
      </c>
      <c r="AF1397" s="401">
        <f>SUBTOTAL(9,S1397,W1397,AA1397,AE1397)</f>
        <v>38.04</v>
      </c>
    </row>
    <row r="1398" spans="1:32" x14ac:dyDescent="0.3">
      <c r="A1398" s="286"/>
      <c r="B1398" s="70" t="s">
        <v>3631</v>
      </c>
      <c r="C1398" s="318" t="s">
        <v>2700</v>
      </c>
      <c r="D1398" s="318" t="s">
        <v>688</v>
      </c>
      <c r="E1398" s="317" t="s">
        <v>750</v>
      </c>
      <c r="F1398" s="318" t="s">
        <v>2576</v>
      </c>
      <c r="G1398" s="318" t="s">
        <v>1273</v>
      </c>
      <c r="H1398" s="317" t="s">
        <v>913</v>
      </c>
      <c r="I1398" s="317">
        <v>53000</v>
      </c>
      <c r="J1398" s="318" t="s">
        <v>1001</v>
      </c>
      <c r="K1398" s="316">
        <v>42870</v>
      </c>
      <c r="L1398" s="317" t="s">
        <v>2609</v>
      </c>
      <c r="M1398" s="315" t="s">
        <v>983</v>
      </c>
      <c r="N1398" s="318" t="s">
        <v>991</v>
      </c>
      <c r="O1398" s="375">
        <v>38.04</v>
      </c>
      <c r="P1398" s="400">
        <v>3.17</v>
      </c>
      <c r="Q1398" s="400">
        <v>3.17</v>
      </c>
      <c r="R1398" s="400">
        <v>3.17</v>
      </c>
      <c r="S1398" s="404">
        <f>SUM(P1398:R1398)</f>
        <v>9.51</v>
      </c>
      <c r="T1398" s="400">
        <v>3.17</v>
      </c>
      <c r="U1398" s="400">
        <v>3.17</v>
      </c>
      <c r="V1398" s="400">
        <v>3.17</v>
      </c>
      <c r="W1398" s="404">
        <f>SUM(T1398:V1398)</f>
        <v>9.51</v>
      </c>
      <c r="X1398" s="400">
        <v>3.17</v>
      </c>
      <c r="Y1398" s="400">
        <v>3.17</v>
      </c>
      <c r="Z1398" s="400">
        <v>3.17</v>
      </c>
      <c r="AA1398" s="404">
        <f>SUM(X1398:Z1398)</f>
        <v>9.51</v>
      </c>
      <c r="AB1398" s="400">
        <v>3.17</v>
      </c>
      <c r="AC1398" s="400">
        <v>3.17</v>
      </c>
      <c r="AD1398" s="400">
        <v>3.17</v>
      </c>
      <c r="AE1398" s="404">
        <f>SUM(AB1398:AD1398)</f>
        <v>9.51</v>
      </c>
      <c r="AF1398" s="401">
        <f>SUBTOTAL(9,S1398,W1398,AA1398,AE1398)</f>
        <v>38.04</v>
      </c>
    </row>
    <row r="1399" spans="1:32" x14ac:dyDescent="0.3">
      <c r="A1399" s="286"/>
      <c r="B1399" s="70" t="s">
        <v>3631</v>
      </c>
      <c r="C1399" s="318" t="s">
        <v>2700</v>
      </c>
      <c r="D1399" s="318" t="s">
        <v>689</v>
      </c>
      <c r="E1399" s="317" t="s">
        <v>750</v>
      </c>
      <c r="F1399" s="318" t="s">
        <v>2577</v>
      </c>
      <c r="G1399" s="318" t="s">
        <v>1273</v>
      </c>
      <c r="H1399" s="317" t="s">
        <v>913</v>
      </c>
      <c r="I1399" s="317">
        <v>53000</v>
      </c>
      <c r="J1399" s="318" t="s">
        <v>1001</v>
      </c>
      <c r="K1399" s="316">
        <v>42826</v>
      </c>
      <c r="L1399" s="317" t="s">
        <v>2609</v>
      </c>
      <c r="M1399" s="315" t="s">
        <v>983</v>
      </c>
      <c r="N1399" s="318" t="s">
        <v>991</v>
      </c>
      <c r="O1399" s="375">
        <v>38.04</v>
      </c>
      <c r="P1399" s="400">
        <v>3.17</v>
      </c>
      <c r="Q1399" s="400">
        <v>3.17</v>
      </c>
      <c r="R1399" s="400">
        <v>3.17</v>
      </c>
      <c r="S1399" s="404">
        <f>SUM(P1399:R1399)</f>
        <v>9.51</v>
      </c>
      <c r="T1399" s="400">
        <v>3.17</v>
      </c>
      <c r="U1399" s="400">
        <v>3.17</v>
      </c>
      <c r="V1399" s="400">
        <v>3.17</v>
      </c>
      <c r="W1399" s="404">
        <f>SUM(T1399:V1399)</f>
        <v>9.51</v>
      </c>
      <c r="X1399" s="400">
        <v>3.17</v>
      </c>
      <c r="Y1399" s="400">
        <v>3.17</v>
      </c>
      <c r="Z1399" s="400">
        <v>3.17</v>
      </c>
      <c r="AA1399" s="404">
        <f>SUM(X1399:Z1399)</f>
        <v>9.51</v>
      </c>
      <c r="AB1399" s="400">
        <v>3.17</v>
      </c>
      <c r="AC1399" s="400">
        <v>3.17</v>
      </c>
      <c r="AD1399" s="400">
        <v>3.17</v>
      </c>
      <c r="AE1399" s="404">
        <f>SUM(AB1399:AD1399)</f>
        <v>9.51</v>
      </c>
      <c r="AF1399" s="401">
        <f>SUBTOTAL(9,S1399,W1399,AA1399,AE1399)</f>
        <v>38.04</v>
      </c>
    </row>
    <row r="1400" spans="1:32" x14ac:dyDescent="0.3">
      <c r="A1400" s="286"/>
      <c r="B1400" s="70" t="s">
        <v>3631</v>
      </c>
      <c r="C1400" s="318" t="s">
        <v>2594</v>
      </c>
      <c r="D1400" s="318" t="s">
        <v>690</v>
      </c>
      <c r="E1400" s="317" t="s">
        <v>750</v>
      </c>
      <c r="F1400" s="318" t="s">
        <v>2578</v>
      </c>
      <c r="G1400" s="318" t="s">
        <v>1272</v>
      </c>
      <c r="H1400" s="317" t="s">
        <v>912</v>
      </c>
      <c r="I1400" s="317">
        <v>53100</v>
      </c>
      <c r="J1400" s="318" t="s">
        <v>1001</v>
      </c>
      <c r="K1400" s="316">
        <v>42921</v>
      </c>
      <c r="L1400" s="317" t="s">
        <v>2609</v>
      </c>
      <c r="M1400" s="315" t="s">
        <v>983</v>
      </c>
      <c r="N1400" s="318" t="s">
        <v>991</v>
      </c>
      <c r="O1400" s="375">
        <v>38.04</v>
      </c>
      <c r="P1400" s="400">
        <v>3.17</v>
      </c>
      <c r="Q1400" s="400">
        <v>3.17</v>
      </c>
      <c r="R1400" s="400">
        <v>3.17</v>
      </c>
      <c r="S1400" s="404">
        <f>SUM(P1400:R1400)</f>
        <v>9.51</v>
      </c>
      <c r="T1400" s="400">
        <v>3.17</v>
      </c>
      <c r="U1400" s="400">
        <v>3.17</v>
      </c>
      <c r="V1400" s="400">
        <v>3.17</v>
      </c>
      <c r="W1400" s="404">
        <f>SUM(T1400:V1400)</f>
        <v>9.51</v>
      </c>
      <c r="X1400" s="400">
        <v>3.17</v>
      </c>
      <c r="Y1400" s="400">
        <v>3.17</v>
      </c>
      <c r="Z1400" s="400">
        <v>3.17</v>
      </c>
      <c r="AA1400" s="404">
        <f>SUM(X1400:Z1400)</f>
        <v>9.51</v>
      </c>
      <c r="AB1400" s="400">
        <v>3.17</v>
      </c>
      <c r="AC1400" s="400">
        <v>3.17</v>
      </c>
      <c r="AD1400" s="400">
        <v>3.17</v>
      </c>
      <c r="AE1400" s="404">
        <f>SUM(AB1400:AD1400)</f>
        <v>9.51</v>
      </c>
      <c r="AF1400" s="401">
        <f>SUBTOTAL(9,S1400,W1400,AA1400,AE1400)</f>
        <v>38.04</v>
      </c>
    </row>
    <row r="1401" spans="1:32" x14ac:dyDescent="0.3">
      <c r="A1401" s="286"/>
      <c r="B1401" s="70" t="s">
        <v>3631</v>
      </c>
      <c r="C1401" s="318" t="s">
        <v>2700</v>
      </c>
      <c r="D1401" s="318" t="s">
        <v>691</v>
      </c>
      <c r="E1401" s="317" t="s">
        <v>750</v>
      </c>
      <c r="F1401" s="318" t="s">
        <v>2552</v>
      </c>
      <c r="G1401" s="318" t="s">
        <v>1273</v>
      </c>
      <c r="H1401" s="317" t="s">
        <v>913</v>
      </c>
      <c r="I1401" s="317">
        <v>53000</v>
      </c>
      <c r="J1401" s="318" t="s">
        <v>1001</v>
      </c>
      <c r="K1401" s="316">
        <v>42756</v>
      </c>
      <c r="L1401" s="317" t="s">
        <v>2609</v>
      </c>
      <c r="M1401" s="315" t="s">
        <v>983</v>
      </c>
      <c r="N1401" s="318" t="s">
        <v>991</v>
      </c>
      <c r="O1401" s="375">
        <v>38.04</v>
      </c>
      <c r="P1401" s="400">
        <v>3.17</v>
      </c>
      <c r="Q1401" s="400">
        <v>3.17</v>
      </c>
      <c r="R1401" s="400">
        <v>3.17</v>
      </c>
      <c r="S1401" s="404">
        <f>SUM(P1401:R1401)</f>
        <v>9.51</v>
      </c>
      <c r="T1401" s="400">
        <v>3.17</v>
      </c>
      <c r="U1401" s="400">
        <v>3.17</v>
      </c>
      <c r="V1401" s="400">
        <v>3.17</v>
      </c>
      <c r="W1401" s="404">
        <f>SUM(T1401:V1401)</f>
        <v>9.51</v>
      </c>
      <c r="X1401" s="400">
        <v>3.17</v>
      </c>
      <c r="Y1401" s="400">
        <v>3.17</v>
      </c>
      <c r="Z1401" s="400">
        <v>3.17</v>
      </c>
      <c r="AA1401" s="404">
        <f>SUM(X1401:Z1401)</f>
        <v>9.51</v>
      </c>
      <c r="AB1401" s="400">
        <v>3.17</v>
      </c>
      <c r="AC1401" s="400">
        <v>3.17</v>
      </c>
      <c r="AD1401" s="400">
        <v>3.17</v>
      </c>
      <c r="AE1401" s="404">
        <f>SUM(AB1401:AD1401)</f>
        <v>9.51</v>
      </c>
      <c r="AF1401" s="401">
        <f>SUBTOTAL(9,S1401,W1401,AA1401,AE1401)</f>
        <v>38.04</v>
      </c>
    </row>
    <row r="1402" spans="1:32" x14ac:dyDescent="0.3">
      <c r="A1402" s="286"/>
      <c r="B1402" s="70" t="s">
        <v>3631</v>
      </c>
      <c r="C1402" s="318" t="s">
        <v>2594</v>
      </c>
      <c r="D1402" s="318" t="s">
        <v>692</v>
      </c>
      <c r="E1402" s="317" t="s">
        <v>750</v>
      </c>
      <c r="F1402" s="318" t="s">
        <v>2579</v>
      </c>
      <c r="G1402" s="318" t="s">
        <v>1272</v>
      </c>
      <c r="H1402" s="317" t="s">
        <v>912</v>
      </c>
      <c r="I1402" s="317">
        <v>53100</v>
      </c>
      <c r="J1402" s="318" t="s">
        <v>1001</v>
      </c>
      <c r="K1402" s="316">
        <v>42921</v>
      </c>
      <c r="L1402" s="317" t="s">
        <v>2609</v>
      </c>
      <c r="M1402" s="315" t="s">
        <v>983</v>
      </c>
      <c r="N1402" s="318" t="s">
        <v>991</v>
      </c>
      <c r="O1402" s="375">
        <v>38.04</v>
      </c>
      <c r="P1402" s="400">
        <v>3.17</v>
      </c>
      <c r="Q1402" s="400">
        <v>3.17</v>
      </c>
      <c r="R1402" s="400">
        <v>3.17</v>
      </c>
      <c r="S1402" s="404">
        <f>SUM(P1402:R1402)</f>
        <v>9.51</v>
      </c>
      <c r="T1402" s="400">
        <v>3.17</v>
      </c>
      <c r="U1402" s="400">
        <v>3.17</v>
      </c>
      <c r="V1402" s="400">
        <v>3.17</v>
      </c>
      <c r="W1402" s="404">
        <f>SUM(T1402:V1402)</f>
        <v>9.51</v>
      </c>
      <c r="X1402" s="400">
        <v>3.17</v>
      </c>
      <c r="Y1402" s="400">
        <v>3.17</v>
      </c>
      <c r="Z1402" s="400">
        <v>3.17</v>
      </c>
      <c r="AA1402" s="404">
        <f>SUM(X1402:Z1402)</f>
        <v>9.51</v>
      </c>
      <c r="AB1402" s="400">
        <v>3.17</v>
      </c>
      <c r="AC1402" s="400">
        <v>3.17</v>
      </c>
      <c r="AD1402" s="400">
        <v>3.17</v>
      </c>
      <c r="AE1402" s="404">
        <f>SUM(AB1402:AD1402)</f>
        <v>9.51</v>
      </c>
      <c r="AF1402" s="401">
        <f>SUBTOTAL(9,S1402,W1402,AA1402,AE1402)</f>
        <v>38.04</v>
      </c>
    </row>
    <row r="1403" spans="1:32" x14ac:dyDescent="0.3">
      <c r="A1403" s="286"/>
      <c r="B1403" s="70" t="s">
        <v>3631</v>
      </c>
      <c r="C1403" s="318" t="s">
        <v>2594</v>
      </c>
      <c r="D1403" s="318" t="s">
        <v>693</v>
      </c>
      <c r="E1403" s="317" t="s">
        <v>750</v>
      </c>
      <c r="F1403" s="318" t="s">
        <v>2580</v>
      </c>
      <c r="G1403" s="318" t="s">
        <v>1272</v>
      </c>
      <c r="H1403" s="317" t="s">
        <v>912</v>
      </c>
      <c r="I1403" s="317">
        <v>53100</v>
      </c>
      <c r="J1403" s="318" t="s">
        <v>1001</v>
      </c>
      <c r="K1403" s="316">
        <v>42870</v>
      </c>
      <c r="L1403" s="317" t="s">
        <v>2609</v>
      </c>
      <c r="M1403" s="315" t="s">
        <v>983</v>
      </c>
      <c r="N1403" s="318" t="s">
        <v>991</v>
      </c>
      <c r="O1403" s="375">
        <v>38.04</v>
      </c>
      <c r="P1403" s="400">
        <v>3.17</v>
      </c>
      <c r="Q1403" s="400">
        <v>3.17</v>
      </c>
      <c r="R1403" s="400">
        <v>3.17</v>
      </c>
      <c r="S1403" s="404">
        <f>SUM(P1403:R1403)</f>
        <v>9.51</v>
      </c>
      <c r="T1403" s="400">
        <v>3.17</v>
      </c>
      <c r="U1403" s="400">
        <v>3.17</v>
      </c>
      <c r="V1403" s="400">
        <v>3.17</v>
      </c>
      <c r="W1403" s="404">
        <f>SUM(T1403:V1403)</f>
        <v>9.51</v>
      </c>
      <c r="X1403" s="400">
        <v>3.17</v>
      </c>
      <c r="Y1403" s="400">
        <v>3.17</v>
      </c>
      <c r="Z1403" s="400">
        <v>3.17</v>
      </c>
      <c r="AA1403" s="404">
        <f>SUM(X1403:Z1403)</f>
        <v>9.51</v>
      </c>
      <c r="AB1403" s="400">
        <v>3.17</v>
      </c>
      <c r="AC1403" s="400">
        <v>3.17</v>
      </c>
      <c r="AD1403" s="400">
        <v>3.17</v>
      </c>
      <c r="AE1403" s="404">
        <f>SUM(AB1403:AD1403)</f>
        <v>9.51</v>
      </c>
      <c r="AF1403" s="401">
        <f>SUBTOTAL(9,S1403,W1403,AA1403,AE1403)</f>
        <v>38.04</v>
      </c>
    </row>
    <row r="1404" spans="1:32" x14ac:dyDescent="0.3">
      <c r="A1404" s="286"/>
      <c r="B1404" s="70" t="s">
        <v>3631</v>
      </c>
      <c r="C1404" s="318" t="s">
        <v>2594</v>
      </c>
      <c r="D1404" s="318" t="s">
        <v>694</v>
      </c>
      <c r="E1404" s="317" t="s">
        <v>750</v>
      </c>
      <c r="F1404" s="318" t="s">
        <v>2581</v>
      </c>
      <c r="G1404" s="318" t="s">
        <v>1272</v>
      </c>
      <c r="H1404" s="317" t="s">
        <v>912</v>
      </c>
      <c r="I1404" s="317">
        <v>53100</v>
      </c>
      <c r="J1404" s="318" t="s">
        <v>1001</v>
      </c>
      <c r="K1404" s="316">
        <v>42870</v>
      </c>
      <c r="L1404" s="317" t="s">
        <v>2609</v>
      </c>
      <c r="M1404" s="315" t="s">
        <v>983</v>
      </c>
      <c r="N1404" s="318" t="s">
        <v>991</v>
      </c>
      <c r="O1404" s="375">
        <v>38.04</v>
      </c>
      <c r="P1404" s="400">
        <v>3.17</v>
      </c>
      <c r="Q1404" s="400">
        <v>3.17</v>
      </c>
      <c r="R1404" s="400">
        <v>3.17</v>
      </c>
      <c r="S1404" s="404">
        <f>SUM(P1404:R1404)</f>
        <v>9.51</v>
      </c>
      <c r="T1404" s="400">
        <v>3.17</v>
      </c>
      <c r="U1404" s="400">
        <v>3.17</v>
      </c>
      <c r="V1404" s="400">
        <v>3.17</v>
      </c>
      <c r="W1404" s="404">
        <f>SUM(T1404:V1404)</f>
        <v>9.51</v>
      </c>
      <c r="X1404" s="400">
        <v>3.17</v>
      </c>
      <c r="Y1404" s="400">
        <v>3.17</v>
      </c>
      <c r="Z1404" s="400">
        <v>3.17</v>
      </c>
      <c r="AA1404" s="404">
        <f>SUM(X1404:Z1404)</f>
        <v>9.51</v>
      </c>
      <c r="AB1404" s="400">
        <v>3.17</v>
      </c>
      <c r="AC1404" s="400">
        <v>3.17</v>
      </c>
      <c r="AD1404" s="400">
        <v>3.17</v>
      </c>
      <c r="AE1404" s="404">
        <f>SUM(AB1404:AD1404)</f>
        <v>9.51</v>
      </c>
      <c r="AF1404" s="401">
        <f>SUBTOTAL(9,S1404,W1404,AA1404,AE1404)</f>
        <v>38.04</v>
      </c>
    </row>
    <row r="1405" spans="1:32" x14ac:dyDescent="0.3">
      <c r="A1405" s="286"/>
      <c r="B1405" s="70" t="s">
        <v>3631</v>
      </c>
      <c r="C1405" s="318" t="s">
        <v>2700</v>
      </c>
      <c r="D1405" s="318" t="s">
        <v>695</v>
      </c>
      <c r="E1405" s="317" t="s">
        <v>750</v>
      </c>
      <c r="F1405" s="318" t="s">
        <v>2582</v>
      </c>
      <c r="G1405" s="318" t="s">
        <v>1679</v>
      </c>
      <c r="H1405" s="317" t="s">
        <v>913</v>
      </c>
      <c r="I1405" s="317">
        <v>53000</v>
      </c>
      <c r="J1405" s="318" t="s">
        <v>1001</v>
      </c>
      <c r="K1405" s="316">
        <v>42874</v>
      </c>
      <c r="L1405" s="317" t="s">
        <v>2609</v>
      </c>
      <c r="M1405" s="315" t="s">
        <v>983</v>
      </c>
      <c r="N1405" s="318" t="s">
        <v>991</v>
      </c>
      <c r="O1405" s="375">
        <v>38.04</v>
      </c>
      <c r="P1405" s="400">
        <v>3.17</v>
      </c>
      <c r="Q1405" s="400">
        <v>3.17</v>
      </c>
      <c r="R1405" s="400">
        <v>3.17</v>
      </c>
      <c r="S1405" s="404">
        <f>SUM(P1405:R1405)</f>
        <v>9.51</v>
      </c>
      <c r="T1405" s="400">
        <v>3.17</v>
      </c>
      <c r="U1405" s="400">
        <v>3.17</v>
      </c>
      <c r="V1405" s="400">
        <v>3.17</v>
      </c>
      <c r="W1405" s="404">
        <f>SUM(T1405:V1405)</f>
        <v>9.51</v>
      </c>
      <c r="X1405" s="400">
        <v>3.17</v>
      </c>
      <c r="Y1405" s="400">
        <v>3.17</v>
      </c>
      <c r="Z1405" s="400">
        <v>3.17</v>
      </c>
      <c r="AA1405" s="404">
        <f>SUM(X1405:Z1405)</f>
        <v>9.51</v>
      </c>
      <c r="AB1405" s="400">
        <v>3.17</v>
      </c>
      <c r="AC1405" s="400">
        <v>3.17</v>
      </c>
      <c r="AD1405" s="400">
        <v>3.17</v>
      </c>
      <c r="AE1405" s="404">
        <f>SUM(AB1405:AD1405)</f>
        <v>9.51</v>
      </c>
      <c r="AF1405" s="401">
        <f>SUBTOTAL(9,S1405,W1405,AA1405,AE1405)</f>
        <v>38.04</v>
      </c>
    </row>
    <row r="1406" spans="1:32" x14ac:dyDescent="0.3">
      <c r="A1406" s="286"/>
      <c r="B1406" s="70" t="s">
        <v>3631</v>
      </c>
      <c r="C1406" s="318" t="s">
        <v>2594</v>
      </c>
      <c r="D1406" s="318" t="s">
        <v>696</v>
      </c>
      <c r="E1406" s="317" t="s">
        <v>750</v>
      </c>
      <c r="F1406" s="318" t="s">
        <v>2583</v>
      </c>
      <c r="G1406" s="318" t="s">
        <v>1272</v>
      </c>
      <c r="H1406" s="317" t="s">
        <v>912</v>
      </c>
      <c r="I1406" s="317">
        <v>53100</v>
      </c>
      <c r="J1406" s="318" t="s">
        <v>1001</v>
      </c>
      <c r="K1406" s="316">
        <v>42914</v>
      </c>
      <c r="L1406" s="317" t="s">
        <v>2609</v>
      </c>
      <c r="M1406" s="315" t="s">
        <v>983</v>
      </c>
      <c r="N1406" s="318" t="s">
        <v>991</v>
      </c>
      <c r="O1406" s="375">
        <v>38.04</v>
      </c>
      <c r="P1406" s="400">
        <v>3.17</v>
      </c>
      <c r="Q1406" s="400">
        <v>3.17</v>
      </c>
      <c r="R1406" s="400">
        <v>3.17</v>
      </c>
      <c r="S1406" s="404">
        <f>SUM(P1406:R1406)</f>
        <v>9.51</v>
      </c>
      <c r="T1406" s="400">
        <v>3.17</v>
      </c>
      <c r="U1406" s="400">
        <v>3.17</v>
      </c>
      <c r="V1406" s="400">
        <v>3.17</v>
      </c>
      <c r="W1406" s="404">
        <f>SUM(T1406:V1406)</f>
        <v>9.51</v>
      </c>
      <c r="X1406" s="400">
        <v>3.17</v>
      </c>
      <c r="Y1406" s="400">
        <v>3.17</v>
      </c>
      <c r="Z1406" s="400">
        <v>3.17</v>
      </c>
      <c r="AA1406" s="404">
        <f>SUM(X1406:Z1406)</f>
        <v>9.51</v>
      </c>
      <c r="AB1406" s="400">
        <v>3.17</v>
      </c>
      <c r="AC1406" s="400">
        <v>3.17</v>
      </c>
      <c r="AD1406" s="400">
        <v>3.17</v>
      </c>
      <c r="AE1406" s="404">
        <f>SUM(AB1406:AD1406)</f>
        <v>9.51</v>
      </c>
      <c r="AF1406" s="401">
        <f>SUBTOTAL(9,S1406,W1406,AA1406,AE1406)</f>
        <v>38.04</v>
      </c>
    </row>
    <row r="1407" spans="1:32" x14ac:dyDescent="0.3">
      <c r="A1407" s="70"/>
      <c r="B1407" s="70" t="s">
        <v>3631</v>
      </c>
      <c r="C1407" s="503" t="s">
        <v>2700</v>
      </c>
      <c r="D1407" s="534" t="s">
        <v>3822</v>
      </c>
      <c r="E1407" s="503" t="s">
        <v>750</v>
      </c>
      <c r="F1407" s="504" t="s">
        <v>2584</v>
      </c>
      <c r="G1407" s="503" t="s">
        <v>3714</v>
      </c>
      <c r="H1407" s="503" t="s">
        <v>913</v>
      </c>
      <c r="I1407" s="503">
        <v>53000</v>
      </c>
      <c r="J1407" s="504" t="s">
        <v>1001</v>
      </c>
      <c r="K1407" s="316">
        <v>42900</v>
      </c>
      <c r="L1407" s="503" t="s">
        <v>2609</v>
      </c>
      <c r="M1407" s="315" t="s">
        <v>983</v>
      </c>
      <c r="N1407" s="504" t="s">
        <v>991</v>
      </c>
      <c r="O1407" s="525">
        <v>38.04</v>
      </c>
      <c r="P1407" s="400">
        <v>3.17</v>
      </c>
      <c r="Q1407" s="400">
        <v>3.17</v>
      </c>
      <c r="R1407" s="400">
        <v>3.17</v>
      </c>
      <c r="S1407" s="526">
        <f>SUM(P1407:R1407)</f>
        <v>9.51</v>
      </c>
      <c r="T1407" s="400">
        <v>3.17</v>
      </c>
      <c r="U1407" s="400">
        <v>3.17</v>
      </c>
      <c r="V1407" s="400">
        <v>3.17</v>
      </c>
      <c r="W1407" s="526">
        <f>SUM(T1407:V1407)</f>
        <v>9.51</v>
      </c>
      <c r="X1407" s="400">
        <v>3.17</v>
      </c>
      <c r="Y1407" s="400">
        <v>3.17</v>
      </c>
      <c r="Z1407" s="400">
        <v>3.17</v>
      </c>
      <c r="AA1407" s="526">
        <f>SUM(X1407:Z1407)</f>
        <v>9.51</v>
      </c>
      <c r="AB1407" s="400">
        <v>3.17</v>
      </c>
      <c r="AC1407" s="400">
        <v>3.17</v>
      </c>
      <c r="AD1407" s="400">
        <v>3.17</v>
      </c>
      <c r="AE1407" s="526">
        <f>SUM(AB1407:AD1407)</f>
        <v>9.51</v>
      </c>
      <c r="AF1407" s="527">
        <f>SUBTOTAL(9,S1407,W1407,AA1407,AE1407)</f>
        <v>38.04</v>
      </c>
    </row>
    <row r="1408" spans="1:32" x14ac:dyDescent="0.3">
      <c r="A1408" s="286"/>
      <c r="B1408" s="70" t="s">
        <v>3631</v>
      </c>
      <c r="C1408" s="318" t="s">
        <v>2594</v>
      </c>
      <c r="D1408" s="318" t="s">
        <v>697</v>
      </c>
      <c r="E1408" s="317" t="s">
        <v>750</v>
      </c>
      <c r="F1408" s="318" t="s">
        <v>2585</v>
      </c>
      <c r="G1408" s="318" t="s">
        <v>1272</v>
      </c>
      <c r="H1408" s="317" t="s">
        <v>912</v>
      </c>
      <c r="I1408" s="317">
        <v>53100</v>
      </c>
      <c r="J1408" s="318" t="s">
        <v>1001</v>
      </c>
      <c r="K1408" s="316">
        <v>42745</v>
      </c>
      <c r="L1408" s="317" t="s">
        <v>2609</v>
      </c>
      <c r="M1408" s="315" t="s">
        <v>983</v>
      </c>
      <c r="N1408" s="318" t="s">
        <v>991</v>
      </c>
      <c r="O1408" s="375">
        <v>38.04</v>
      </c>
      <c r="P1408" s="400">
        <v>3.17</v>
      </c>
      <c r="Q1408" s="400">
        <v>3.17</v>
      </c>
      <c r="R1408" s="400">
        <v>3.17</v>
      </c>
      <c r="S1408" s="404">
        <f>SUM(P1408:R1408)</f>
        <v>9.51</v>
      </c>
      <c r="T1408" s="400">
        <v>3.17</v>
      </c>
      <c r="U1408" s="400">
        <v>3.17</v>
      </c>
      <c r="V1408" s="400">
        <v>3.17</v>
      </c>
      <c r="W1408" s="404">
        <f>SUM(T1408:V1408)</f>
        <v>9.51</v>
      </c>
      <c r="X1408" s="400">
        <v>3.17</v>
      </c>
      <c r="Y1408" s="400">
        <v>3.17</v>
      </c>
      <c r="Z1408" s="400">
        <v>3.17</v>
      </c>
      <c r="AA1408" s="404">
        <f>SUM(X1408:Z1408)</f>
        <v>9.51</v>
      </c>
      <c r="AB1408" s="400">
        <v>3.17</v>
      </c>
      <c r="AC1408" s="400">
        <v>3.17</v>
      </c>
      <c r="AD1408" s="400">
        <v>3.17</v>
      </c>
      <c r="AE1408" s="404">
        <f>SUM(AB1408:AD1408)</f>
        <v>9.51</v>
      </c>
      <c r="AF1408" s="401">
        <f>SUBTOTAL(9,S1408,W1408,AA1408,AE1408)</f>
        <v>38.04</v>
      </c>
    </row>
    <row r="1409" spans="1:32" x14ac:dyDescent="0.3">
      <c r="A1409" s="286"/>
      <c r="B1409" s="70" t="s">
        <v>3631</v>
      </c>
      <c r="C1409" s="318" t="s">
        <v>2594</v>
      </c>
      <c r="D1409" s="318" t="s">
        <v>698</v>
      </c>
      <c r="E1409" s="317" t="s">
        <v>750</v>
      </c>
      <c r="F1409" s="318" t="s">
        <v>2586</v>
      </c>
      <c r="G1409" s="318" t="s">
        <v>1272</v>
      </c>
      <c r="H1409" s="317" t="s">
        <v>912</v>
      </c>
      <c r="I1409" s="317">
        <v>53100</v>
      </c>
      <c r="J1409" s="318" t="s">
        <v>1001</v>
      </c>
      <c r="K1409" s="316">
        <v>42597</v>
      </c>
      <c r="L1409" s="317" t="s">
        <v>2608</v>
      </c>
      <c r="M1409" s="315" t="s">
        <v>983</v>
      </c>
      <c r="N1409" s="318" t="s">
        <v>991</v>
      </c>
      <c r="O1409" s="347">
        <v>50.76</v>
      </c>
      <c r="P1409" s="400">
        <v>3.17</v>
      </c>
      <c r="Q1409" s="400">
        <v>3.17</v>
      </c>
      <c r="R1409" s="400">
        <v>3.17</v>
      </c>
      <c r="S1409" s="404">
        <f>SUM(P1409:R1409)</f>
        <v>9.51</v>
      </c>
      <c r="T1409" s="400">
        <v>3.17</v>
      </c>
      <c r="U1409" s="400">
        <v>3.17</v>
      </c>
      <c r="V1409" s="400">
        <v>3.17</v>
      </c>
      <c r="W1409" s="404">
        <f>SUM(T1409:V1409)</f>
        <v>9.51</v>
      </c>
      <c r="X1409" s="400">
        <v>3.17</v>
      </c>
      <c r="Y1409" s="400">
        <v>3.17</v>
      </c>
      <c r="Z1409" s="400">
        <v>4.2300000000000004</v>
      </c>
      <c r="AA1409" s="404">
        <f>SUM(X1409:Z1409)</f>
        <v>10.57</v>
      </c>
      <c r="AB1409" s="400">
        <v>4.2300000000000004</v>
      </c>
      <c r="AC1409" s="400">
        <v>4.2300000000000004</v>
      </c>
      <c r="AD1409" s="400">
        <v>4.2300000000000004</v>
      </c>
      <c r="AE1409" s="404">
        <f>SUM(AB1409:AD1409)</f>
        <v>12.690000000000001</v>
      </c>
      <c r="AF1409" s="401">
        <f>SUBTOTAL(9,S1409,W1409,AA1409,AE1409)</f>
        <v>42.28</v>
      </c>
    </row>
    <row r="1410" spans="1:32" x14ac:dyDescent="0.3">
      <c r="A1410" s="286"/>
      <c r="B1410" s="70" t="s">
        <v>3631</v>
      </c>
      <c r="C1410" s="318" t="s">
        <v>2594</v>
      </c>
      <c r="D1410" s="318" t="s">
        <v>699</v>
      </c>
      <c r="E1410" s="317" t="s">
        <v>750</v>
      </c>
      <c r="F1410" s="318" t="s">
        <v>2587</v>
      </c>
      <c r="G1410" s="318" t="s">
        <v>1272</v>
      </c>
      <c r="H1410" s="317" t="s">
        <v>912</v>
      </c>
      <c r="I1410" s="317">
        <v>53100</v>
      </c>
      <c r="J1410" s="318" t="s">
        <v>1001</v>
      </c>
      <c r="K1410" s="316">
        <v>42597</v>
      </c>
      <c r="L1410" s="317" t="s">
        <v>2608</v>
      </c>
      <c r="M1410" s="315" t="s">
        <v>983</v>
      </c>
      <c r="N1410" s="318" t="s">
        <v>991</v>
      </c>
      <c r="O1410" s="347">
        <v>50.76</v>
      </c>
      <c r="P1410" s="400">
        <v>3.17</v>
      </c>
      <c r="Q1410" s="400">
        <v>3.17</v>
      </c>
      <c r="R1410" s="400">
        <v>3.17</v>
      </c>
      <c r="S1410" s="404">
        <f>SUM(P1410:R1410)</f>
        <v>9.51</v>
      </c>
      <c r="T1410" s="400">
        <v>3.17</v>
      </c>
      <c r="U1410" s="400">
        <v>3.17</v>
      </c>
      <c r="V1410" s="400">
        <v>3.17</v>
      </c>
      <c r="W1410" s="404">
        <f>SUM(T1410:V1410)</f>
        <v>9.51</v>
      </c>
      <c r="X1410" s="400">
        <v>3.17</v>
      </c>
      <c r="Y1410" s="400">
        <v>3.17</v>
      </c>
      <c r="Z1410" s="400">
        <v>4.2300000000000004</v>
      </c>
      <c r="AA1410" s="404">
        <f>SUM(X1410:Z1410)</f>
        <v>10.57</v>
      </c>
      <c r="AB1410" s="400">
        <v>4.2300000000000004</v>
      </c>
      <c r="AC1410" s="400">
        <v>4.2300000000000004</v>
      </c>
      <c r="AD1410" s="400">
        <v>4.2300000000000004</v>
      </c>
      <c r="AE1410" s="404">
        <f>SUM(AB1410:AD1410)</f>
        <v>12.690000000000001</v>
      </c>
      <c r="AF1410" s="401">
        <f>SUBTOTAL(9,S1410,W1410,AA1410,AE1410)</f>
        <v>42.28</v>
      </c>
    </row>
    <row r="1411" spans="1:32" x14ac:dyDescent="0.3">
      <c r="A1411" s="286"/>
      <c r="B1411" s="70" t="s">
        <v>3631</v>
      </c>
      <c r="C1411" s="318" t="s">
        <v>2594</v>
      </c>
      <c r="D1411" s="318" t="s">
        <v>700</v>
      </c>
      <c r="E1411" s="317" t="s">
        <v>750</v>
      </c>
      <c r="F1411" s="318" t="s">
        <v>2588</v>
      </c>
      <c r="G1411" s="318" t="s">
        <v>1272</v>
      </c>
      <c r="H1411" s="317" t="s">
        <v>912</v>
      </c>
      <c r="I1411" s="317">
        <v>53100</v>
      </c>
      <c r="J1411" s="318" t="s">
        <v>1001</v>
      </c>
      <c r="K1411" s="316">
        <v>42870</v>
      </c>
      <c r="L1411" s="317" t="s">
        <v>2609</v>
      </c>
      <c r="M1411" s="315" t="s">
        <v>983</v>
      </c>
      <c r="N1411" s="318" t="s">
        <v>991</v>
      </c>
      <c r="O1411" s="375">
        <v>38.04</v>
      </c>
      <c r="P1411" s="400">
        <v>3.17</v>
      </c>
      <c r="Q1411" s="400">
        <v>3.17</v>
      </c>
      <c r="R1411" s="400">
        <v>3.17</v>
      </c>
      <c r="S1411" s="404">
        <f>SUM(P1411:R1411)</f>
        <v>9.51</v>
      </c>
      <c r="T1411" s="400">
        <v>3.17</v>
      </c>
      <c r="U1411" s="400">
        <v>3.17</v>
      </c>
      <c r="V1411" s="400">
        <v>3.17</v>
      </c>
      <c r="W1411" s="404">
        <f>SUM(T1411:V1411)</f>
        <v>9.51</v>
      </c>
      <c r="X1411" s="400">
        <v>3.17</v>
      </c>
      <c r="Y1411" s="400">
        <v>3.17</v>
      </c>
      <c r="Z1411" s="400">
        <v>3.17</v>
      </c>
      <c r="AA1411" s="404">
        <f>SUM(X1411:Z1411)</f>
        <v>9.51</v>
      </c>
      <c r="AB1411" s="400">
        <v>3.17</v>
      </c>
      <c r="AC1411" s="400">
        <v>3.17</v>
      </c>
      <c r="AD1411" s="400">
        <v>3.17</v>
      </c>
      <c r="AE1411" s="404">
        <f>SUM(AB1411:AD1411)</f>
        <v>9.51</v>
      </c>
      <c r="AF1411" s="401">
        <f>SUBTOTAL(9,S1411,W1411,AA1411,AE1411)</f>
        <v>38.04</v>
      </c>
    </row>
    <row r="1412" spans="1:32" x14ac:dyDescent="0.3">
      <c r="A1412" s="286"/>
      <c r="B1412" s="70" t="s">
        <v>3631</v>
      </c>
      <c r="C1412" s="318" t="s">
        <v>2594</v>
      </c>
      <c r="D1412" s="318" t="s">
        <v>701</v>
      </c>
      <c r="E1412" s="317" t="s">
        <v>750</v>
      </c>
      <c r="F1412" s="318" t="s">
        <v>2589</v>
      </c>
      <c r="G1412" s="318" t="s">
        <v>1272</v>
      </c>
      <c r="H1412" s="317" t="s">
        <v>912</v>
      </c>
      <c r="I1412" s="317">
        <v>53100</v>
      </c>
      <c r="J1412" s="318" t="s">
        <v>1001</v>
      </c>
      <c r="K1412" s="316">
        <v>42870</v>
      </c>
      <c r="L1412" s="317" t="s">
        <v>2609</v>
      </c>
      <c r="M1412" s="315" t="s">
        <v>983</v>
      </c>
      <c r="N1412" s="318" t="s">
        <v>991</v>
      </c>
      <c r="O1412" s="375">
        <v>38.04</v>
      </c>
      <c r="P1412" s="400">
        <v>3.17</v>
      </c>
      <c r="Q1412" s="400">
        <v>3.17</v>
      </c>
      <c r="R1412" s="400">
        <v>3.17</v>
      </c>
      <c r="S1412" s="404">
        <f>SUM(P1412:R1412)</f>
        <v>9.51</v>
      </c>
      <c r="T1412" s="400">
        <v>3.17</v>
      </c>
      <c r="U1412" s="400">
        <v>3.17</v>
      </c>
      <c r="V1412" s="400">
        <v>3.17</v>
      </c>
      <c r="W1412" s="404">
        <f>SUM(T1412:V1412)</f>
        <v>9.51</v>
      </c>
      <c r="X1412" s="400">
        <v>3.17</v>
      </c>
      <c r="Y1412" s="400">
        <v>3.17</v>
      </c>
      <c r="Z1412" s="400">
        <v>3.17</v>
      </c>
      <c r="AA1412" s="404">
        <f>SUM(X1412:Z1412)</f>
        <v>9.51</v>
      </c>
      <c r="AB1412" s="400">
        <v>3.17</v>
      </c>
      <c r="AC1412" s="400">
        <v>3.17</v>
      </c>
      <c r="AD1412" s="400">
        <v>3.17</v>
      </c>
      <c r="AE1412" s="404">
        <f>SUM(AB1412:AD1412)</f>
        <v>9.51</v>
      </c>
      <c r="AF1412" s="401">
        <f>SUBTOTAL(9,S1412,W1412,AA1412,AE1412)</f>
        <v>38.04</v>
      </c>
    </row>
    <row r="1413" spans="1:32" x14ac:dyDescent="0.3">
      <c r="A1413" s="286"/>
      <c r="B1413" s="70" t="s">
        <v>3631</v>
      </c>
      <c r="C1413" s="318" t="s">
        <v>2594</v>
      </c>
      <c r="D1413" s="318" t="s">
        <v>702</v>
      </c>
      <c r="E1413" s="317" t="s">
        <v>750</v>
      </c>
      <c r="F1413" s="318" t="s">
        <v>2590</v>
      </c>
      <c r="G1413" s="318" t="s">
        <v>1272</v>
      </c>
      <c r="H1413" s="317" t="s">
        <v>912</v>
      </c>
      <c r="I1413" s="317">
        <v>53100</v>
      </c>
      <c r="J1413" s="318" t="s">
        <v>1001</v>
      </c>
      <c r="K1413" s="316">
        <v>42914</v>
      </c>
      <c r="L1413" s="317" t="s">
        <v>2609</v>
      </c>
      <c r="M1413" s="315" t="s">
        <v>983</v>
      </c>
      <c r="N1413" s="318" t="s">
        <v>991</v>
      </c>
      <c r="O1413" s="375">
        <v>38.04</v>
      </c>
      <c r="P1413" s="400">
        <v>3.17</v>
      </c>
      <c r="Q1413" s="400">
        <v>3.17</v>
      </c>
      <c r="R1413" s="400">
        <v>3.17</v>
      </c>
      <c r="S1413" s="404">
        <f>SUM(P1413:R1413)</f>
        <v>9.51</v>
      </c>
      <c r="T1413" s="400">
        <v>3.17</v>
      </c>
      <c r="U1413" s="400">
        <v>3.17</v>
      </c>
      <c r="V1413" s="400">
        <v>3.17</v>
      </c>
      <c r="W1413" s="404">
        <f>SUM(T1413:V1413)</f>
        <v>9.51</v>
      </c>
      <c r="X1413" s="400">
        <v>3.17</v>
      </c>
      <c r="Y1413" s="400">
        <v>3.17</v>
      </c>
      <c r="Z1413" s="400">
        <v>3.17</v>
      </c>
      <c r="AA1413" s="404">
        <f>SUM(X1413:Z1413)</f>
        <v>9.51</v>
      </c>
      <c r="AB1413" s="400">
        <v>3.17</v>
      </c>
      <c r="AC1413" s="400">
        <v>3.17</v>
      </c>
      <c r="AD1413" s="400">
        <v>3.17</v>
      </c>
      <c r="AE1413" s="404">
        <f>SUM(AB1413:AD1413)</f>
        <v>9.51</v>
      </c>
      <c r="AF1413" s="401">
        <f>SUBTOTAL(9,S1413,W1413,AA1413,AE1413)</f>
        <v>38.04</v>
      </c>
    </row>
    <row r="1414" spans="1:32" x14ac:dyDescent="0.3">
      <c r="A1414" s="286"/>
      <c r="B1414" s="70" t="s">
        <v>3631</v>
      </c>
      <c r="C1414" s="318" t="s">
        <v>2594</v>
      </c>
      <c r="D1414" s="318" t="s">
        <v>703</v>
      </c>
      <c r="E1414" s="317" t="s">
        <v>750</v>
      </c>
      <c r="F1414" s="318" t="s">
        <v>2591</v>
      </c>
      <c r="G1414" s="318" t="s">
        <v>1272</v>
      </c>
      <c r="H1414" s="317" t="s">
        <v>912</v>
      </c>
      <c r="I1414" s="317">
        <v>53100</v>
      </c>
      <c r="J1414" s="318" t="s">
        <v>1001</v>
      </c>
      <c r="K1414" s="316">
        <v>42871</v>
      </c>
      <c r="L1414" s="317" t="s">
        <v>2609</v>
      </c>
      <c r="M1414" s="315" t="s">
        <v>983</v>
      </c>
      <c r="N1414" s="318" t="s">
        <v>991</v>
      </c>
      <c r="O1414" s="375">
        <v>38.04</v>
      </c>
      <c r="P1414" s="400">
        <v>3.17</v>
      </c>
      <c r="Q1414" s="400">
        <v>3.17</v>
      </c>
      <c r="R1414" s="400">
        <v>3.17</v>
      </c>
      <c r="S1414" s="404">
        <f>SUM(P1414:R1414)</f>
        <v>9.51</v>
      </c>
      <c r="T1414" s="400">
        <v>3.17</v>
      </c>
      <c r="U1414" s="400">
        <v>3.17</v>
      </c>
      <c r="V1414" s="400">
        <v>3.17</v>
      </c>
      <c r="W1414" s="404">
        <f>SUM(T1414:V1414)</f>
        <v>9.51</v>
      </c>
      <c r="X1414" s="400">
        <v>3.17</v>
      </c>
      <c r="Y1414" s="400">
        <v>3.17</v>
      </c>
      <c r="Z1414" s="400">
        <v>3.17</v>
      </c>
      <c r="AA1414" s="404">
        <f>SUM(X1414:Z1414)</f>
        <v>9.51</v>
      </c>
      <c r="AB1414" s="400">
        <v>3.17</v>
      </c>
      <c r="AC1414" s="400">
        <v>3.17</v>
      </c>
      <c r="AD1414" s="400">
        <v>3.17</v>
      </c>
      <c r="AE1414" s="404">
        <f>SUM(AB1414:AD1414)</f>
        <v>9.51</v>
      </c>
      <c r="AF1414" s="401">
        <f>SUBTOTAL(9,S1414,W1414,AA1414,AE1414)</f>
        <v>38.04</v>
      </c>
    </row>
    <row r="1415" spans="1:32" x14ac:dyDescent="0.3">
      <c r="A1415" s="286"/>
      <c r="B1415" s="70" t="s">
        <v>3631</v>
      </c>
      <c r="C1415" s="318" t="s">
        <v>2594</v>
      </c>
      <c r="D1415" s="318" t="s">
        <v>704</v>
      </c>
      <c r="E1415" s="317" t="s">
        <v>750</v>
      </c>
      <c r="F1415" s="318" t="s">
        <v>2592</v>
      </c>
      <c r="G1415" s="318" t="s">
        <v>1272</v>
      </c>
      <c r="H1415" s="317" t="s">
        <v>912</v>
      </c>
      <c r="I1415" s="317">
        <v>53100</v>
      </c>
      <c r="J1415" s="318" t="s">
        <v>1001</v>
      </c>
      <c r="K1415" s="316">
        <v>42900</v>
      </c>
      <c r="L1415" s="317" t="s">
        <v>2609</v>
      </c>
      <c r="M1415" s="315" t="s">
        <v>983</v>
      </c>
      <c r="N1415" s="318" t="s">
        <v>991</v>
      </c>
      <c r="O1415" s="375">
        <v>38.04</v>
      </c>
      <c r="P1415" s="400">
        <v>3.17</v>
      </c>
      <c r="Q1415" s="400">
        <v>3.17</v>
      </c>
      <c r="R1415" s="400">
        <v>3.17</v>
      </c>
      <c r="S1415" s="404">
        <f>SUM(P1415:R1415)</f>
        <v>9.51</v>
      </c>
      <c r="T1415" s="400">
        <v>3.17</v>
      </c>
      <c r="U1415" s="400">
        <v>3.17</v>
      </c>
      <c r="V1415" s="400">
        <v>3.17</v>
      </c>
      <c r="W1415" s="404">
        <f>SUM(T1415:V1415)</f>
        <v>9.51</v>
      </c>
      <c r="X1415" s="400">
        <v>3.17</v>
      </c>
      <c r="Y1415" s="400">
        <v>3.17</v>
      </c>
      <c r="Z1415" s="400">
        <v>3.17</v>
      </c>
      <c r="AA1415" s="404">
        <f>SUM(X1415:Z1415)</f>
        <v>9.51</v>
      </c>
      <c r="AB1415" s="400">
        <v>3.17</v>
      </c>
      <c r="AC1415" s="400">
        <v>3.17</v>
      </c>
      <c r="AD1415" s="400">
        <v>3.17</v>
      </c>
      <c r="AE1415" s="404">
        <f>SUM(AB1415:AD1415)</f>
        <v>9.51</v>
      </c>
      <c r="AF1415" s="401">
        <f>SUBTOTAL(9,S1415,W1415,AA1415,AE1415)</f>
        <v>38.04</v>
      </c>
    </row>
    <row r="1416" spans="1:32" x14ac:dyDescent="0.3">
      <c r="A1416" s="286"/>
      <c r="B1416" s="70" t="s">
        <v>3631</v>
      </c>
      <c r="C1416" s="317" t="s">
        <v>2690</v>
      </c>
      <c r="D1416" s="317" t="s">
        <v>2691</v>
      </c>
      <c r="E1416" s="503" t="s">
        <v>3729</v>
      </c>
      <c r="F1416" s="318" t="s">
        <v>2689</v>
      </c>
      <c r="G1416" s="318" t="s">
        <v>1272</v>
      </c>
      <c r="H1416" s="317" t="s">
        <v>912</v>
      </c>
      <c r="I1416" s="317">
        <v>53100</v>
      </c>
      <c r="J1416" s="318" t="s">
        <v>1004</v>
      </c>
      <c r="K1416" s="316">
        <v>41315</v>
      </c>
      <c r="L1416" s="317" t="s">
        <v>2608</v>
      </c>
      <c r="M1416" s="315" t="s">
        <v>984</v>
      </c>
      <c r="N1416" s="318" t="s">
        <v>992</v>
      </c>
      <c r="O1416" s="347">
        <v>71.52</v>
      </c>
      <c r="P1416" s="400">
        <v>5.96</v>
      </c>
      <c r="Q1416" s="400">
        <v>5.96</v>
      </c>
      <c r="R1416" s="400">
        <v>5.96</v>
      </c>
      <c r="S1416" s="404">
        <f>SUM(P1416:R1416)</f>
        <v>17.88</v>
      </c>
      <c r="T1416" s="400">
        <v>5.96</v>
      </c>
      <c r="U1416" s="400">
        <v>5.96</v>
      </c>
      <c r="V1416" s="400">
        <v>5.96</v>
      </c>
      <c r="W1416" s="404">
        <f>SUM(T1416:V1416)</f>
        <v>17.88</v>
      </c>
      <c r="X1416" s="400">
        <v>5.96</v>
      </c>
      <c r="Y1416" s="400">
        <v>5.96</v>
      </c>
      <c r="Z1416" s="400">
        <v>5.96</v>
      </c>
      <c r="AA1416" s="404">
        <f>SUM(X1416:Z1416)</f>
        <v>17.88</v>
      </c>
      <c r="AB1416" s="400">
        <v>5.96</v>
      </c>
      <c r="AC1416" s="400">
        <v>5.96</v>
      </c>
      <c r="AD1416" s="400">
        <v>5.96</v>
      </c>
      <c r="AE1416" s="404">
        <f>SUM(AB1416:AD1416)</f>
        <v>17.88</v>
      </c>
      <c r="AF1416" s="401">
        <f>SUBTOTAL(9,S1416,W1416,AA1416,AE1416)</f>
        <v>71.52</v>
      </c>
    </row>
    <row r="1417" spans="1:32" x14ac:dyDescent="0.3">
      <c r="A1417" s="286"/>
      <c r="B1417" s="70" t="s">
        <v>3631</v>
      </c>
      <c r="C1417" s="317" t="s">
        <v>2665</v>
      </c>
      <c r="D1417" s="317" t="s">
        <v>2746</v>
      </c>
      <c r="E1417" s="503" t="s">
        <v>3733</v>
      </c>
      <c r="F1417" s="318" t="s">
        <v>2742</v>
      </c>
      <c r="G1417" s="318" t="s">
        <v>1272</v>
      </c>
      <c r="H1417" s="317" t="s">
        <v>912</v>
      </c>
      <c r="I1417" s="317">
        <v>53100</v>
      </c>
      <c r="J1417" s="318" t="s">
        <v>1003</v>
      </c>
      <c r="K1417" s="316">
        <v>42529</v>
      </c>
      <c r="L1417" s="317" t="s">
        <v>2608</v>
      </c>
      <c r="M1417" s="315" t="s">
        <v>983</v>
      </c>
      <c r="N1417" s="318" t="s">
        <v>992</v>
      </c>
      <c r="O1417" s="347">
        <v>78.599999999999994</v>
      </c>
      <c r="P1417" s="400">
        <v>4.91</v>
      </c>
      <c r="Q1417" s="400">
        <v>4.91</v>
      </c>
      <c r="R1417" s="400">
        <v>4.91</v>
      </c>
      <c r="S1417" s="404">
        <f>SUM(P1417:R1417)</f>
        <v>14.73</v>
      </c>
      <c r="T1417" s="400">
        <v>4.91</v>
      </c>
      <c r="U1417" s="400">
        <v>4.91</v>
      </c>
      <c r="V1417" s="400">
        <v>6.95</v>
      </c>
      <c r="W1417" s="404">
        <f>SUM(T1417:V1417)</f>
        <v>16.77</v>
      </c>
      <c r="X1417" s="400">
        <v>6.95</v>
      </c>
      <c r="Y1417" s="400">
        <v>6.95</v>
      </c>
      <c r="Z1417" s="400">
        <v>6.95</v>
      </c>
      <c r="AA1417" s="404">
        <f>SUM(X1417:Z1417)</f>
        <v>20.85</v>
      </c>
      <c r="AB1417" s="400">
        <v>6.95</v>
      </c>
      <c r="AC1417" s="400">
        <v>6.95</v>
      </c>
      <c r="AD1417" s="400">
        <v>6.95</v>
      </c>
      <c r="AE1417" s="404">
        <f>SUM(AB1417:AD1417)</f>
        <v>20.85</v>
      </c>
      <c r="AF1417" s="401">
        <f>SUBTOTAL(9,S1417,W1417,AA1417,AE1417)</f>
        <v>73.2</v>
      </c>
    </row>
    <row r="1418" spans="1:32" x14ac:dyDescent="0.3">
      <c r="A1418" s="286"/>
      <c r="B1418" s="70" t="s">
        <v>3631</v>
      </c>
      <c r="C1418" s="318" t="s">
        <v>2665</v>
      </c>
      <c r="D1418" s="318" t="s">
        <v>705</v>
      </c>
      <c r="E1418" s="317" t="s">
        <v>951</v>
      </c>
      <c r="F1418" s="318" t="s">
        <v>706</v>
      </c>
      <c r="G1418" s="318" t="s">
        <v>1679</v>
      </c>
      <c r="H1418" s="317" t="s">
        <v>913</v>
      </c>
      <c r="I1418" s="317">
        <v>53000</v>
      </c>
      <c r="J1418" s="318" t="s">
        <v>1001</v>
      </c>
      <c r="K1418" s="348">
        <v>42191</v>
      </c>
      <c r="L1418" s="317" t="s">
        <v>2608</v>
      </c>
      <c r="M1418" s="315" t="s">
        <v>983</v>
      </c>
      <c r="N1418" s="318" t="s">
        <v>991</v>
      </c>
      <c r="O1418" s="347">
        <v>50.76</v>
      </c>
      <c r="P1418" s="400">
        <v>4.2300000000000004</v>
      </c>
      <c r="Q1418" s="400">
        <v>4.2300000000000004</v>
      </c>
      <c r="R1418" s="400">
        <v>4.2300000000000004</v>
      </c>
      <c r="S1418" s="404">
        <f>SUM(P1418:R1418)</f>
        <v>12.690000000000001</v>
      </c>
      <c r="T1418" s="400">
        <v>4.2300000000000004</v>
      </c>
      <c r="U1418" s="400">
        <v>4.2300000000000004</v>
      </c>
      <c r="V1418" s="400">
        <v>4.2300000000000004</v>
      </c>
      <c r="W1418" s="404">
        <f>SUM(T1418:V1418)</f>
        <v>12.690000000000001</v>
      </c>
      <c r="X1418" s="400">
        <v>4.2300000000000004</v>
      </c>
      <c r="Y1418" s="400">
        <v>4.2300000000000004</v>
      </c>
      <c r="Z1418" s="400">
        <v>4.2300000000000004</v>
      </c>
      <c r="AA1418" s="404">
        <f>SUM(X1418:Z1418)</f>
        <v>12.690000000000001</v>
      </c>
      <c r="AB1418" s="400">
        <v>4.2300000000000004</v>
      </c>
      <c r="AC1418" s="400">
        <v>4.2300000000000004</v>
      </c>
      <c r="AD1418" s="400">
        <v>4.2300000000000004</v>
      </c>
      <c r="AE1418" s="404">
        <f>SUM(AB1418:AD1418)</f>
        <v>12.690000000000001</v>
      </c>
      <c r="AF1418" s="401">
        <f>SUBTOTAL(9,S1418,W1418,AA1418,AE1418)</f>
        <v>50.760000000000005</v>
      </c>
    </row>
    <row r="1419" spans="1:32" x14ac:dyDescent="0.3">
      <c r="A1419" s="286"/>
      <c r="B1419" s="70" t="s">
        <v>3631</v>
      </c>
      <c r="C1419" s="317" t="s">
        <v>2665</v>
      </c>
      <c r="D1419" s="317" t="s">
        <v>2747</v>
      </c>
      <c r="E1419" s="503" t="s">
        <v>3733</v>
      </c>
      <c r="F1419" s="318" t="s">
        <v>2743</v>
      </c>
      <c r="G1419" s="318" t="s">
        <v>1272</v>
      </c>
      <c r="H1419" s="317" t="s">
        <v>912</v>
      </c>
      <c r="I1419" s="317">
        <v>53100</v>
      </c>
      <c r="J1419" s="318" t="s">
        <v>1003</v>
      </c>
      <c r="K1419" s="316">
        <v>42529</v>
      </c>
      <c r="L1419" s="317" t="s">
        <v>2608</v>
      </c>
      <c r="M1419" s="315" t="s">
        <v>983</v>
      </c>
      <c r="N1419" s="318" t="s">
        <v>992</v>
      </c>
      <c r="O1419" s="347">
        <v>78.599999999999994</v>
      </c>
      <c r="P1419" s="400">
        <v>4.91</v>
      </c>
      <c r="Q1419" s="400">
        <v>4.91</v>
      </c>
      <c r="R1419" s="400">
        <v>4.91</v>
      </c>
      <c r="S1419" s="404">
        <f>SUM(P1419:R1419)</f>
        <v>14.73</v>
      </c>
      <c r="T1419" s="400">
        <v>4.91</v>
      </c>
      <c r="U1419" s="400">
        <v>4.91</v>
      </c>
      <c r="V1419" s="400">
        <v>6.95</v>
      </c>
      <c r="W1419" s="404">
        <f>SUM(T1419:V1419)</f>
        <v>16.77</v>
      </c>
      <c r="X1419" s="400">
        <v>6.95</v>
      </c>
      <c r="Y1419" s="400">
        <v>6.95</v>
      </c>
      <c r="Z1419" s="400">
        <v>6.95</v>
      </c>
      <c r="AA1419" s="404">
        <f>SUM(X1419:Z1419)</f>
        <v>20.85</v>
      </c>
      <c r="AB1419" s="400">
        <v>6.95</v>
      </c>
      <c r="AC1419" s="400">
        <v>6.95</v>
      </c>
      <c r="AD1419" s="400">
        <v>6.95</v>
      </c>
      <c r="AE1419" s="404">
        <f>SUM(AB1419:AD1419)</f>
        <v>20.85</v>
      </c>
      <c r="AF1419" s="401">
        <f>SUBTOTAL(9,S1419,W1419,AA1419,AE1419)</f>
        <v>73.2</v>
      </c>
    </row>
    <row r="1420" spans="1:32" x14ac:dyDescent="0.3">
      <c r="A1420" s="286"/>
      <c r="B1420" s="70" t="s">
        <v>3631</v>
      </c>
      <c r="C1420" s="317" t="s">
        <v>2665</v>
      </c>
      <c r="D1420" s="317" t="s">
        <v>2748</v>
      </c>
      <c r="E1420" s="503" t="s">
        <v>3733</v>
      </c>
      <c r="F1420" s="318" t="s">
        <v>2744</v>
      </c>
      <c r="G1420" s="318" t="s">
        <v>1272</v>
      </c>
      <c r="H1420" s="317" t="s">
        <v>912</v>
      </c>
      <c r="I1420" s="317">
        <v>53100</v>
      </c>
      <c r="J1420" s="318" t="s">
        <v>1003</v>
      </c>
      <c r="K1420" s="316">
        <v>42749</v>
      </c>
      <c r="L1420" s="317" t="s">
        <v>2609</v>
      </c>
      <c r="M1420" s="315" t="s">
        <v>983</v>
      </c>
      <c r="N1420" s="318" t="s">
        <v>992</v>
      </c>
      <c r="O1420" s="347">
        <v>58.92</v>
      </c>
      <c r="P1420" s="400">
        <v>4.91</v>
      </c>
      <c r="Q1420" s="400">
        <v>4.91</v>
      </c>
      <c r="R1420" s="400">
        <v>4.91</v>
      </c>
      <c r="S1420" s="404">
        <f>SUM(P1420:R1420)</f>
        <v>14.73</v>
      </c>
      <c r="T1420" s="400">
        <v>4.91</v>
      </c>
      <c r="U1420" s="400">
        <v>4.91</v>
      </c>
      <c r="V1420" s="400">
        <v>4.91</v>
      </c>
      <c r="W1420" s="404">
        <f>SUM(T1420:V1420)</f>
        <v>14.73</v>
      </c>
      <c r="X1420" s="400">
        <v>4.91</v>
      </c>
      <c r="Y1420" s="400">
        <v>4.91</v>
      </c>
      <c r="Z1420" s="400">
        <v>4.91</v>
      </c>
      <c r="AA1420" s="404">
        <f>SUM(X1420:Z1420)</f>
        <v>14.73</v>
      </c>
      <c r="AB1420" s="400">
        <v>4.91</v>
      </c>
      <c r="AC1420" s="400">
        <v>4.91</v>
      </c>
      <c r="AD1420" s="400">
        <v>4.91</v>
      </c>
      <c r="AE1420" s="404">
        <f>SUM(AB1420:AD1420)</f>
        <v>14.73</v>
      </c>
      <c r="AF1420" s="401">
        <f>SUBTOTAL(9,S1420,W1420,AA1420,AE1420)</f>
        <v>58.92</v>
      </c>
    </row>
    <row r="1421" spans="1:32" x14ac:dyDescent="0.3">
      <c r="A1421" s="286"/>
      <c r="B1421" s="70" t="s">
        <v>3631</v>
      </c>
      <c r="C1421" s="318" t="s">
        <v>2700</v>
      </c>
      <c r="D1421" s="318" t="s">
        <v>708</v>
      </c>
      <c r="E1421" s="317" t="s">
        <v>750</v>
      </c>
      <c r="F1421" s="318" t="s">
        <v>707</v>
      </c>
      <c r="G1421" s="318" t="s">
        <v>1679</v>
      </c>
      <c r="H1421" s="317" t="s">
        <v>913</v>
      </c>
      <c r="I1421" s="317">
        <v>53000</v>
      </c>
      <c r="J1421" s="318" t="s">
        <v>1001</v>
      </c>
      <c r="K1421" s="348">
        <v>42919</v>
      </c>
      <c r="L1421" s="317" t="s">
        <v>2609</v>
      </c>
      <c r="M1421" s="318" t="s">
        <v>983</v>
      </c>
      <c r="N1421" s="318" t="s">
        <v>991</v>
      </c>
      <c r="O1421" s="375">
        <v>38.04</v>
      </c>
      <c r="P1421" s="400">
        <v>3.17</v>
      </c>
      <c r="Q1421" s="400">
        <v>3.17</v>
      </c>
      <c r="R1421" s="400">
        <v>3.17</v>
      </c>
      <c r="S1421" s="404">
        <f>SUM(P1421:R1421)</f>
        <v>9.51</v>
      </c>
      <c r="T1421" s="400">
        <v>3.17</v>
      </c>
      <c r="U1421" s="400">
        <v>3.17</v>
      </c>
      <c r="V1421" s="400">
        <v>3.17</v>
      </c>
      <c r="W1421" s="404">
        <f>SUM(T1421:V1421)</f>
        <v>9.51</v>
      </c>
      <c r="X1421" s="400">
        <v>3.17</v>
      </c>
      <c r="Y1421" s="400">
        <v>3.17</v>
      </c>
      <c r="Z1421" s="400">
        <v>3.17</v>
      </c>
      <c r="AA1421" s="404">
        <f>SUM(X1421:Z1421)</f>
        <v>9.51</v>
      </c>
      <c r="AB1421" s="400">
        <v>3.17</v>
      </c>
      <c r="AC1421" s="400">
        <v>3.17</v>
      </c>
      <c r="AD1421" s="400">
        <v>3.17</v>
      </c>
      <c r="AE1421" s="404">
        <f>SUM(AB1421:AD1421)</f>
        <v>9.51</v>
      </c>
      <c r="AF1421" s="401">
        <f>SUBTOTAL(9,S1421,W1421,AA1421,AE1421)</f>
        <v>38.04</v>
      </c>
    </row>
    <row r="1422" spans="1:32" x14ac:dyDescent="0.3">
      <c r="A1422" s="286"/>
      <c r="B1422" s="70" t="s">
        <v>3631</v>
      </c>
      <c r="C1422" s="318" t="s">
        <v>2700</v>
      </c>
      <c r="D1422" s="318" t="s">
        <v>710</v>
      </c>
      <c r="E1422" s="317" t="s">
        <v>750</v>
      </c>
      <c r="F1422" s="318" t="s">
        <v>709</v>
      </c>
      <c r="G1422" s="318" t="s">
        <v>1679</v>
      </c>
      <c r="H1422" s="317" t="s">
        <v>913</v>
      </c>
      <c r="I1422" s="317">
        <v>53000</v>
      </c>
      <c r="J1422" s="318" t="s">
        <v>1001</v>
      </c>
      <c r="K1422" s="348">
        <v>42933</v>
      </c>
      <c r="L1422" s="317" t="s">
        <v>2609</v>
      </c>
      <c r="M1422" s="318" t="s">
        <v>983</v>
      </c>
      <c r="N1422" s="318" t="s">
        <v>991</v>
      </c>
      <c r="O1422" s="375">
        <v>38.04</v>
      </c>
      <c r="P1422" s="400">
        <v>3.17</v>
      </c>
      <c r="Q1422" s="400">
        <v>3.17</v>
      </c>
      <c r="R1422" s="400">
        <v>3.17</v>
      </c>
      <c r="S1422" s="404">
        <f>SUM(P1422:R1422)</f>
        <v>9.51</v>
      </c>
      <c r="T1422" s="400">
        <v>3.17</v>
      </c>
      <c r="U1422" s="400">
        <v>3.17</v>
      </c>
      <c r="V1422" s="400">
        <v>3.17</v>
      </c>
      <c r="W1422" s="404">
        <f>SUM(T1422:V1422)</f>
        <v>9.51</v>
      </c>
      <c r="X1422" s="400">
        <v>3.17</v>
      </c>
      <c r="Y1422" s="400">
        <v>3.17</v>
      </c>
      <c r="Z1422" s="400">
        <v>3.17</v>
      </c>
      <c r="AA1422" s="404">
        <f>SUM(X1422:Z1422)</f>
        <v>9.51</v>
      </c>
      <c r="AB1422" s="400">
        <v>3.17</v>
      </c>
      <c r="AC1422" s="400">
        <v>3.17</v>
      </c>
      <c r="AD1422" s="400">
        <v>3.17</v>
      </c>
      <c r="AE1422" s="404">
        <f>SUM(AB1422:AD1422)</f>
        <v>9.51</v>
      </c>
      <c r="AF1422" s="401">
        <f>SUBTOTAL(9,S1422,W1422,AA1422,AE1422)</f>
        <v>38.04</v>
      </c>
    </row>
    <row r="1423" spans="1:32" x14ac:dyDescent="0.3">
      <c r="A1423" s="286"/>
      <c r="B1423" s="70" t="s">
        <v>3631</v>
      </c>
      <c r="C1423" s="318" t="s">
        <v>2700</v>
      </c>
      <c r="D1423" s="318" t="s">
        <v>712</v>
      </c>
      <c r="E1423" s="317" t="s">
        <v>750</v>
      </c>
      <c r="F1423" s="318" t="s">
        <v>711</v>
      </c>
      <c r="G1423" s="318" t="s">
        <v>1679</v>
      </c>
      <c r="H1423" s="317" t="s">
        <v>913</v>
      </c>
      <c r="I1423" s="317">
        <v>53000</v>
      </c>
      <c r="J1423" s="318" t="s">
        <v>1001</v>
      </c>
      <c r="K1423" s="348">
        <v>42919</v>
      </c>
      <c r="L1423" s="317" t="s">
        <v>2609</v>
      </c>
      <c r="M1423" s="318" t="s">
        <v>983</v>
      </c>
      <c r="N1423" s="318" t="s">
        <v>991</v>
      </c>
      <c r="O1423" s="375">
        <v>38.04</v>
      </c>
      <c r="P1423" s="400">
        <v>3.17</v>
      </c>
      <c r="Q1423" s="400">
        <v>3.17</v>
      </c>
      <c r="R1423" s="400">
        <v>3.17</v>
      </c>
      <c r="S1423" s="404">
        <f>SUM(P1423:R1423)</f>
        <v>9.51</v>
      </c>
      <c r="T1423" s="400">
        <v>3.17</v>
      </c>
      <c r="U1423" s="400">
        <v>3.17</v>
      </c>
      <c r="V1423" s="400">
        <v>3.17</v>
      </c>
      <c r="W1423" s="404">
        <f>SUM(T1423:V1423)</f>
        <v>9.51</v>
      </c>
      <c r="X1423" s="400">
        <v>3.17</v>
      </c>
      <c r="Y1423" s="400">
        <v>3.17</v>
      </c>
      <c r="Z1423" s="400">
        <v>3.17</v>
      </c>
      <c r="AA1423" s="404">
        <f>SUM(X1423:Z1423)</f>
        <v>9.51</v>
      </c>
      <c r="AB1423" s="400">
        <v>3.17</v>
      </c>
      <c r="AC1423" s="400">
        <v>3.17</v>
      </c>
      <c r="AD1423" s="400">
        <v>3.17</v>
      </c>
      <c r="AE1423" s="404">
        <f>SUM(AB1423:AD1423)</f>
        <v>9.51</v>
      </c>
      <c r="AF1423" s="401">
        <f>SUBTOTAL(9,S1423,W1423,AA1423,AE1423)</f>
        <v>38.04</v>
      </c>
    </row>
    <row r="1424" spans="1:32" x14ac:dyDescent="0.3">
      <c r="A1424" s="286"/>
      <c r="B1424" s="70" t="s">
        <v>3631</v>
      </c>
      <c r="C1424" s="318" t="s">
        <v>348</v>
      </c>
      <c r="D1424" s="318" t="s">
        <v>717</v>
      </c>
      <c r="E1424" s="317" t="s">
        <v>750</v>
      </c>
      <c r="F1424" s="318" t="s">
        <v>716</v>
      </c>
      <c r="G1424" s="318" t="s">
        <v>1885</v>
      </c>
      <c r="H1424" s="317" t="s">
        <v>966</v>
      </c>
      <c r="I1424" s="317">
        <v>62300</v>
      </c>
      <c r="J1424" s="318" t="s">
        <v>1001</v>
      </c>
      <c r="K1424" s="348">
        <v>42745</v>
      </c>
      <c r="L1424" s="317" t="s">
        <v>2609</v>
      </c>
      <c r="M1424" s="318" t="s">
        <v>983</v>
      </c>
      <c r="N1424" s="318" t="s">
        <v>991</v>
      </c>
      <c r="O1424" s="375">
        <v>38.04</v>
      </c>
      <c r="P1424" s="400">
        <v>3.17</v>
      </c>
      <c r="Q1424" s="400">
        <v>3.17</v>
      </c>
      <c r="R1424" s="400">
        <v>3.17</v>
      </c>
      <c r="S1424" s="404">
        <f>SUM(P1424:R1424)</f>
        <v>9.51</v>
      </c>
      <c r="T1424" s="400">
        <v>3.17</v>
      </c>
      <c r="U1424" s="400">
        <v>3.17</v>
      </c>
      <c r="V1424" s="400">
        <v>3.17</v>
      </c>
      <c r="W1424" s="404">
        <f>SUM(T1424:V1424)</f>
        <v>9.51</v>
      </c>
      <c r="X1424" s="400">
        <v>3.17</v>
      </c>
      <c r="Y1424" s="400">
        <v>3.17</v>
      </c>
      <c r="Z1424" s="400">
        <v>3.17</v>
      </c>
      <c r="AA1424" s="404">
        <f>SUM(X1424:Z1424)</f>
        <v>9.51</v>
      </c>
      <c r="AB1424" s="400">
        <v>3.17</v>
      </c>
      <c r="AC1424" s="400">
        <v>3.17</v>
      </c>
      <c r="AD1424" s="400">
        <v>3.17</v>
      </c>
      <c r="AE1424" s="404">
        <f>SUM(AB1424:AD1424)</f>
        <v>9.51</v>
      </c>
      <c r="AF1424" s="401">
        <f>SUBTOTAL(9,S1424,W1424,AA1424,AE1424)</f>
        <v>38.04</v>
      </c>
    </row>
    <row r="1425" spans="1:32" x14ac:dyDescent="0.3">
      <c r="A1425" s="286"/>
      <c r="B1425" s="70" t="s">
        <v>3631</v>
      </c>
      <c r="C1425" s="318" t="s">
        <v>2700</v>
      </c>
      <c r="D1425" s="318" t="s">
        <v>718</v>
      </c>
      <c r="E1425" s="317" t="s">
        <v>750</v>
      </c>
      <c r="F1425" s="318" t="s">
        <v>713</v>
      </c>
      <c r="G1425" s="318" t="s">
        <v>1679</v>
      </c>
      <c r="H1425" s="317" t="s">
        <v>913</v>
      </c>
      <c r="I1425" s="317">
        <v>53000</v>
      </c>
      <c r="J1425" s="318" t="s">
        <v>1001</v>
      </c>
      <c r="K1425" s="348">
        <v>42933</v>
      </c>
      <c r="L1425" s="317" t="s">
        <v>2609</v>
      </c>
      <c r="M1425" s="318" t="s">
        <v>983</v>
      </c>
      <c r="N1425" s="318" t="s">
        <v>991</v>
      </c>
      <c r="O1425" s="375">
        <v>38.04</v>
      </c>
      <c r="P1425" s="400">
        <v>3.17</v>
      </c>
      <c r="Q1425" s="400">
        <v>3.17</v>
      </c>
      <c r="R1425" s="400">
        <v>3.17</v>
      </c>
      <c r="S1425" s="404">
        <f>SUM(P1425:R1425)</f>
        <v>9.51</v>
      </c>
      <c r="T1425" s="400">
        <v>3.17</v>
      </c>
      <c r="U1425" s="400">
        <v>3.17</v>
      </c>
      <c r="V1425" s="400">
        <v>3.17</v>
      </c>
      <c r="W1425" s="404">
        <f>SUM(T1425:V1425)</f>
        <v>9.51</v>
      </c>
      <c r="X1425" s="400">
        <v>3.17</v>
      </c>
      <c r="Y1425" s="400">
        <v>3.17</v>
      </c>
      <c r="Z1425" s="400">
        <v>3.17</v>
      </c>
      <c r="AA1425" s="404">
        <f>SUM(X1425:Z1425)</f>
        <v>9.51</v>
      </c>
      <c r="AB1425" s="400">
        <v>3.17</v>
      </c>
      <c r="AC1425" s="400">
        <v>3.17</v>
      </c>
      <c r="AD1425" s="400">
        <v>3.17</v>
      </c>
      <c r="AE1425" s="404">
        <f>SUM(AB1425:AD1425)</f>
        <v>9.51</v>
      </c>
      <c r="AF1425" s="401">
        <f>SUBTOTAL(9,S1425,W1425,AA1425,AE1425)</f>
        <v>38.04</v>
      </c>
    </row>
    <row r="1426" spans="1:32" x14ac:dyDescent="0.3">
      <c r="A1426" s="286"/>
      <c r="B1426" s="70" t="s">
        <v>3631</v>
      </c>
      <c r="C1426" s="318" t="s">
        <v>2594</v>
      </c>
      <c r="D1426" s="318" t="s">
        <v>720</v>
      </c>
      <c r="E1426" s="317" t="s">
        <v>752</v>
      </c>
      <c r="F1426" s="318" t="s">
        <v>719</v>
      </c>
      <c r="G1426" s="318" t="s">
        <v>1272</v>
      </c>
      <c r="H1426" s="317" t="s">
        <v>912</v>
      </c>
      <c r="I1426" s="317">
        <v>53100</v>
      </c>
      <c r="J1426" s="318" t="s">
        <v>1005</v>
      </c>
      <c r="K1426" s="348">
        <v>43040</v>
      </c>
      <c r="L1426" s="317" t="s">
        <v>2609</v>
      </c>
      <c r="M1426" s="318" t="s">
        <v>983</v>
      </c>
      <c r="N1426" s="318" t="s">
        <v>993</v>
      </c>
      <c r="O1426" s="347">
        <v>82.2</v>
      </c>
      <c r="P1426" s="400">
        <v>6.85</v>
      </c>
      <c r="Q1426" s="400">
        <v>6.85</v>
      </c>
      <c r="R1426" s="400">
        <v>6.85</v>
      </c>
      <c r="S1426" s="404">
        <f>SUM(P1426:R1426)</f>
        <v>20.549999999999997</v>
      </c>
      <c r="T1426" s="400">
        <v>6.85</v>
      </c>
      <c r="U1426" s="400">
        <v>6.85</v>
      </c>
      <c r="V1426" s="400">
        <v>6.85</v>
      </c>
      <c r="W1426" s="404">
        <f>SUM(T1426:V1426)</f>
        <v>20.549999999999997</v>
      </c>
      <c r="X1426" s="400">
        <v>6.85</v>
      </c>
      <c r="Y1426" s="400">
        <v>6.85</v>
      </c>
      <c r="Z1426" s="400">
        <v>6.85</v>
      </c>
      <c r="AA1426" s="404">
        <f>SUM(X1426:Z1426)</f>
        <v>20.549999999999997</v>
      </c>
      <c r="AB1426" s="400">
        <v>6.85</v>
      </c>
      <c r="AC1426" s="400">
        <v>6.85</v>
      </c>
      <c r="AD1426" s="400">
        <v>6.85</v>
      </c>
      <c r="AE1426" s="404">
        <f>SUM(AB1426:AD1426)</f>
        <v>20.549999999999997</v>
      </c>
      <c r="AF1426" s="401">
        <f>SUBTOTAL(9,S1426,W1426,AA1426,AE1426)</f>
        <v>82.199999999999989</v>
      </c>
    </row>
    <row r="1427" spans="1:32" x14ac:dyDescent="0.3">
      <c r="A1427" s="286"/>
      <c r="B1427" s="70" t="s">
        <v>3631</v>
      </c>
      <c r="C1427" s="318" t="s">
        <v>2594</v>
      </c>
      <c r="D1427" s="318" t="s">
        <v>722</v>
      </c>
      <c r="E1427" s="317" t="s">
        <v>752</v>
      </c>
      <c r="F1427" s="318" t="s">
        <v>721</v>
      </c>
      <c r="G1427" s="318" t="s">
        <v>1272</v>
      </c>
      <c r="H1427" s="317" t="s">
        <v>912</v>
      </c>
      <c r="I1427" s="317">
        <v>53100</v>
      </c>
      <c r="J1427" s="318" t="s">
        <v>1005</v>
      </c>
      <c r="K1427" s="348">
        <v>43040</v>
      </c>
      <c r="L1427" s="317" t="s">
        <v>2609</v>
      </c>
      <c r="M1427" s="318" t="s">
        <v>983</v>
      </c>
      <c r="N1427" s="318" t="s">
        <v>993</v>
      </c>
      <c r="O1427" s="347">
        <v>82.2</v>
      </c>
      <c r="P1427" s="400">
        <v>6.85</v>
      </c>
      <c r="Q1427" s="400">
        <v>6.85</v>
      </c>
      <c r="R1427" s="400">
        <v>6.85</v>
      </c>
      <c r="S1427" s="404">
        <f>SUM(P1427:R1427)</f>
        <v>20.549999999999997</v>
      </c>
      <c r="T1427" s="400">
        <v>6.85</v>
      </c>
      <c r="U1427" s="400">
        <v>6.85</v>
      </c>
      <c r="V1427" s="400">
        <v>6.85</v>
      </c>
      <c r="W1427" s="404">
        <f>SUM(T1427:V1427)</f>
        <v>20.549999999999997</v>
      </c>
      <c r="X1427" s="400">
        <v>6.85</v>
      </c>
      <c r="Y1427" s="400">
        <v>6.85</v>
      </c>
      <c r="Z1427" s="400">
        <v>6.85</v>
      </c>
      <c r="AA1427" s="404">
        <f>SUM(X1427:Z1427)</f>
        <v>20.549999999999997</v>
      </c>
      <c r="AB1427" s="400">
        <v>6.85</v>
      </c>
      <c r="AC1427" s="400">
        <v>6.85</v>
      </c>
      <c r="AD1427" s="400">
        <v>6.85</v>
      </c>
      <c r="AE1427" s="404">
        <f>SUM(AB1427:AD1427)</f>
        <v>20.549999999999997</v>
      </c>
      <c r="AF1427" s="401">
        <f>SUBTOTAL(9,S1427,W1427,AA1427,AE1427)</f>
        <v>82.199999999999989</v>
      </c>
    </row>
    <row r="1428" spans="1:32" x14ac:dyDescent="0.3">
      <c r="A1428" s="335"/>
      <c r="B1428" s="70" t="s">
        <v>3631</v>
      </c>
      <c r="C1428" s="318" t="s">
        <v>2594</v>
      </c>
      <c r="D1428" s="318" t="s">
        <v>724</v>
      </c>
      <c r="E1428" s="317" t="s">
        <v>750</v>
      </c>
      <c r="F1428" s="318" t="s">
        <v>723</v>
      </c>
      <c r="G1428" s="318" t="s">
        <v>1272</v>
      </c>
      <c r="H1428" s="317" t="s">
        <v>912</v>
      </c>
      <c r="I1428" s="317">
        <v>53100</v>
      </c>
      <c r="J1428" s="318" t="s">
        <v>1001</v>
      </c>
      <c r="K1428" s="316">
        <v>43021</v>
      </c>
      <c r="L1428" s="317" t="s">
        <v>2609</v>
      </c>
      <c r="M1428" s="318" t="s">
        <v>983</v>
      </c>
      <c r="N1428" s="318" t="s">
        <v>991</v>
      </c>
      <c r="O1428" s="375">
        <v>38.04</v>
      </c>
      <c r="P1428" s="400">
        <v>3.17</v>
      </c>
      <c r="Q1428" s="400">
        <v>3.17</v>
      </c>
      <c r="R1428" s="400">
        <v>3.17</v>
      </c>
      <c r="S1428" s="404">
        <f>SUM(P1428:R1428)</f>
        <v>9.51</v>
      </c>
      <c r="T1428" s="400">
        <v>3.17</v>
      </c>
      <c r="U1428" s="400">
        <v>3.17</v>
      </c>
      <c r="V1428" s="400">
        <v>3.17</v>
      </c>
      <c r="W1428" s="404">
        <f>SUM(T1428:V1428)</f>
        <v>9.51</v>
      </c>
      <c r="X1428" s="400">
        <v>3.17</v>
      </c>
      <c r="Y1428" s="400">
        <v>3.17</v>
      </c>
      <c r="Z1428" s="400">
        <v>3.17</v>
      </c>
      <c r="AA1428" s="404">
        <f>SUM(X1428:Z1428)</f>
        <v>9.51</v>
      </c>
      <c r="AB1428" s="400">
        <v>3.17</v>
      </c>
      <c r="AC1428" s="400">
        <v>3.17</v>
      </c>
      <c r="AD1428" s="400">
        <v>3.17</v>
      </c>
      <c r="AE1428" s="404">
        <f>SUM(AB1428:AD1428)</f>
        <v>9.51</v>
      </c>
      <c r="AF1428" s="401">
        <f>SUBTOTAL(9,S1428,W1428,AA1428,AE1428)</f>
        <v>38.04</v>
      </c>
    </row>
    <row r="1429" spans="1:32" x14ac:dyDescent="0.3">
      <c r="A1429" s="335"/>
      <c r="B1429" s="70" t="s">
        <v>3631</v>
      </c>
      <c r="C1429" s="318" t="s">
        <v>2700</v>
      </c>
      <c r="D1429" s="318" t="s">
        <v>726</v>
      </c>
      <c r="E1429" s="317" t="s">
        <v>750</v>
      </c>
      <c r="F1429" s="318" t="s">
        <v>725</v>
      </c>
      <c r="G1429" s="318" t="s">
        <v>1679</v>
      </c>
      <c r="H1429" s="317" t="s">
        <v>913</v>
      </c>
      <c r="I1429" s="317">
        <v>53000</v>
      </c>
      <c r="J1429" s="318" t="s">
        <v>1001</v>
      </c>
      <c r="K1429" s="316">
        <v>43021</v>
      </c>
      <c r="L1429" s="317" t="s">
        <v>2609</v>
      </c>
      <c r="M1429" s="318" t="s">
        <v>983</v>
      </c>
      <c r="N1429" s="318" t="s">
        <v>991</v>
      </c>
      <c r="O1429" s="375">
        <v>38.04</v>
      </c>
      <c r="P1429" s="400">
        <v>3.17</v>
      </c>
      <c r="Q1429" s="400">
        <v>3.17</v>
      </c>
      <c r="R1429" s="400">
        <v>3.17</v>
      </c>
      <c r="S1429" s="404">
        <f>SUM(P1429:R1429)</f>
        <v>9.51</v>
      </c>
      <c r="T1429" s="400">
        <v>3.17</v>
      </c>
      <c r="U1429" s="400">
        <v>3.17</v>
      </c>
      <c r="V1429" s="400">
        <v>3.17</v>
      </c>
      <c r="W1429" s="404">
        <f>SUM(T1429:V1429)</f>
        <v>9.51</v>
      </c>
      <c r="X1429" s="400">
        <v>3.17</v>
      </c>
      <c r="Y1429" s="400">
        <v>3.17</v>
      </c>
      <c r="Z1429" s="400">
        <v>3.17</v>
      </c>
      <c r="AA1429" s="404">
        <f>SUM(X1429:Z1429)</f>
        <v>9.51</v>
      </c>
      <c r="AB1429" s="400">
        <v>3.17</v>
      </c>
      <c r="AC1429" s="400">
        <v>3.17</v>
      </c>
      <c r="AD1429" s="400">
        <v>3.17</v>
      </c>
      <c r="AE1429" s="404">
        <f>SUM(AB1429:AD1429)</f>
        <v>9.51</v>
      </c>
      <c r="AF1429" s="401">
        <f>SUBTOTAL(9,S1429,W1429,AA1429,AE1429)</f>
        <v>38.04</v>
      </c>
    </row>
    <row r="1430" spans="1:32" x14ac:dyDescent="0.3">
      <c r="A1430" s="335"/>
      <c r="B1430" s="70" t="s">
        <v>3631</v>
      </c>
      <c r="C1430" s="318" t="s">
        <v>2700</v>
      </c>
      <c r="D1430" s="318" t="s">
        <v>728</v>
      </c>
      <c r="E1430" s="317" t="s">
        <v>750</v>
      </c>
      <c r="F1430" s="318" t="s">
        <v>727</v>
      </c>
      <c r="G1430" s="318" t="s">
        <v>1679</v>
      </c>
      <c r="H1430" s="317" t="s">
        <v>913</v>
      </c>
      <c r="I1430" s="317">
        <v>53000</v>
      </c>
      <c r="J1430" s="318" t="s">
        <v>1001</v>
      </c>
      <c r="K1430" s="316">
        <v>43050</v>
      </c>
      <c r="L1430" s="317" t="s">
        <v>2609</v>
      </c>
      <c r="M1430" s="318" t="s">
        <v>983</v>
      </c>
      <c r="N1430" s="318" t="s">
        <v>991</v>
      </c>
      <c r="O1430" s="375">
        <v>38.04</v>
      </c>
      <c r="P1430" s="400">
        <v>3.17</v>
      </c>
      <c r="Q1430" s="400">
        <v>3.17</v>
      </c>
      <c r="R1430" s="400">
        <v>3.17</v>
      </c>
      <c r="S1430" s="404">
        <f>SUM(P1430:R1430)</f>
        <v>9.51</v>
      </c>
      <c r="T1430" s="400">
        <v>3.17</v>
      </c>
      <c r="U1430" s="400">
        <v>3.17</v>
      </c>
      <c r="V1430" s="400">
        <v>3.17</v>
      </c>
      <c r="W1430" s="404">
        <f>SUM(T1430:V1430)</f>
        <v>9.51</v>
      </c>
      <c r="X1430" s="400">
        <v>3.17</v>
      </c>
      <c r="Y1430" s="400">
        <v>3.17</v>
      </c>
      <c r="Z1430" s="400">
        <v>3.17</v>
      </c>
      <c r="AA1430" s="404">
        <f>SUM(X1430:Z1430)</f>
        <v>9.51</v>
      </c>
      <c r="AB1430" s="400">
        <v>3.17</v>
      </c>
      <c r="AC1430" s="400">
        <v>3.17</v>
      </c>
      <c r="AD1430" s="400">
        <v>3.17</v>
      </c>
      <c r="AE1430" s="404">
        <f>SUM(AB1430:AD1430)</f>
        <v>9.51</v>
      </c>
      <c r="AF1430" s="401">
        <f>SUBTOTAL(9,S1430,W1430,AA1430,AE1430)</f>
        <v>38.04</v>
      </c>
    </row>
    <row r="1431" spans="1:32" x14ac:dyDescent="0.3">
      <c r="A1431" s="335"/>
      <c r="B1431" s="70" t="s">
        <v>3631</v>
      </c>
      <c r="C1431" s="318" t="s">
        <v>2594</v>
      </c>
      <c r="D1431" s="318" t="s">
        <v>730</v>
      </c>
      <c r="E1431" s="317" t="s">
        <v>752</v>
      </c>
      <c r="F1431" s="318" t="s">
        <v>729</v>
      </c>
      <c r="G1431" s="318" t="s">
        <v>1272</v>
      </c>
      <c r="H1431" s="317" t="s">
        <v>912</v>
      </c>
      <c r="I1431" s="317">
        <v>53100</v>
      </c>
      <c r="J1431" s="318" t="s">
        <v>1005</v>
      </c>
      <c r="K1431" s="316">
        <v>43062</v>
      </c>
      <c r="L1431" s="317" t="s">
        <v>2609</v>
      </c>
      <c r="M1431" s="318" t="s">
        <v>983</v>
      </c>
      <c r="N1431" s="318" t="s">
        <v>993</v>
      </c>
      <c r="O1431" s="347">
        <v>82.2</v>
      </c>
      <c r="P1431" s="400">
        <v>6.85</v>
      </c>
      <c r="Q1431" s="400">
        <v>6.85</v>
      </c>
      <c r="R1431" s="400">
        <v>6.85</v>
      </c>
      <c r="S1431" s="404">
        <f>SUM(P1431:R1431)</f>
        <v>20.549999999999997</v>
      </c>
      <c r="T1431" s="400">
        <v>6.85</v>
      </c>
      <c r="U1431" s="400">
        <v>6.85</v>
      </c>
      <c r="V1431" s="400">
        <v>6.85</v>
      </c>
      <c r="W1431" s="404">
        <f>SUM(T1431:V1431)</f>
        <v>20.549999999999997</v>
      </c>
      <c r="X1431" s="400">
        <v>6.85</v>
      </c>
      <c r="Y1431" s="400">
        <v>6.85</v>
      </c>
      <c r="Z1431" s="400">
        <v>6.85</v>
      </c>
      <c r="AA1431" s="404">
        <f>SUM(X1431:Z1431)</f>
        <v>20.549999999999997</v>
      </c>
      <c r="AB1431" s="400">
        <v>6.85</v>
      </c>
      <c r="AC1431" s="400">
        <v>6.85</v>
      </c>
      <c r="AD1431" s="400">
        <v>6.85</v>
      </c>
      <c r="AE1431" s="404">
        <f>SUM(AB1431:AD1431)</f>
        <v>20.549999999999997</v>
      </c>
      <c r="AF1431" s="401">
        <f>SUBTOTAL(9,S1431,W1431,AA1431,AE1431)</f>
        <v>82.199999999999989</v>
      </c>
    </row>
    <row r="1432" spans="1:32" x14ac:dyDescent="0.3">
      <c r="A1432" s="335"/>
      <c r="B1432" s="70" t="s">
        <v>3631</v>
      </c>
      <c r="C1432" s="318" t="s">
        <v>2659</v>
      </c>
      <c r="D1432" s="318" t="s">
        <v>732</v>
      </c>
      <c r="E1432" s="317" t="s">
        <v>938</v>
      </c>
      <c r="F1432" s="318" t="s">
        <v>731</v>
      </c>
      <c r="G1432" s="318" t="s">
        <v>1272</v>
      </c>
      <c r="H1432" s="317" t="s">
        <v>912</v>
      </c>
      <c r="I1432" s="317">
        <v>53100</v>
      </c>
      <c r="J1432" s="318" t="s">
        <v>1006</v>
      </c>
      <c r="K1432" s="316">
        <v>40922</v>
      </c>
      <c r="L1432" s="317" t="s">
        <v>2608</v>
      </c>
      <c r="M1432" s="315" t="s">
        <v>984</v>
      </c>
      <c r="N1432" s="318" t="s">
        <v>993</v>
      </c>
      <c r="O1432" s="347">
        <v>99.6</v>
      </c>
      <c r="P1432" s="400">
        <v>8.3000000000000007</v>
      </c>
      <c r="Q1432" s="400">
        <v>8.3000000000000007</v>
      </c>
      <c r="R1432" s="400">
        <v>8.3000000000000007</v>
      </c>
      <c r="S1432" s="404">
        <f>SUM(P1432:R1432)</f>
        <v>24.900000000000002</v>
      </c>
      <c r="T1432" s="400">
        <v>8.3000000000000007</v>
      </c>
      <c r="U1432" s="400">
        <v>8.3000000000000007</v>
      </c>
      <c r="V1432" s="400">
        <v>8.3000000000000007</v>
      </c>
      <c r="W1432" s="404">
        <f>SUM(T1432:V1432)</f>
        <v>24.900000000000002</v>
      </c>
      <c r="X1432" s="400">
        <v>8.3000000000000007</v>
      </c>
      <c r="Y1432" s="400">
        <v>8.3000000000000007</v>
      </c>
      <c r="Z1432" s="400">
        <v>8.3000000000000007</v>
      </c>
      <c r="AA1432" s="404">
        <f>SUM(X1432:Z1432)</f>
        <v>24.900000000000002</v>
      </c>
      <c r="AB1432" s="400">
        <v>8.3000000000000007</v>
      </c>
      <c r="AC1432" s="400">
        <v>8.3000000000000007</v>
      </c>
      <c r="AD1432" s="400">
        <v>8.3000000000000007</v>
      </c>
      <c r="AE1432" s="404">
        <f>SUM(AB1432:AD1432)</f>
        <v>24.900000000000002</v>
      </c>
      <c r="AF1432" s="401">
        <f>SUBTOTAL(9,S1432,W1432,AA1432,AE1432)</f>
        <v>99.600000000000009</v>
      </c>
    </row>
    <row r="1433" spans="1:32" x14ac:dyDescent="0.3">
      <c r="A1433" s="335"/>
      <c r="B1433" s="70" t="s">
        <v>3631</v>
      </c>
      <c r="C1433" s="318" t="s">
        <v>2659</v>
      </c>
      <c r="D1433" s="318" t="s">
        <v>734</v>
      </c>
      <c r="E1433" s="317" t="s">
        <v>749</v>
      </c>
      <c r="F1433" s="318" t="s">
        <v>733</v>
      </c>
      <c r="G1433" s="318" t="s">
        <v>1272</v>
      </c>
      <c r="H1433" s="317" t="s">
        <v>912</v>
      </c>
      <c r="I1433" s="317">
        <v>53100</v>
      </c>
      <c r="J1433" s="318" t="s">
        <v>1006</v>
      </c>
      <c r="K1433" s="316" t="s">
        <v>2608</v>
      </c>
      <c r="L1433" s="317" t="s">
        <v>2608</v>
      </c>
      <c r="M1433" s="315" t="s">
        <v>984</v>
      </c>
      <c r="N1433" s="318" t="s">
        <v>993</v>
      </c>
      <c r="O1433" s="347">
        <v>99.6</v>
      </c>
      <c r="P1433" s="400">
        <v>8.3000000000000007</v>
      </c>
      <c r="Q1433" s="400">
        <v>8.3000000000000007</v>
      </c>
      <c r="R1433" s="400">
        <v>8.3000000000000007</v>
      </c>
      <c r="S1433" s="404">
        <f>SUM(P1433:R1433)</f>
        <v>24.900000000000002</v>
      </c>
      <c r="T1433" s="400">
        <v>8.3000000000000007</v>
      </c>
      <c r="U1433" s="400">
        <v>8.3000000000000007</v>
      </c>
      <c r="V1433" s="400">
        <v>8.3000000000000007</v>
      </c>
      <c r="W1433" s="404">
        <f>SUM(T1433:V1433)</f>
        <v>24.900000000000002</v>
      </c>
      <c r="X1433" s="400">
        <v>8.3000000000000007</v>
      </c>
      <c r="Y1433" s="400">
        <v>8.3000000000000007</v>
      </c>
      <c r="Z1433" s="400">
        <v>8.3000000000000007</v>
      </c>
      <c r="AA1433" s="404">
        <f>SUM(X1433:Z1433)</f>
        <v>24.900000000000002</v>
      </c>
      <c r="AB1433" s="400">
        <v>8.3000000000000007</v>
      </c>
      <c r="AC1433" s="400">
        <v>8.3000000000000007</v>
      </c>
      <c r="AD1433" s="400">
        <v>8.3000000000000007</v>
      </c>
      <c r="AE1433" s="404">
        <f>SUM(AB1433:AD1433)</f>
        <v>24.900000000000002</v>
      </c>
      <c r="AF1433" s="401">
        <f>SUBTOTAL(9,S1433,W1433,AA1433,AE1433)</f>
        <v>99.600000000000009</v>
      </c>
    </row>
    <row r="1434" spans="1:32" x14ac:dyDescent="0.3">
      <c r="A1434" s="335"/>
      <c r="B1434" s="70" t="s">
        <v>3631</v>
      </c>
      <c r="C1434" s="318" t="s">
        <v>2659</v>
      </c>
      <c r="D1434" s="318" t="s">
        <v>736</v>
      </c>
      <c r="E1434" s="317" t="s">
        <v>749</v>
      </c>
      <c r="F1434" s="318" t="s">
        <v>735</v>
      </c>
      <c r="G1434" s="318" t="s">
        <v>1272</v>
      </c>
      <c r="H1434" s="317" t="s">
        <v>912</v>
      </c>
      <c r="I1434" s="317">
        <v>53100</v>
      </c>
      <c r="J1434" s="318" t="s">
        <v>1006</v>
      </c>
      <c r="K1434" s="316" t="s">
        <v>2608</v>
      </c>
      <c r="L1434" s="317" t="s">
        <v>2608</v>
      </c>
      <c r="M1434" s="315" t="s">
        <v>984</v>
      </c>
      <c r="N1434" s="318" t="s">
        <v>993</v>
      </c>
      <c r="O1434" s="347">
        <v>99.6</v>
      </c>
      <c r="P1434" s="400">
        <v>8.3000000000000007</v>
      </c>
      <c r="Q1434" s="400">
        <v>8.3000000000000007</v>
      </c>
      <c r="R1434" s="400">
        <v>8.3000000000000007</v>
      </c>
      <c r="S1434" s="404">
        <f>SUM(P1434:R1434)</f>
        <v>24.900000000000002</v>
      </c>
      <c r="T1434" s="400">
        <v>8.3000000000000007</v>
      </c>
      <c r="U1434" s="400">
        <v>8.3000000000000007</v>
      </c>
      <c r="V1434" s="400">
        <v>8.3000000000000007</v>
      </c>
      <c r="W1434" s="404">
        <f>SUM(T1434:V1434)</f>
        <v>24.900000000000002</v>
      </c>
      <c r="X1434" s="400">
        <v>8.3000000000000007</v>
      </c>
      <c r="Y1434" s="400">
        <v>8.3000000000000007</v>
      </c>
      <c r="Z1434" s="400">
        <v>8.3000000000000007</v>
      </c>
      <c r="AA1434" s="404">
        <f>SUM(X1434:Z1434)</f>
        <v>24.900000000000002</v>
      </c>
      <c r="AB1434" s="400">
        <v>8.3000000000000007</v>
      </c>
      <c r="AC1434" s="400">
        <v>8.3000000000000007</v>
      </c>
      <c r="AD1434" s="400">
        <v>8.3000000000000007</v>
      </c>
      <c r="AE1434" s="404">
        <f>SUM(AB1434:AD1434)</f>
        <v>24.900000000000002</v>
      </c>
      <c r="AF1434" s="401">
        <f>SUBTOTAL(9,S1434,W1434,AA1434,AE1434)</f>
        <v>99.600000000000009</v>
      </c>
    </row>
    <row r="1435" spans="1:32" x14ac:dyDescent="0.3">
      <c r="A1435" s="335"/>
      <c r="B1435" s="70" t="s">
        <v>3631</v>
      </c>
      <c r="C1435" s="318" t="s">
        <v>2659</v>
      </c>
      <c r="D1435" s="318" t="s">
        <v>738</v>
      </c>
      <c r="E1435" s="317" t="s">
        <v>926</v>
      </c>
      <c r="F1435" s="318" t="s">
        <v>737</v>
      </c>
      <c r="G1435" s="318" t="s">
        <v>1272</v>
      </c>
      <c r="H1435" s="317" t="s">
        <v>912</v>
      </c>
      <c r="I1435" s="317">
        <v>53100</v>
      </c>
      <c r="J1435" s="318" t="s">
        <v>1002</v>
      </c>
      <c r="K1435" s="316">
        <v>40922</v>
      </c>
      <c r="L1435" s="317" t="s">
        <v>2608</v>
      </c>
      <c r="M1435" s="315" t="s">
        <v>984</v>
      </c>
      <c r="N1435" s="318" t="s">
        <v>991</v>
      </c>
      <c r="O1435" s="347">
        <v>46.08</v>
      </c>
      <c r="P1435" s="400">
        <v>3.84</v>
      </c>
      <c r="Q1435" s="400">
        <v>3.84</v>
      </c>
      <c r="R1435" s="400">
        <v>3.84</v>
      </c>
      <c r="S1435" s="404">
        <f>SUM(P1435:R1435)</f>
        <v>11.52</v>
      </c>
      <c r="T1435" s="400">
        <v>3.84</v>
      </c>
      <c r="U1435" s="400">
        <v>3.84</v>
      </c>
      <c r="V1435" s="400">
        <v>3.84</v>
      </c>
      <c r="W1435" s="404">
        <f>SUM(T1435:V1435)</f>
        <v>11.52</v>
      </c>
      <c r="X1435" s="400">
        <v>3.84</v>
      </c>
      <c r="Y1435" s="400">
        <v>3.84</v>
      </c>
      <c r="Z1435" s="400">
        <v>3.84</v>
      </c>
      <c r="AA1435" s="404">
        <f>SUM(X1435:Z1435)</f>
        <v>11.52</v>
      </c>
      <c r="AB1435" s="400">
        <v>3.84</v>
      </c>
      <c r="AC1435" s="400">
        <v>3.84</v>
      </c>
      <c r="AD1435" s="400">
        <v>3.84</v>
      </c>
      <c r="AE1435" s="404">
        <f>SUM(AB1435:AD1435)</f>
        <v>11.52</v>
      </c>
      <c r="AF1435" s="401">
        <f>SUBTOTAL(9,S1435,W1435,AA1435,AE1435)</f>
        <v>46.08</v>
      </c>
    </row>
    <row r="1436" spans="1:32" x14ac:dyDescent="0.3">
      <c r="A1436" s="335"/>
      <c r="B1436" s="70" t="s">
        <v>3631</v>
      </c>
      <c r="C1436" s="318" t="s">
        <v>2659</v>
      </c>
      <c r="D1436" s="318" t="s">
        <v>740</v>
      </c>
      <c r="E1436" s="317" t="s">
        <v>926</v>
      </c>
      <c r="F1436" s="318" t="s">
        <v>739</v>
      </c>
      <c r="G1436" s="318" t="s">
        <v>1272</v>
      </c>
      <c r="H1436" s="317" t="s">
        <v>912</v>
      </c>
      <c r="I1436" s="317">
        <v>53100</v>
      </c>
      <c r="J1436" s="318" t="s">
        <v>1002</v>
      </c>
      <c r="K1436" s="316">
        <v>40922</v>
      </c>
      <c r="L1436" s="317" t="s">
        <v>2608</v>
      </c>
      <c r="M1436" s="315" t="s">
        <v>984</v>
      </c>
      <c r="N1436" s="318" t="s">
        <v>991</v>
      </c>
      <c r="O1436" s="347">
        <v>46.08</v>
      </c>
      <c r="P1436" s="400">
        <v>3.84</v>
      </c>
      <c r="Q1436" s="400">
        <v>3.84</v>
      </c>
      <c r="R1436" s="400">
        <v>3.84</v>
      </c>
      <c r="S1436" s="404">
        <f>SUM(P1436:R1436)</f>
        <v>11.52</v>
      </c>
      <c r="T1436" s="400">
        <v>3.84</v>
      </c>
      <c r="U1436" s="400">
        <v>3.84</v>
      </c>
      <c r="V1436" s="400">
        <v>3.84</v>
      </c>
      <c r="W1436" s="404">
        <f>SUM(T1436:V1436)</f>
        <v>11.52</v>
      </c>
      <c r="X1436" s="400">
        <v>3.84</v>
      </c>
      <c r="Y1436" s="400">
        <v>3.84</v>
      </c>
      <c r="Z1436" s="400">
        <v>3.84</v>
      </c>
      <c r="AA1436" s="404">
        <f>SUM(X1436:Z1436)</f>
        <v>11.52</v>
      </c>
      <c r="AB1436" s="400">
        <v>3.84</v>
      </c>
      <c r="AC1436" s="400">
        <v>3.84</v>
      </c>
      <c r="AD1436" s="400">
        <v>3.84</v>
      </c>
      <c r="AE1436" s="404">
        <f>SUM(AB1436:AD1436)</f>
        <v>11.52</v>
      </c>
      <c r="AF1436" s="401">
        <f>SUBTOTAL(9,S1436,W1436,AA1436,AE1436)</f>
        <v>46.08</v>
      </c>
    </row>
    <row r="1437" spans="1:32" x14ac:dyDescent="0.3">
      <c r="A1437" s="335"/>
      <c r="B1437" s="70" t="s">
        <v>3631</v>
      </c>
      <c r="C1437" s="318" t="s">
        <v>2659</v>
      </c>
      <c r="D1437" s="318" t="s">
        <v>742</v>
      </c>
      <c r="E1437" s="317" t="s">
        <v>943</v>
      </c>
      <c r="F1437" s="318" t="s">
        <v>741</v>
      </c>
      <c r="G1437" s="318" t="s">
        <v>1272</v>
      </c>
      <c r="H1437" s="317" t="s">
        <v>912</v>
      </c>
      <c r="I1437" s="317">
        <v>53100</v>
      </c>
      <c r="J1437" s="318" t="s">
        <v>1002</v>
      </c>
      <c r="K1437" s="316" t="s">
        <v>2608</v>
      </c>
      <c r="L1437" s="317" t="s">
        <v>2608</v>
      </c>
      <c r="M1437" s="315" t="s">
        <v>984</v>
      </c>
      <c r="N1437" s="318" t="s">
        <v>991</v>
      </c>
      <c r="O1437" s="347">
        <v>46.08</v>
      </c>
      <c r="P1437" s="400">
        <v>3.84</v>
      </c>
      <c r="Q1437" s="400">
        <v>3.84</v>
      </c>
      <c r="R1437" s="400">
        <v>3.84</v>
      </c>
      <c r="S1437" s="404">
        <f>SUM(P1437:R1437)</f>
        <v>11.52</v>
      </c>
      <c r="T1437" s="400">
        <v>3.84</v>
      </c>
      <c r="U1437" s="400">
        <v>3.84</v>
      </c>
      <c r="V1437" s="400">
        <v>3.84</v>
      </c>
      <c r="W1437" s="404">
        <f>SUM(T1437:V1437)</f>
        <v>11.52</v>
      </c>
      <c r="X1437" s="400">
        <v>3.84</v>
      </c>
      <c r="Y1437" s="400">
        <v>3.84</v>
      </c>
      <c r="Z1437" s="400">
        <v>3.84</v>
      </c>
      <c r="AA1437" s="404">
        <f>SUM(X1437:Z1437)</f>
        <v>11.52</v>
      </c>
      <c r="AB1437" s="400">
        <v>3.84</v>
      </c>
      <c r="AC1437" s="400">
        <v>3.84</v>
      </c>
      <c r="AD1437" s="400">
        <v>3.84</v>
      </c>
      <c r="AE1437" s="404">
        <f>SUM(AB1437:AD1437)</f>
        <v>11.52</v>
      </c>
      <c r="AF1437" s="401">
        <f>SUBTOTAL(9,S1437,W1437,AA1437,AE1437)</f>
        <v>46.08</v>
      </c>
    </row>
    <row r="1438" spans="1:32" x14ac:dyDescent="0.3">
      <c r="A1438" s="335"/>
      <c r="B1438" s="70" t="s">
        <v>3631</v>
      </c>
      <c r="C1438" s="318" t="s">
        <v>2659</v>
      </c>
      <c r="D1438" s="318" t="s">
        <v>744</v>
      </c>
      <c r="E1438" s="317" t="s">
        <v>943</v>
      </c>
      <c r="F1438" s="318" t="s">
        <v>743</v>
      </c>
      <c r="G1438" s="318" t="s">
        <v>1272</v>
      </c>
      <c r="H1438" s="317" t="s">
        <v>912</v>
      </c>
      <c r="I1438" s="317">
        <v>53100</v>
      </c>
      <c r="J1438" s="318" t="s">
        <v>1002</v>
      </c>
      <c r="K1438" s="316" t="s">
        <v>2608</v>
      </c>
      <c r="L1438" s="317" t="s">
        <v>2608</v>
      </c>
      <c r="M1438" s="315" t="s">
        <v>984</v>
      </c>
      <c r="N1438" s="318" t="s">
        <v>991</v>
      </c>
      <c r="O1438" s="347">
        <v>46.08</v>
      </c>
      <c r="P1438" s="400">
        <v>3.84</v>
      </c>
      <c r="Q1438" s="400">
        <v>3.84</v>
      </c>
      <c r="R1438" s="400">
        <v>3.84</v>
      </c>
      <c r="S1438" s="404">
        <f>SUM(P1438:R1438)</f>
        <v>11.52</v>
      </c>
      <c r="T1438" s="400">
        <v>3.84</v>
      </c>
      <c r="U1438" s="400">
        <v>3.84</v>
      </c>
      <c r="V1438" s="400">
        <v>3.84</v>
      </c>
      <c r="W1438" s="404">
        <f>SUM(T1438:V1438)</f>
        <v>11.52</v>
      </c>
      <c r="X1438" s="400">
        <v>3.84</v>
      </c>
      <c r="Y1438" s="400">
        <v>3.84</v>
      </c>
      <c r="Z1438" s="400">
        <v>3.84</v>
      </c>
      <c r="AA1438" s="404">
        <f>SUM(X1438:Z1438)</f>
        <v>11.52</v>
      </c>
      <c r="AB1438" s="400">
        <v>3.84</v>
      </c>
      <c r="AC1438" s="400">
        <v>3.84</v>
      </c>
      <c r="AD1438" s="400">
        <v>3.84</v>
      </c>
      <c r="AE1438" s="404">
        <f>SUM(AB1438:AD1438)</f>
        <v>11.52</v>
      </c>
      <c r="AF1438" s="401">
        <f>SUBTOTAL(9,S1438,W1438,AA1438,AE1438)</f>
        <v>46.08</v>
      </c>
    </row>
    <row r="1439" spans="1:32" x14ac:dyDescent="0.3">
      <c r="A1439" s="335"/>
      <c r="B1439" s="70" t="s">
        <v>3631</v>
      </c>
      <c r="C1439" s="349" t="s">
        <v>2594</v>
      </c>
      <c r="D1439" s="349" t="s">
        <v>746</v>
      </c>
      <c r="E1439" s="350" t="s">
        <v>750</v>
      </c>
      <c r="F1439" s="349" t="s">
        <v>745</v>
      </c>
      <c r="G1439" s="318" t="s">
        <v>1272</v>
      </c>
      <c r="H1439" s="317" t="s">
        <v>912</v>
      </c>
      <c r="I1439" s="317">
        <v>53100</v>
      </c>
      <c r="J1439" s="318" t="s">
        <v>1001</v>
      </c>
      <c r="K1439" s="316">
        <v>43093</v>
      </c>
      <c r="L1439" s="317" t="s">
        <v>2609</v>
      </c>
      <c r="M1439" s="318" t="s">
        <v>983</v>
      </c>
      <c r="N1439" s="318" t="s">
        <v>991</v>
      </c>
      <c r="O1439" s="375">
        <v>38.04</v>
      </c>
      <c r="P1439" s="400">
        <v>3.17</v>
      </c>
      <c r="Q1439" s="400">
        <v>3.17</v>
      </c>
      <c r="R1439" s="400">
        <v>3.17</v>
      </c>
      <c r="S1439" s="404">
        <f>SUM(P1439:R1439)</f>
        <v>9.51</v>
      </c>
      <c r="T1439" s="400">
        <v>3.17</v>
      </c>
      <c r="U1439" s="400">
        <v>3.17</v>
      </c>
      <c r="V1439" s="400">
        <v>3.17</v>
      </c>
      <c r="W1439" s="404">
        <f>SUM(T1439:V1439)</f>
        <v>9.51</v>
      </c>
      <c r="X1439" s="400">
        <v>3.17</v>
      </c>
      <c r="Y1439" s="400">
        <v>3.17</v>
      </c>
      <c r="Z1439" s="400">
        <v>3.17</v>
      </c>
      <c r="AA1439" s="404">
        <f>SUM(X1439:Z1439)</f>
        <v>9.51</v>
      </c>
      <c r="AB1439" s="400">
        <v>3.17</v>
      </c>
      <c r="AC1439" s="400">
        <v>3.17</v>
      </c>
      <c r="AD1439" s="400">
        <v>3.17</v>
      </c>
      <c r="AE1439" s="404">
        <f>SUM(AB1439:AD1439)</f>
        <v>9.51</v>
      </c>
      <c r="AF1439" s="401">
        <f>SUBTOTAL(9,S1439,W1439,AA1439,AE1439)</f>
        <v>38.04</v>
      </c>
    </row>
    <row r="1440" spans="1:32" x14ac:dyDescent="0.3">
      <c r="A1440" s="286"/>
      <c r="B1440" s="70" t="s">
        <v>3631</v>
      </c>
      <c r="C1440" s="317" t="s">
        <v>2594</v>
      </c>
      <c r="D1440" s="317" t="s">
        <v>2725</v>
      </c>
      <c r="E1440" s="503" t="s">
        <v>3733</v>
      </c>
      <c r="F1440" s="318" t="s">
        <v>2306</v>
      </c>
      <c r="G1440" s="318" t="s">
        <v>1272</v>
      </c>
      <c r="H1440" s="317" t="s">
        <v>912</v>
      </c>
      <c r="I1440" s="317">
        <v>53100</v>
      </c>
      <c r="J1440" s="318" t="s">
        <v>1003</v>
      </c>
      <c r="K1440" s="316">
        <v>42348</v>
      </c>
      <c r="L1440" s="317" t="s">
        <v>2608</v>
      </c>
      <c r="M1440" s="315" t="s">
        <v>983</v>
      </c>
      <c r="N1440" s="318" t="s">
        <v>992</v>
      </c>
      <c r="O1440" s="347">
        <v>78.599999999999994</v>
      </c>
      <c r="P1440" s="400">
        <v>6.55</v>
      </c>
      <c r="Q1440" s="400">
        <v>6.55</v>
      </c>
      <c r="R1440" s="400">
        <v>6.55</v>
      </c>
      <c r="S1440" s="404">
        <f>SUM(P1440:R1440)</f>
        <v>19.649999999999999</v>
      </c>
      <c r="T1440" s="400">
        <v>6.55</v>
      </c>
      <c r="U1440" s="400">
        <v>6.55</v>
      </c>
      <c r="V1440" s="400">
        <v>6.55</v>
      </c>
      <c r="W1440" s="404">
        <f>SUM(T1440:V1440)</f>
        <v>19.649999999999999</v>
      </c>
      <c r="X1440" s="400">
        <v>6.55</v>
      </c>
      <c r="Y1440" s="400">
        <v>6.55</v>
      </c>
      <c r="Z1440" s="400">
        <v>6.55</v>
      </c>
      <c r="AA1440" s="404">
        <f>SUM(X1440:Z1440)</f>
        <v>19.649999999999999</v>
      </c>
      <c r="AB1440" s="400">
        <v>6.55</v>
      </c>
      <c r="AC1440" s="400">
        <v>6.55</v>
      </c>
      <c r="AD1440" s="400">
        <v>6.55</v>
      </c>
      <c r="AE1440" s="404">
        <f>SUM(AB1440:AD1440)</f>
        <v>19.649999999999999</v>
      </c>
      <c r="AF1440" s="401">
        <f>SUBTOTAL(9,S1440,W1440,AA1440,AE1440)</f>
        <v>78.599999999999994</v>
      </c>
    </row>
    <row r="1441" spans="1:32" x14ac:dyDescent="0.3">
      <c r="A1441" s="286"/>
      <c r="B1441" s="70" t="s">
        <v>3631</v>
      </c>
      <c r="C1441" s="317" t="s">
        <v>2594</v>
      </c>
      <c r="D1441" s="317" t="s">
        <v>2726</v>
      </c>
      <c r="E1441" s="503" t="s">
        <v>3733</v>
      </c>
      <c r="F1441" s="318" t="s">
        <v>2307</v>
      </c>
      <c r="G1441" s="318" t="s">
        <v>1272</v>
      </c>
      <c r="H1441" s="317" t="s">
        <v>912</v>
      </c>
      <c r="I1441" s="317">
        <v>53100</v>
      </c>
      <c r="J1441" s="318" t="s">
        <v>1003</v>
      </c>
      <c r="K1441" s="316">
        <v>42348</v>
      </c>
      <c r="L1441" s="317" t="s">
        <v>2608</v>
      </c>
      <c r="M1441" s="315" t="s">
        <v>983</v>
      </c>
      <c r="N1441" s="318" t="s">
        <v>992</v>
      </c>
      <c r="O1441" s="347">
        <v>78.599999999999994</v>
      </c>
      <c r="P1441" s="400">
        <v>6.55</v>
      </c>
      <c r="Q1441" s="400">
        <v>6.55</v>
      </c>
      <c r="R1441" s="400">
        <v>6.55</v>
      </c>
      <c r="S1441" s="404">
        <f>SUM(P1441:R1441)</f>
        <v>19.649999999999999</v>
      </c>
      <c r="T1441" s="400">
        <v>6.55</v>
      </c>
      <c r="U1441" s="400">
        <v>6.55</v>
      </c>
      <c r="V1441" s="400">
        <v>6.55</v>
      </c>
      <c r="W1441" s="404">
        <f>SUM(T1441:V1441)</f>
        <v>19.649999999999999</v>
      </c>
      <c r="X1441" s="400">
        <v>6.55</v>
      </c>
      <c r="Y1441" s="400">
        <v>6.55</v>
      </c>
      <c r="Z1441" s="400">
        <v>6.55</v>
      </c>
      <c r="AA1441" s="404">
        <f>SUM(X1441:Z1441)</f>
        <v>19.649999999999999</v>
      </c>
      <c r="AB1441" s="400">
        <v>6.55</v>
      </c>
      <c r="AC1441" s="400">
        <v>6.55</v>
      </c>
      <c r="AD1441" s="400">
        <v>6.55</v>
      </c>
      <c r="AE1441" s="404">
        <f>SUM(AB1441:AD1441)</f>
        <v>19.649999999999999</v>
      </c>
      <c r="AF1441" s="401">
        <f>SUBTOTAL(9,S1441,W1441,AA1441,AE1441)</f>
        <v>78.599999999999994</v>
      </c>
    </row>
    <row r="1442" spans="1:32" x14ac:dyDescent="0.3">
      <c r="A1442" s="286"/>
      <c r="B1442" s="70" t="s">
        <v>3631</v>
      </c>
      <c r="C1442" s="317" t="s">
        <v>2594</v>
      </c>
      <c r="D1442" s="317" t="s">
        <v>2727</v>
      </c>
      <c r="E1442" s="503" t="s">
        <v>3733</v>
      </c>
      <c r="F1442" s="318" t="s">
        <v>2308</v>
      </c>
      <c r="G1442" s="318" t="s">
        <v>1272</v>
      </c>
      <c r="H1442" s="317" t="s">
        <v>912</v>
      </c>
      <c r="I1442" s="317">
        <v>53100</v>
      </c>
      <c r="J1442" s="318" t="s">
        <v>1003</v>
      </c>
      <c r="K1442" s="316">
        <v>42365</v>
      </c>
      <c r="L1442" s="317" t="s">
        <v>2608</v>
      </c>
      <c r="M1442" s="315" t="s">
        <v>983</v>
      </c>
      <c r="N1442" s="318" t="s">
        <v>992</v>
      </c>
      <c r="O1442" s="347">
        <v>78.599999999999994</v>
      </c>
      <c r="P1442" s="400">
        <v>6.55</v>
      </c>
      <c r="Q1442" s="400">
        <v>6.55</v>
      </c>
      <c r="R1442" s="400">
        <v>6.55</v>
      </c>
      <c r="S1442" s="404">
        <f>SUM(P1442:R1442)</f>
        <v>19.649999999999999</v>
      </c>
      <c r="T1442" s="400">
        <v>6.55</v>
      </c>
      <c r="U1442" s="400">
        <v>6.55</v>
      </c>
      <c r="V1442" s="400">
        <v>6.55</v>
      </c>
      <c r="W1442" s="404">
        <f>SUM(T1442:V1442)</f>
        <v>19.649999999999999</v>
      </c>
      <c r="X1442" s="400">
        <v>6.55</v>
      </c>
      <c r="Y1442" s="400">
        <v>6.55</v>
      </c>
      <c r="Z1442" s="400">
        <v>6.55</v>
      </c>
      <c r="AA1442" s="404">
        <f>SUM(X1442:Z1442)</f>
        <v>19.649999999999999</v>
      </c>
      <c r="AB1442" s="400">
        <v>6.55</v>
      </c>
      <c r="AC1442" s="400">
        <v>6.55</v>
      </c>
      <c r="AD1442" s="400">
        <v>6.55</v>
      </c>
      <c r="AE1442" s="404">
        <f>SUM(AB1442:AD1442)</f>
        <v>19.649999999999999</v>
      </c>
      <c r="AF1442" s="401">
        <f>SUBTOTAL(9,S1442,W1442,AA1442,AE1442)</f>
        <v>78.599999999999994</v>
      </c>
    </row>
    <row r="1443" spans="1:32" x14ac:dyDescent="0.3">
      <c r="A1443" s="286"/>
      <c r="B1443" s="70" t="s">
        <v>3631</v>
      </c>
      <c r="C1443" s="317" t="s">
        <v>2729</v>
      </c>
      <c r="D1443" s="317" t="s">
        <v>2730</v>
      </c>
      <c r="E1443" s="503" t="s">
        <v>3733</v>
      </c>
      <c r="F1443" s="318" t="s">
        <v>2320</v>
      </c>
      <c r="G1443" s="318" t="s">
        <v>1272</v>
      </c>
      <c r="H1443" s="317" t="s">
        <v>912</v>
      </c>
      <c r="I1443" s="317">
        <v>53100</v>
      </c>
      <c r="J1443" s="318" t="s">
        <v>1003</v>
      </c>
      <c r="K1443" s="316">
        <v>42365</v>
      </c>
      <c r="L1443" s="317" t="s">
        <v>2608</v>
      </c>
      <c r="M1443" s="315" t="s">
        <v>983</v>
      </c>
      <c r="N1443" s="318" t="s">
        <v>992</v>
      </c>
      <c r="O1443" s="347">
        <v>78.599999999999994</v>
      </c>
      <c r="P1443" s="400">
        <v>6.55</v>
      </c>
      <c r="Q1443" s="400">
        <v>6.55</v>
      </c>
      <c r="R1443" s="400">
        <v>6.55</v>
      </c>
      <c r="S1443" s="404">
        <f>SUM(P1443:R1443)</f>
        <v>19.649999999999999</v>
      </c>
      <c r="T1443" s="400">
        <v>6.55</v>
      </c>
      <c r="U1443" s="400">
        <v>6.55</v>
      </c>
      <c r="V1443" s="400">
        <v>6.55</v>
      </c>
      <c r="W1443" s="404">
        <f>SUM(T1443:V1443)</f>
        <v>19.649999999999999</v>
      </c>
      <c r="X1443" s="400">
        <v>6.55</v>
      </c>
      <c r="Y1443" s="400">
        <v>6.55</v>
      </c>
      <c r="Z1443" s="400">
        <v>6.55</v>
      </c>
      <c r="AA1443" s="404">
        <f>SUM(X1443:Z1443)</f>
        <v>19.649999999999999</v>
      </c>
      <c r="AB1443" s="400">
        <v>6.55</v>
      </c>
      <c r="AC1443" s="400">
        <v>6.55</v>
      </c>
      <c r="AD1443" s="400">
        <v>6.55</v>
      </c>
      <c r="AE1443" s="404">
        <f>SUM(AB1443:AD1443)</f>
        <v>19.649999999999999</v>
      </c>
      <c r="AF1443" s="401">
        <f>SUBTOTAL(9,S1443,W1443,AA1443,AE1443)</f>
        <v>78.599999999999994</v>
      </c>
    </row>
    <row r="1444" spans="1:32" x14ac:dyDescent="0.3">
      <c r="A1444" s="286"/>
      <c r="B1444" s="70" t="s">
        <v>3631</v>
      </c>
      <c r="C1444" s="317" t="s">
        <v>2594</v>
      </c>
      <c r="D1444" s="317" t="s">
        <v>2733</v>
      </c>
      <c r="E1444" s="503" t="s">
        <v>3733</v>
      </c>
      <c r="F1444" s="318" t="s">
        <v>2334</v>
      </c>
      <c r="G1444" s="318" t="s">
        <v>1272</v>
      </c>
      <c r="H1444" s="317" t="s">
        <v>912</v>
      </c>
      <c r="I1444" s="317">
        <v>53100</v>
      </c>
      <c r="J1444" s="318" t="s">
        <v>1003</v>
      </c>
      <c r="K1444" s="316">
        <v>42365</v>
      </c>
      <c r="L1444" s="317" t="s">
        <v>2608</v>
      </c>
      <c r="M1444" s="315" t="s">
        <v>983</v>
      </c>
      <c r="N1444" s="318" t="s">
        <v>992</v>
      </c>
      <c r="O1444" s="347">
        <v>78.599999999999994</v>
      </c>
      <c r="P1444" s="400">
        <v>6.55</v>
      </c>
      <c r="Q1444" s="400">
        <v>6.55</v>
      </c>
      <c r="R1444" s="400">
        <v>6.55</v>
      </c>
      <c r="S1444" s="404">
        <f>SUM(P1444:R1444)</f>
        <v>19.649999999999999</v>
      </c>
      <c r="T1444" s="400">
        <v>6.55</v>
      </c>
      <c r="U1444" s="400">
        <v>6.55</v>
      </c>
      <c r="V1444" s="400">
        <v>6.55</v>
      </c>
      <c r="W1444" s="404">
        <f>SUM(T1444:V1444)</f>
        <v>19.649999999999999</v>
      </c>
      <c r="X1444" s="400">
        <v>6.55</v>
      </c>
      <c r="Y1444" s="400">
        <v>6.55</v>
      </c>
      <c r="Z1444" s="400">
        <v>6.55</v>
      </c>
      <c r="AA1444" s="404">
        <f>SUM(X1444:Z1444)</f>
        <v>19.649999999999999</v>
      </c>
      <c r="AB1444" s="400">
        <v>6.55</v>
      </c>
      <c r="AC1444" s="400">
        <v>6.55</v>
      </c>
      <c r="AD1444" s="400">
        <v>6.55</v>
      </c>
      <c r="AE1444" s="404">
        <f>SUM(AB1444:AD1444)</f>
        <v>19.649999999999999</v>
      </c>
      <c r="AF1444" s="401">
        <f>SUBTOTAL(9,S1444,W1444,AA1444,AE1444)</f>
        <v>78.599999999999994</v>
      </c>
    </row>
    <row r="1445" spans="1:32" x14ac:dyDescent="0.3">
      <c r="A1445" s="286"/>
      <c r="B1445" s="70" t="s">
        <v>3631</v>
      </c>
      <c r="C1445" s="317" t="s">
        <v>2686</v>
      </c>
      <c r="D1445" s="317" t="s">
        <v>2719</v>
      </c>
      <c r="E1445" s="503" t="s">
        <v>3733</v>
      </c>
      <c r="F1445" s="318" t="s">
        <v>2278</v>
      </c>
      <c r="G1445" s="318" t="s">
        <v>1272</v>
      </c>
      <c r="H1445" s="317" t="s">
        <v>912</v>
      </c>
      <c r="I1445" s="317">
        <v>53100</v>
      </c>
      <c r="J1445" s="318" t="s">
        <v>1003</v>
      </c>
      <c r="K1445" s="316">
        <v>42344</v>
      </c>
      <c r="L1445" s="317" t="s">
        <v>2608</v>
      </c>
      <c r="M1445" s="315" t="s">
        <v>983</v>
      </c>
      <c r="N1445" s="318" t="s">
        <v>992</v>
      </c>
      <c r="O1445" s="347">
        <v>78.599999999999994</v>
      </c>
      <c r="P1445" s="400">
        <v>6.55</v>
      </c>
      <c r="Q1445" s="400">
        <v>6.55</v>
      </c>
      <c r="R1445" s="400">
        <v>6.55</v>
      </c>
      <c r="S1445" s="404">
        <f>SUM(P1445:R1445)</f>
        <v>19.649999999999999</v>
      </c>
      <c r="T1445" s="400">
        <v>6.55</v>
      </c>
      <c r="U1445" s="400">
        <v>6.55</v>
      </c>
      <c r="V1445" s="400">
        <v>6.55</v>
      </c>
      <c r="W1445" s="404">
        <f>SUM(T1445:V1445)</f>
        <v>19.649999999999999</v>
      </c>
      <c r="X1445" s="400">
        <v>6.55</v>
      </c>
      <c r="Y1445" s="400">
        <v>6.55</v>
      </c>
      <c r="Z1445" s="400">
        <v>6.55</v>
      </c>
      <c r="AA1445" s="404">
        <f>SUM(X1445:Z1445)</f>
        <v>19.649999999999999</v>
      </c>
      <c r="AB1445" s="400">
        <v>6.55</v>
      </c>
      <c r="AC1445" s="400">
        <v>6.55</v>
      </c>
      <c r="AD1445" s="400">
        <v>6.55</v>
      </c>
      <c r="AE1445" s="404">
        <f>SUM(AB1445:AD1445)</f>
        <v>19.649999999999999</v>
      </c>
      <c r="AF1445" s="401">
        <f>SUBTOTAL(9,S1445,W1445,AA1445,AE1445)</f>
        <v>78.599999999999994</v>
      </c>
    </row>
    <row r="1446" spans="1:32" x14ac:dyDescent="0.3">
      <c r="A1446" s="286"/>
      <c r="B1446" s="70" t="s">
        <v>3631</v>
      </c>
      <c r="C1446" s="317" t="s">
        <v>2686</v>
      </c>
      <c r="D1446" s="317" t="s">
        <v>2721</v>
      </c>
      <c r="E1446" s="503" t="s">
        <v>3733</v>
      </c>
      <c r="F1446" s="318" t="s">
        <v>2282</v>
      </c>
      <c r="G1446" s="318" t="s">
        <v>1272</v>
      </c>
      <c r="H1446" s="317" t="s">
        <v>912</v>
      </c>
      <c r="I1446" s="317">
        <v>53100</v>
      </c>
      <c r="J1446" s="318" t="s">
        <v>1003</v>
      </c>
      <c r="K1446" s="316">
        <v>42344</v>
      </c>
      <c r="L1446" s="317" t="s">
        <v>2608</v>
      </c>
      <c r="M1446" s="315" t="s">
        <v>983</v>
      </c>
      <c r="N1446" s="318" t="s">
        <v>992</v>
      </c>
      <c r="O1446" s="347">
        <v>78.599999999999994</v>
      </c>
      <c r="P1446" s="400">
        <v>6.55</v>
      </c>
      <c r="Q1446" s="400">
        <v>6.55</v>
      </c>
      <c r="R1446" s="400">
        <v>6.55</v>
      </c>
      <c r="S1446" s="404">
        <f>SUM(P1446:R1446)</f>
        <v>19.649999999999999</v>
      </c>
      <c r="T1446" s="400">
        <v>6.55</v>
      </c>
      <c r="U1446" s="400">
        <v>6.55</v>
      </c>
      <c r="V1446" s="400">
        <v>6.55</v>
      </c>
      <c r="W1446" s="404">
        <f>SUM(T1446:V1446)</f>
        <v>19.649999999999999</v>
      </c>
      <c r="X1446" s="400">
        <v>6.55</v>
      </c>
      <c r="Y1446" s="400">
        <v>6.55</v>
      </c>
      <c r="Z1446" s="400">
        <v>6.55</v>
      </c>
      <c r="AA1446" s="404">
        <f>SUM(X1446:Z1446)</f>
        <v>19.649999999999999</v>
      </c>
      <c r="AB1446" s="400">
        <v>6.55</v>
      </c>
      <c r="AC1446" s="400">
        <v>6.55</v>
      </c>
      <c r="AD1446" s="400">
        <v>6.55</v>
      </c>
      <c r="AE1446" s="404">
        <f>SUM(AB1446:AD1446)</f>
        <v>19.649999999999999</v>
      </c>
      <c r="AF1446" s="401">
        <f>SUBTOTAL(9,S1446,W1446,AA1446,AE1446)</f>
        <v>78.599999999999994</v>
      </c>
    </row>
    <row r="1447" spans="1:32" x14ac:dyDescent="0.3">
      <c r="A1447" s="286"/>
      <c r="B1447" s="70" t="s">
        <v>3631</v>
      </c>
      <c r="C1447" s="317" t="s">
        <v>2686</v>
      </c>
      <c r="D1447" s="317" t="s">
        <v>2722</v>
      </c>
      <c r="E1447" s="503" t="s">
        <v>3733</v>
      </c>
      <c r="F1447" s="318" t="s">
        <v>2283</v>
      </c>
      <c r="G1447" s="318" t="s">
        <v>1272</v>
      </c>
      <c r="H1447" s="317" t="s">
        <v>912</v>
      </c>
      <c r="I1447" s="317">
        <v>53100</v>
      </c>
      <c r="J1447" s="318" t="s">
        <v>1003</v>
      </c>
      <c r="K1447" s="316">
        <v>42344</v>
      </c>
      <c r="L1447" s="317" t="s">
        <v>2608</v>
      </c>
      <c r="M1447" s="315" t="s">
        <v>983</v>
      </c>
      <c r="N1447" s="318" t="s">
        <v>992</v>
      </c>
      <c r="O1447" s="347">
        <v>78.599999999999994</v>
      </c>
      <c r="P1447" s="400">
        <v>6.55</v>
      </c>
      <c r="Q1447" s="400">
        <v>6.55</v>
      </c>
      <c r="R1447" s="400">
        <v>6.55</v>
      </c>
      <c r="S1447" s="404">
        <f>SUM(P1447:R1447)</f>
        <v>19.649999999999999</v>
      </c>
      <c r="T1447" s="400">
        <v>6.55</v>
      </c>
      <c r="U1447" s="400">
        <v>6.55</v>
      </c>
      <c r="V1447" s="400">
        <v>6.55</v>
      </c>
      <c r="W1447" s="404">
        <f>SUM(T1447:V1447)</f>
        <v>19.649999999999999</v>
      </c>
      <c r="X1447" s="400">
        <v>6.55</v>
      </c>
      <c r="Y1447" s="400">
        <v>6.55</v>
      </c>
      <c r="Z1447" s="400">
        <v>6.55</v>
      </c>
      <c r="AA1447" s="404">
        <f>SUM(X1447:Z1447)</f>
        <v>19.649999999999999</v>
      </c>
      <c r="AB1447" s="400">
        <v>6.55</v>
      </c>
      <c r="AC1447" s="400">
        <v>6.55</v>
      </c>
      <c r="AD1447" s="400">
        <v>6.55</v>
      </c>
      <c r="AE1447" s="404">
        <f>SUM(AB1447:AD1447)</f>
        <v>19.649999999999999</v>
      </c>
      <c r="AF1447" s="401">
        <f>SUBTOTAL(9,S1447,W1447,AA1447,AE1447)</f>
        <v>78.599999999999994</v>
      </c>
    </row>
    <row r="1448" spans="1:32" x14ac:dyDescent="0.3">
      <c r="A1448" s="286"/>
      <c r="B1448" s="70" t="s">
        <v>3631</v>
      </c>
      <c r="C1448" s="317" t="s">
        <v>2686</v>
      </c>
      <c r="D1448" s="317" t="s">
        <v>2723</v>
      </c>
      <c r="E1448" s="503" t="s">
        <v>3733</v>
      </c>
      <c r="F1448" s="318" t="s">
        <v>2284</v>
      </c>
      <c r="G1448" s="318" t="s">
        <v>1272</v>
      </c>
      <c r="H1448" s="317" t="s">
        <v>912</v>
      </c>
      <c r="I1448" s="317">
        <v>53100</v>
      </c>
      <c r="J1448" s="318" t="s">
        <v>1003</v>
      </c>
      <c r="K1448" s="316">
        <v>42344</v>
      </c>
      <c r="L1448" s="317" t="s">
        <v>2608</v>
      </c>
      <c r="M1448" s="315" t="s">
        <v>983</v>
      </c>
      <c r="N1448" s="318" t="s">
        <v>992</v>
      </c>
      <c r="O1448" s="347">
        <v>78.599999999999994</v>
      </c>
      <c r="P1448" s="400">
        <v>6.55</v>
      </c>
      <c r="Q1448" s="400">
        <v>6.55</v>
      </c>
      <c r="R1448" s="400">
        <v>6.55</v>
      </c>
      <c r="S1448" s="404">
        <f>SUM(P1448:R1448)</f>
        <v>19.649999999999999</v>
      </c>
      <c r="T1448" s="400">
        <v>6.55</v>
      </c>
      <c r="U1448" s="400">
        <v>6.55</v>
      </c>
      <c r="V1448" s="400">
        <v>6.55</v>
      </c>
      <c r="W1448" s="404">
        <f>SUM(T1448:V1448)</f>
        <v>19.649999999999999</v>
      </c>
      <c r="X1448" s="400">
        <v>6.55</v>
      </c>
      <c r="Y1448" s="400">
        <v>6.55</v>
      </c>
      <c r="Z1448" s="400">
        <v>6.55</v>
      </c>
      <c r="AA1448" s="404">
        <f>SUM(X1448:Z1448)</f>
        <v>19.649999999999999</v>
      </c>
      <c r="AB1448" s="400">
        <v>6.55</v>
      </c>
      <c r="AC1448" s="400">
        <v>6.55</v>
      </c>
      <c r="AD1448" s="400">
        <v>6.55</v>
      </c>
      <c r="AE1448" s="404">
        <f>SUM(AB1448:AD1448)</f>
        <v>19.649999999999999</v>
      </c>
      <c r="AF1448" s="401">
        <f>SUBTOTAL(9,S1448,W1448,AA1448,AE1448)</f>
        <v>78.599999999999994</v>
      </c>
    </row>
    <row r="1449" spans="1:32" x14ac:dyDescent="0.3">
      <c r="A1449" s="286"/>
      <c r="B1449" s="70" t="s">
        <v>3631</v>
      </c>
      <c r="C1449" s="317" t="s">
        <v>2686</v>
      </c>
      <c r="D1449" s="317" t="s">
        <v>2724</v>
      </c>
      <c r="E1449" s="503" t="s">
        <v>3733</v>
      </c>
      <c r="F1449" s="318" t="s">
        <v>2285</v>
      </c>
      <c r="G1449" s="318" t="s">
        <v>1272</v>
      </c>
      <c r="H1449" s="317" t="s">
        <v>912</v>
      </c>
      <c r="I1449" s="317">
        <v>53100</v>
      </c>
      <c r="J1449" s="318" t="s">
        <v>1003</v>
      </c>
      <c r="K1449" s="316">
        <v>42344</v>
      </c>
      <c r="L1449" s="317" t="s">
        <v>2608</v>
      </c>
      <c r="M1449" s="315" t="s">
        <v>983</v>
      </c>
      <c r="N1449" s="318" t="s">
        <v>992</v>
      </c>
      <c r="O1449" s="347">
        <v>78.599999999999994</v>
      </c>
      <c r="P1449" s="400">
        <v>6.55</v>
      </c>
      <c r="Q1449" s="400">
        <v>6.55</v>
      </c>
      <c r="R1449" s="400">
        <v>6.55</v>
      </c>
      <c r="S1449" s="404">
        <f>SUM(P1449:R1449)</f>
        <v>19.649999999999999</v>
      </c>
      <c r="T1449" s="400">
        <v>6.55</v>
      </c>
      <c r="U1449" s="400">
        <v>6.55</v>
      </c>
      <c r="V1449" s="400">
        <v>6.55</v>
      </c>
      <c r="W1449" s="404">
        <f>SUM(T1449:V1449)</f>
        <v>19.649999999999999</v>
      </c>
      <c r="X1449" s="400">
        <v>6.55</v>
      </c>
      <c r="Y1449" s="400">
        <v>6.55</v>
      </c>
      <c r="Z1449" s="400">
        <v>6.55</v>
      </c>
      <c r="AA1449" s="404">
        <f>SUM(X1449:Z1449)</f>
        <v>19.649999999999999</v>
      </c>
      <c r="AB1449" s="400">
        <v>6.55</v>
      </c>
      <c r="AC1449" s="400">
        <v>6.55</v>
      </c>
      <c r="AD1449" s="400">
        <v>6.55</v>
      </c>
      <c r="AE1449" s="404">
        <f>SUM(AB1449:AD1449)</f>
        <v>19.649999999999999</v>
      </c>
      <c r="AF1449" s="401">
        <f>SUBTOTAL(9,S1449,W1449,AA1449,AE1449)</f>
        <v>78.599999999999994</v>
      </c>
    </row>
    <row r="1450" spans="1:32" x14ac:dyDescent="0.3">
      <c r="A1450" s="286"/>
      <c r="B1450" s="70" t="s">
        <v>3631</v>
      </c>
      <c r="C1450" s="317" t="s">
        <v>2700</v>
      </c>
      <c r="D1450" s="318" t="s">
        <v>2701</v>
      </c>
      <c r="E1450" s="317" t="s">
        <v>883</v>
      </c>
      <c r="F1450" s="318" t="s">
        <v>2281</v>
      </c>
      <c r="G1450" s="318" t="s">
        <v>1273</v>
      </c>
      <c r="H1450" s="317" t="s">
        <v>913</v>
      </c>
      <c r="I1450" s="317">
        <v>53000</v>
      </c>
      <c r="J1450" s="504" t="s">
        <v>3725</v>
      </c>
      <c r="K1450" s="316">
        <v>42183</v>
      </c>
      <c r="L1450" s="317" t="s">
        <v>2608</v>
      </c>
      <c r="M1450" s="315" t="s">
        <v>983</v>
      </c>
      <c r="N1450" s="318" t="s">
        <v>985</v>
      </c>
      <c r="O1450" s="347">
        <f>384.12*1.1</f>
        <v>422.53200000000004</v>
      </c>
      <c r="P1450" s="400">
        <f>422.53/12</f>
        <v>35.210833333333333</v>
      </c>
      <c r="Q1450" s="400">
        <f>422.53/12</f>
        <v>35.210833333333333</v>
      </c>
      <c r="R1450" s="400">
        <f>422.53/12</f>
        <v>35.210833333333333</v>
      </c>
      <c r="S1450" s="404">
        <f>SUM(P1450:R1450)</f>
        <v>105.63249999999999</v>
      </c>
      <c r="T1450" s="400">
        <f>422.53/12</f>
        <v>35.210833333333333</v>
      </c>
      <c r="U1450" s="400">
        <f>422.53/12</f>
        <v>35.210833333333333</v>
      </c>
      <c r="V1450" s="400">
        <f>422.53/12</f>
        <v>35.210833333333333</v>
      </c>
      <c r="W1450" s="404">
        <f>SUM(T1450:V1450)</f>
        <v>105.63249999999999</v>
      </c>
      <c r="X1450" s="400">
        <f>422.53/12</f>
        <v>35.210833333333333</v>
      </c>
      <c r="Y1450" s="400">
        <f>422.53/12</f>
        <v>35.210833333333333</v>
      </c>
      <c r="Z1450" s="400">
        <f>422.53/12</f>
        <v>35.210833333333333</v>
      </c>
      <c r="AA1450" s="404">
        <f>SUM(X1450:Z1450)</f>
        <v>105.63249999999999</v>
      </c>
      <c r="AB1450" s="400">
        <f>422.53/12</f>
        <v>35.210833333333333</v>
      </c>
      <c r="AC1450" s="400">
        <f>422.53/12</f>
        <v>35.210833333333333</v>
      </c>
      <c r="AD1450" s="400">
        <f>422.53/12</f>
        <v>35.210833333333333</v>
      </c>
      <c r="AE1450" s="404">
        <f>SUM(AB1450:AD1450)</f>
        <v>105.63249999999999</v>
      </c>
      <c r="AF1450" s="401">
        <f>SUBTOTAL(9,S1450,W1450,AA1450,AE1450)</f>
        <v>422.53</v>
      </c>
    </row>
    <row r="1451" spans="1:32" x14ac:dyDescent="0.3">
      <c r="A1451" s="286"/>
      <c r="B1451" s="70" t="s">
        <v>3631</v>
      </c>
      <c r="C1451" s="318" t="s">
        <v>2594</v>
      </c>
      <c r="D1451" s="318" t="s">
        <v>3030</v>
      </c>
      <c r="E1451" s="317" t="s">
        <v>925</v>
      </c>
      <c r="F1451" s="318" t="s">
        <v>2399</v>
      </c>
      <c r="G1451" s="318" t="s">
        <v>1272</v>
      </c>
      <c r="H1451" s="317" t="s">
        <v>912</v>
      </c>
      <c r="I1451" s="317">
        <v>53100</v>
      </c>
      <c r="J1451" s="318" t="s">
        <v>1001</v>
      </c>
      <c r="K1451" s="316">
        <v>40443</v>
      </c>
      <c r="L1451" s="317" t="s">
        <v>2608</v>
      </c>
      <c r="M1451" s="315" t="s">
        <v>983</v>
      </c>
      <c r="N1451" s="318" t="s">
        <v>991</v>
      </c>
      <c r="O1451" s="347">
        <v>50.76</v>
      </c>
      <c r="P1451" s="400">
        <v>4.2300000000000004</v>
      </c>
      <c r="Q1451" s="400">
        <v>4.2300000000000004</v>
      </c>
      <c r="R1451" s="400">
        <v>4.2300000000000004</v>
      </c>
      <c r="S1451" s="404">
        <f>SUM(P1451:R1451)</f>
        <v>12.690000000000001</v>
      </c>
      <c r="T1451" s="400">
        <v>4.2300000000000004</v>
      </c>
      <c r="U1451" s="400">
        <v>4.2300000000000004</v>
      </c>
      <c r="V1451" s="400">
        <v>4.2300000000000004</v>
      </c>
      <c r="W1451" s="404">
        <f>SUM(T1451:V1451)</f>
        <v>12.690000000000001</v>
      </c>
      <c r="X1451" s="400">
        <v>4.2300000000000004</v>
      </c>
      <c r="Y1451" s="400">
        <v>4.2300000000000004</v>
      </c>
      <c r="Z1451" s="400">
        <v>4.2300000000000004</v>
      </c>
      <c r="AA1451" s="404">
        <f>SUM(X1451:Z1451)</f>
        <v>12.690000000000001</v>
      </c>
      <c r="AB1451" s="400">
        <v>4.2300000000000004</v>
      </c>
      <c r="AC1451" s="400">
        <v>4.2300000000000004</v>
      </c>
      <c r="AD1451" s="400">
        <v>4.2300000000000004</v>
      </c>
      <c r="AE1451" s="404">
        <f>SUM(AB1451:AD1451)</f>
        <v>12.690000000000001</v>
      </c>
      <c r="AF1451" s="401">
        <f>SUBTOTAL(9,S1451,W1451,AA1451,AE1451)</f>
        <v>50.760000000000005</v>
      </c>
    </row>
    <row r="1452" spans="1:32" x14ac:dyDescent="0.3">
      <c r="A1452" s="286"/>
      <c r="B1452" s="70" t="s">
        <v>3631</v>
      </c>
      <c r="C1452" s="318" t="s">
        <v>2594</v>
      </c>
      <c r="D1452" s="318" t="s">
        <v>2844</v>
      </c>
      <c r="E1452" s="317" t="s">
        <v>926</v>
      </c>
      <c r="F1452" s="318" t="s">
        <v>2402</v>
      </c>
      <c r="G1452" s="318" t="s">
        <v>1272</v>
      </c>
      <c r="H1452" s="317" t="s">
        <v>912</v>
      </c>
      <c r="I1452" s="317">
        <v>53100</v>
      </c>
      <c r="J1452" s="318" t="s">
        <v>1001</v>
      </c>
      <c r="K1452" s="315">
        <v>40544</v>
      </c>
      <c r="L1452" s="317" t="s">
        <v>2608</v>
      </c>
      <c r="M1452" s="315" t="s">
        <v>983</v>
      </c>
      <c r="N1452" s="318" t="s">
        <v>991</v>
      </c>
      <c r="O1452" s="347">
        <v>50.76</v>
      </c>
      <c r="P1452" s="400">
        <v>4.2300000000000004</v>
      </c>
      <c r="Q1452" s="400">
        <v>4.2300000000000004</v>
      </c>
      <c r="R1452" s="400">
        <v>4.2300000000000004</v>
      </c>
      <c r="S1452" s="404">
        <f>SUM(P1452:R1452)</f>
        <v>12.690000000000001</v>
      </c>
      <c r="T1452" s="400">
        <v>4.2300000000000004</v>
      </c>
      <c r="U1452" s="400">
        <v>4.2300000000000004</v>
      </c>
      <c r="V1452" s="400">
        <v>4.2300000000000004</v>
      </c>
      <c r="W1452" s="404">
        <f>SUM(T1452:V1452)</f>
        <v>12.690000000000001</v>
      </c>
      <c r="X1452" s="400">
        <v>4.2300000000000004</v>
      </c>
      <c r="Y1452" s="400">
        <v>4.2300000000000004</v>
      </c>
      <c r="Z1452" s="400">
        <v>4.2300000000000004</v>
      </c>
      <c r="AA1452" s="404">
        <f>SUM(X1452:Z1452)</f>
        <v>12.690000000000001</v>
      </c>
      <c r="AB1452" s="400">
        <v>4.2300000000000004</v>
      </c>
      <c r="AC1452" s="400">
        <v>4.2300000000000004</v>
      </c>
      <c r="AD1452" s="400">
        <v>4.2300000000000004</v>
      </c>
      <c r="AE1452" s="404">
        <f>SUM(AB1452:AD1452)</f>
        <v>12.690000000000001</v>
      </c>
      <c r="AF1452" s="401">
        <f>SUBTOTAL(9,S1452,W1452,AA1452,AE1452)</f>
        <v>50.760000000000005</v>
      </c>
    </row>
    <row r="1453" spans="1:32" x14ac:dyDescent="0.3">
      <c r="A1453" s="286"/>
      <c r="B1453" s="70" t="s">
        <v>3631</v>
      </c>
      <c r="C1453" s="318" t="s">
        <v>2594</v>
      </c>
      <c r="D1453" s="318" t="s">
        <v>2841</v>
      </c>
      <c r="E1453" s="317" t="s">
        <v>926</v>
      </c>
      <c r="F1453" s="318" t="s">
        <v>2404</v>
      </c>
      <c r="G1453" s="318" t="s">
        <v>1272</v>
      </c>
      <c r="H1453" s="317" t="s">
        <v>912</v>
      </c>
      <c r="I1453" s="317">
        <v>53100</v>
      </c>
      <c r="J1453" s="318" t="s">
        <v>1001</v>
      </c>
      <c r="K1453" s="315">
        <v>40544</v>
      </c>
      <c r="L1453" s="317" t="s">
        <v>2608</v>
      </c>
      <c r="M1453" s="315" t="s">
        <v>983</v>
      </c>
      <c r="N1453" s="318" t="s">
        <v>991</v>
      </c>
      <c r="O1453" s="347">
        <v>50.76</v>
      </c>
      <c r="P1453" s="400">
        <v>4.2300000000000004</v>
      </c>
      <c r="Q1453" s="400">
        <v>4.2300000000000004</v>
      </c>
      <c r="R1453" s="400">
        <v>4.2300000000000004</v>
      </c>
      <c r="S1453" s="404">
        <f>SUM(P1453:R1453)</f>
        <v>12.690000000000001</v>
      </c>
      <c r="T1453" s="400">
        <v>4.2300000000000004</v>
      </c>
      <c r="U1453" s="400">
        <v>4.2300000000000004</v>
      </c>
      <c r="V1453" s="400">
        <v>4.2300000000000004</v>
      </c>
      <c r="W1453" s="404">
        <f>SUM(T1453:V1453)</f>
        <v>12.690000000000001</v>
      </c>
      <c r="X1453" s="400">
        <v>4.2300000000000004</v>
      </c>
      <c r="Y1453" s="400">
        <v>4.2300000000000004</v>
      </c>
      <c r="Z1453" s="400">
        <v>4.2300000000000004</v>
      </c>
      <c r="AA1453" s="404">
        <f>SUM(X1453:Z1453)</f>
        <v>12.690000000000001</v>
      </c>
      <c r="AB1453" s="400">
        <v>4.2300000000000004</v>
      </c>
      <c r="AC1453" s="400">
        <v>4.2300000000000004</v>
      </c>
      <c r="AD1453" s="400">
        <v>4.2300000000000004</v>
      </c>
      <c r="AE1453" s="404">
        <f>SUM(AB1453:AD1453)</f>
        <v>12.690000000000001</v>
      </c>
      <c r="AF1453" s="401">
        <f>SUBTOTAL(9,S1453,W1453,AA1453,AE1453)</f>
        <v>50.760000000000005</v>
      </c>
    </row>
    <row r="1454" spans="1:32" x14ac:dyDescent="0.3">
      <c r="A1454" s="286"/>
      <c r="B1454" s="70" t="s">
        <v>3631</v>
      </c>
      <c r="C1454" s="318" t="s">
        <v>2594</v>
      </c>
      <c r="D1454" s="318" t="s">
        <v>2836</v>
      </c>
      <c r="E1454" s="317" t="s">
        <v>926</v>
      </c>
      <c r="F1454" s="318" t="s">
        <v>2406</v>
      </c>
      <c r="G1454" s="318" t="s">
        <v>1272</v>
      </c>
      <c r="H1454" s="317" t="s">
        <v>912</v>
      </c>
      <c r="I1454" s="317">
        <v>53100</v>
      </c>
      <c r="J1454" s="318" t="s">
        <v>1001</v>
      </c>
      <c r="K1454" s="315">
        <v>40544</v>
      </c>
      <c r="L1454" s="317" t="s">
        <v>2608</v>
      </c>
      <c r="M1454" s="315" t="s">
        <v>983</v>
      </c>
      <c r="N1454" s="318" t="s">
        <v>991</v>
      </c>
      <c r="O1454" s="347">
        <v>50.76</v>
      </c>
      <c r="P1454" s="400">
        <v>4.2300000000000004</v>
      </c>
      <c r="Q1454" s="400">
        <v>4.2300000000000004</v>
      </c>
      <c r="R1454" s="400">
        <v>4.2300000000000004</v>
      </c>
      <c r="S1454" s="404">
        <f>SUM(P1454:R1454)</f>
        <v>12.690000000000001</v>
      </c>
      <c r="T1454" s="400">
        <v>4.2300000000000004</v>
      </c>
      <c r="U1454" s="400">
        <v>4.2300000000000004</v>
      </c>
      <c r="V1454" s="400">
        <v>4.2300000000000004</v>
      </c>
      <c r="W1454" s="404">
        <f>SUM(T1454:V1454)</f>
        <v>12.690000000000001</v>
      </c>
      <c r="X1454" s="400">
        <v>4.2300000000000004</v>
      </c>
      <c r="Y1454" s="400">
        <v>4.2300000000000004</v>
      </c>
      <c r="Z1454" s="400">
        <v>4.2300000000000004</v>
      </c>
      <c r="AA1454" s="404">
        <f>SUM(X1454:Z1454)</f>
        <v>12.690000000000001</v>
      </c>
      <c r="AB1454" s="400">
        <v>4.2300000000000004</v>
      </c>
      <c r="AC1454" s="400">
        <v>4.2300000000000004</v>
      </c>
      <c r="AD1454" s="400">
        <v>4.2300000000000004</v>
      </c>
      <c r="AE1454" s="404">
        <f>SUM(AB1454:AD1454)</f>
        <v>12.690000000000001</v>
      </c>
      <c r="AF1454" s="401">
        <f>SUBTOTAL(9,S1454,W1454,AA1454,AE1454)</f>
        <v>50.760000000000005</v>
      </c>
    </row>
    <row r="1455" spans="1:32" x14ac:dyDescent="0.3">
      <c r="A1455" s="286"/>
      <c r="B1455" s="70" t="s">
        <v>3631</v>
      </c>
      <c r="C1455" s="318" t="s">
        <v>2594</v>
      </c>
      <c r="D1455" s="318" t="s">
        <v>2829</v>
      </c>
      <c r="E1455" s="317" t="s">
        <v>926</v>
      </c>
      <c r="F1455" s="318" t="s">
        <v>2409</v>
      </c>
      <c r="G1455" s="318" t="s">
        <v>1272</v>
      </c>
      <c r="H1455" s="317" t="s">
        <v>912</v>
      </c>
      <c r="I1455" s="317">
        <v>53100</v>
      </c>
      <c r="J1455" s="318" t="s">
        <v>1001</v>
      </c>
      <c r="K1455" s="315">
        <v>40544</v>
      </c>
      <c r="L1455" s="317" t="s">
        <v>2608</v>
      </c>
      <c r="M1455" s="315" t="s">
        <v>983</v>
      </c>
      <c r="N1455" s="318" t="s">
        <v>991</v>
      </c>
      <c r="O1455" s="347">
        <v>50.76</v>
      </c>
      <c r="P1455" s="400">
        <v>4.2300000000000004</v>
      </c>
      <c r="Q1455" s="400">
        <v>4.2300000000000004</v>
      </c>
      <c r="R1455" s="400">
        <v>4.2300000000000004</v>
      </c>
      <c r="S1455" s="404">
        <f>SUM(P1455:R1455)</f>
        <v>12.690000000000001</v>
      </c>
      <c r="T1455" s="400">
        <v>4.2300000000000004</v>
      </c>
      <c r="U1455" s="400">
        <v>4.2300000000000004</v>
      </c>
      <c r="V1455" s="400">
        <v>4.2300000000000004</v>
      </c>
      <c r="W1455" s="404">
        <f>SUM(T1455:V1455)</f>
        <v>12.690000000000001</v>
      </c>
      <c r="X1455" s="400">
        <v>4.2300000000000004</v>
      </c>
      <c r="Y1455" s="400">
        <v>4.2300000000000004</v>
      </c>
      <c r="Z1455" s="400">
        <v>4.2300000000000004</v>
      </c>
      <c r="AA1455" s="404">
        <f>SUM(X1455:Z1455)</f>
        <v>12.690000000000001</v>
      </c>
      <c r="AB1455" s="400">
        <v>4.2300000000000004</v>
      </c>
      <c r="AC1455" s="400">
        <v>4.2300000000000004</v>
      </c>
      <c r="AD1455" s="400">
        <v>4.2300000000000004</v>
      </c>
      <c r="AE1455" s="404">
        <f>SUM(AB1455:AD1455)</f>
        <v>12.690000000000001</v>
      </c>
      <c r="AF1455" s="401">
        <f>SUBTOTAL(9,S1455,W1455,AA1455,AE1455)</f>
        <v>50.760000000000005</v>
      </c>
    </row>
    <row r="1456" spans="1:32" x14ac:dyDescent="0.3">
      <c r="A1456" s="286"/>
      <c r="B1456" s="70" t="s">
        <v>3631</v>
      </c>
      <c r="C1456" s="318" t="s">
        <v>2594</v>
      </c>
      <c r="D1456" s="318" t="s">
        <v>2848</v>
      </c>
      <c r="E1456" s="317" t="s">
        <v>928</v>
      </c>
      <c r="F1456" s="318" t="s">
        <v>2412</v>
      </c>
      <c r="G1456" s="318" t="s">
        <v>1272</v>
      </c>
      <c r="H1456" s="317" t="s">
        <v>912</v>
      </c>
      <c r="I1456" s="317">
        <v>53100</v>
      </c>
      <c r="J1456" s="318" t="s">
        <v>1001</v>
      </c>
      <c r="K1456" s="315">
        <v>40376</v>
      </c>
      <c r="L1456" s="317" t="s">
        <v>2608</v>
      </c>
      <c r="M1456" s="315" t="s">
        <v>983</v>
      </c>
      <c r="N1456" s="318" t="s">
        <v>991</v>
      </c>
      <c r="O1456" s="347">
        <v>50.76</v>
      </c>
      <c r="P1456" s="400">
        <v>4.2300000000000004</v>
      </c>
      <c r="Q1456" s="400">
        <v>4.2300000000000004</v>
      </c>
      <c r="R1456" s="400">
        <v>4.2300000000000004</v>
      </c>
      <c r="S1456" s="404">
        <f>SUM(P1456:R1456)</f>
        <v>12.690000000000001</v>
      </c>
      <c r="T1456" s="400">
        <v>4.2300000000000004</v>
      </c>
      <c r="U1456" s="400">
        <v>4.2300000000000004</v>
      </c>
      <c r="V1456" s="400">
        <v>4.2300000000000004</v>
      </c>
      <c r="W1456" s="404">
        <f>SUM(T1456:V1456)</f>
        <v>12.690000000000001</v>
      </c>
      <c r="X1456" s="400">
        <v>4.2300000000000004</v>
      </c>
      <c r="Y1456" s="400">
        <v>4.2300000000000004</v>
      </c>
      <c r="Z1456" s="400">
        <v>4.2300000000000004</v>
      </c>
      <c r="AA1456" s="404">
        <f>SUM(X1456:Z1456)</f>
        <v>12.690000000000001</v>
      </c>
      <c r="AB1456" s="400">
        <v>4.2300000000000004</v>
      </c>
      <c r="AC1456" s="400">
        <v>4.2300000000000004</v>
      </c>
      <c r="AD1456" s="400">
        <v>4.2300000000000004</v>
      </c>
      <c r="AE1456" s="404">
        <f>SUM(AB1456:AD1456)</f>
        <v>12.690000000000001</v>
      </c>
      <c r="AF1456" s="401">
        <f>SUBTOTAL(9,S1456,W1456,AA1456,AE1456)</f>
        <v>50.760000000000005</v>
      </c>
    </row>
    <row r="1457" spans="1:32" x14ac:dyDescent="0.3">
      <c r="A1457" s="286"/>
      <c r="B1457" s="70" t="s">
        <v>3631</v>
      </c>
      <c r="C1457" s="318" t="s">
        <v>157</v>
      </c>
      <c r="D1457" s="318" t="s">
        <v>171</v>
      </c>
      <c r="E1457" s="317" t="s">
        <v>748</v>
      </c>
      <c r="F1457" s="318" t="s">
        <v>2414</v>
      </c>
      <c r="G1457" s="318" t="s">
        <v>1272</v>
      </c>
      <c r="H1457" s="317" t="s">
        <v>912</v>
      </c>
      <c r="I1457" s="317">
        <v>53100</v>
      </c>
      <c r="J1457" s="318" t="s">
        <v>1001</v>
      </c>
      <c r="K1457" s="316">
        <v>40953</v>
      </c>
      <c r="L1457" s="317" t="s">
        <v>2608</v>
      </c>
      <c r="M1457" s="315" t="s">
        <v>983</v>
      </c>
      <c r="N1457" s="318" t="s">
        <v>991</v>
      </c>
      <c r="O1457" s="347">
        <v>50.76</v>
      </c>
      <c r="P1457" s="400">
        <v>4.2300000000000004</v>
      </c>
      <c r="Q1457" s="400">
        <v>4.2300000000000004</v>
      </c>
      <c r="R1457" s="400">
        <v>4.2300000000000004</v>
      </c>
      <c r="S1457" s="404">
        <f>SUM(P1457:R1457)</f>
        <v>12.690000000000001</v>
      </c>
      <c r="T1457" s="400">
        <v>4.2300000000000004</v>
      </c>
      <c r="U1457" s="400">
        <v>4.2300000000000004</v>
      </c>
      <c r="V1457" s="400">
        <v>4.2300000000000004</v>
      </c>
      <c r="W1457" s="404">
        <f>SUM(T1457:V1457)</f>
        <v>12.690000000000001</v>
      </c>
      <c r="X1457" s="400">
        <v>4.2300000000000004</v>
      </c>
      <c r="Y1457" s="400">
        <v>4.2300000000000004</v>
      </c>
      <c r="Z1457" s="400">
        <v>4.2300000000000004</v>
      </c>
      <c r="AA1457" s="404">
        <f>SUM(X1457:Z1457)</f>
        <v>12.690000000000001</v>
      </c>
      <c r="AB1457" s="400">
        <v>4.2300000000000004</v>
      </c>
      <c r="AC1457" s="400">
        <v>4.2300000000000004</v>
      </c>
      <c r="AD1457" s="400">
        <v>4.2300000000000004</v>
      </c>
      <c r="AE1457" s="404">
        <f>SUM(AB1457:AD1457)</f>
        <v>12.690000000000001</v>
      </c>
      <c r="AF1457" s="401">
        <f>SUBTOTAL(9,S1457,W1457,AA1457,AE1457)</f>
        <v>50.760000000000005</v>
      </c>
    </row>
    <row r="1458" spans="1:32" x14ac:dyDescent="0.3">
      <c r="A1458" s="286"/>
      <c r="B1458" s="70" t="s">
        <v>3631</v>
      </c>
      <c r="C1458" s="318" t="s">
        <v>2665</v>
      </c>
      <c r="D1458" s="318" t="s">
        <v>3014</v>
      </c>
      <c r="E1458" s="317" t="s">
        <v>938</v>
      </c>
      <c r="F1458" s="318" t="s">
        <v>2416</v>
      </c>
      <c r="G1458" s="318" t="s">
        <v>1272</v>
      </c>
      <c r="H1458" s="317" t="s">
        <v>912</v>
      </c>
      <c r="I1458" s="317">
        <v>53100</v>
      </c>
      <c r="J1458" s="318" t="s">
        <v>1006</v>
      </c>
      <c r="K1458" s="315">
        <v>40733</v>
      </c>
      <c r="L1458" s="317" t="s">
        <v>2608</v>
      </c>
      <c r="M1458" s="315" t="s">
        <v>984</v>
      </c>
      <c r="N1458" s="318" t="s">
        <v>993</v>
      </c>
      <c r="O1458" s="347">
        <v>99.6</v>
      </c>
      <c r="P1458" s="400">
        <v>8.3000000000000007</v>
      </c>
      <c r="Q1458" s="400">
        <v>8.3000000000000007</v>
      </c>
      <c r="R1458" s="400">
        <v>8.3000000000000007</v>
      </c>
      <c r="S1458" s="404">
        <f>SUM(P1458:R1458)</f>
        <v>24.900000000000002</v>
      </c>
      <c r="T1458" s="400">
        <v>8.3000000000000007</v>
      </c>
      <c r="U1458" s="400">
        <v>8.3000000000000007</v>
      </c>
      <c r="V1458" s="400">
        <v>8.3000000000000007</v>
      </c>
      <c r="W1458" s="404">
        <f>SUM(T1458:V1458)</f>
        <v>24.900000000000002</v>
      </c>
      <c r="X1458" s="400">
        <v>8.3000000000000007</v>
      </c>
      <c r="Y1458" s="400">
        <v>8.3000000000000007</v>
      </c>
      <c r="Z1458" s="400">
        <v>8.3000000000000007</v>
      </c>
      <c r="AA1458" s="404">
        <f>SUM(X1458:Z1458)</f>
        <v>24.900000000000002</v>
      </c>
      <c r="AB1458" s="400">
        <v>8.3000000000000007</v>
      </c>
      <c r="AC1458" s="400">
        <v>8.3000000000000007</v>
      </c>
      <c r="AD1458" s="400">
        <v>8.3000000000000007</v>
      </c>
      <c r="AE1458" s="404">
        <f>SUM(AB1458:AD1458)</f>
        <v>24.900000000000002</v>
      </c>
      <c r="AF1458" s="401">
        <f>SUBTOTAL(9,S1458,W1458,AA1458,AE1458)</f>
        <v>99.600000000000009</v>
      </c>
    </row>
    <row r="1459" spans="1:32" x14ac:dyDescent="0.3">
      <c r="A1459" s="286"/>
      <c r="B1459" s="70" t="s">
        <v>3631</v>
      </c>
      <c r="C1459" s="318" t="s">
        <v>2700</v>
      </c>
      <c r="D1459" s="318" t="s">
        <v>3248</v>
      </c>
      <c r="E1459" s="317" t="s">
        <v>951</v>
      </c>
      <c r="F1459" s="318" t="s">
        <v>1684</v>
      </c>
      <c r="G1459" s="318" t="s">
        <v>1273</v>
      </c>
      <c r="H1459" s="317" t="s">
        <v>913</v>
      </c>
      <c r="I1459" s="317">
        <v>53000</v>
      </c>
      <c r="J1459" s="318" t="s">
        <v>1001</v>
      </c>
      <c r="K1459" s="316">
        <v>41608</v>
      </c>
      <c r="L1459" s="317" t="s">
        <v>2608</v>
      </c>
      <c r="M1459" s="315" t="s">
        <v>983</v>
      </c>
      <c r="N1459" s="318" t="s">
        <v>991</v>
      </c>
      <c r="O1459" s="347">
        <v>50.76</v>
      </c>
      <c r="P1459" s="400">
        <v>4.2300000000000004</v>
      </c>
      <c r="Q1459" s="400">
        <v>4.2300000000000004</v>
      </c>
      <c r="R1459" s="400">
        <v>4.2300000000000004</v>
      </c>
      <c r="S1459" s="404">
        <f>SUM(P1459:R1459)</f>
        <v>12.690000000000001</v>
      </c>
      <c r="T1459" s="400">
        <v>4.2300000000000004</v>
      </c>
      <c r="U1459" s="400">
        <v>4.2300000000000004</v>
      </c>
      <c r="V1459" s="400">
        <v>4.2300000000000004</v>
      </c>
      <c r="W1459" s="404">
        <f>SUM(T1459:V1459)</f>
        <v>12.690000000000001</v>
      </c>
      <c r="X1459" s="400">
        <v>4.2300000000000004</v>
      </c>
      <c r="Y1459" s="400">
        <v>4.2300000000000004</v>
      </c>
      <c r="Z1459" s="400">
        <v>4.2300000000000004</v>
      </c>
      <c r="AA1459" s="404">
        <f>SUM(X1459:Z1459)</f>
        <v>12.690000000000001</v>
      </c>
      <c r="AB1459" s="400">
        <v>4.2300000000000004</v>
      </c>
      <c r="AC1459" s="400">
        <v>4.2300000000000004</v>
      </c>
      <c r="AD1459" s="400">
        <v>4.2300000000000004</v>
      </c>
      <c r="AE1459" s="404">
        <f>SUM(AB1459:AD1459)</f>
        <v>12.690000000000001</v>
      </c>
      <c r="AF1459" s="401">
        <f>SUBTOTAL(9,S1459,W1459,AA1459,AE1459)</f>
        <v>50.760000000000005</v>
      </c>
    </row>
    <row r="1460" spans="1:32" x14ac:dyDescent="0.3">
      <c r="A1460" s="286"/>
      <c r="B1460" s="70" t="s">
        <v>3631</v>
      </c>
      <c r="C1460" s="318" t="s">
        <v>2700</v>
      </c>
      <c r="D1460" s="318" t="s">
        <v>3317</v>
      </c>
      <c r="E1460" s="317" t="s">
        <v>951</v>
      </c>
      <c r="F1460" s="318" t="s">
        <v>2419</v>
      </c>
      <c r="G1460" s="318" t="s">
        <v>1273</v>
      </c>
      <c r="H1460" s="317" t="s">
        <v>913</v>
      </c>
      <c r="I1460" s="317">
        <v>53000</v>
      </c>
      <c r="J1460" s="318" t="s">
        <v>1001</v>
      </c>
      <c r="K1460" s="316">
        <v>41721</v>
      </c>
      <c r="L1460" s="317" t="s">
        <v>2608</v>
      </c>
      <c r="M1460" s="315" t="s">
        <v>983</v>
      </c>
      <c r="N1460" s="318" t="s">
        <v>991</v>
      </c>
      <c r="O1460" s="347">
        <v>50.76</v>
      </c>
      <c r="P1460" s="400">
        <v>4.2300000000000004</v>
      </c>
      <c r="Q1460" s="400">
        <v>4.2300000000000004</v>
      </c>
      <c r="R1460" s="400">
        <v>4.2300000000000004</v>
      </c>
      <c r="S1460" s="404">
        <f>SUM(P1460:R1460)</f>
        <v>12.690000000000001</v>
      </c>
      <c r="T1460" s="400">
        <v>4.2300000000000004</v>
      </c>
      <c r="U1460" s="400">
        <v>4.2300000000000004</v>
      </c>
      <c r="V1460" s="400">
        <v>4.2300000000000004</v>
      </c>
      <c r="W1460" s="404">
        <f>SUM(T1460:V1460)</f>
        <v>12.690000000000001</v>
      </c>
      <c r="X1460" s="400">
        <v>4.2300000000000004</v>
      </c>
      <c r="Y1460" s="400">
        <v>4.2300000000000004</v>
      </c>
      <c r="Z1460" s="400">
        <v>4.2300000000000004</v>
      </c>
      <c r="AA1460" s="404">
        <f>SUM(X1460:Z1460)</f>
        <v>12.690000000000001</v>
      </c>
      <c r="AB1460" s="400">
        <v>4.2300000000000004</v>
      </c>
      <c r="AC1460" s="400">
        <v>4.2300000000000004</v>
      </c>
      <c r="AD1460" s="400">
        <v>4.2300000000000004</v>
      </c>
      <c r="AE1460" s="404">
        <f>SUM(AB1460:AD1460)</f>
        <v>12.690000000000001</v>
      </c>
      <c r="AF1460" s="401">
        <f>SUBTOTAL(9,S1460,W1460,AA1460,AE1460)</f>
        <v>50.760000000000005</v>
      </c>
    </row>
    <row r="1461" spans="1:32" x14ac:dyDescent="0.3">
      <c r="A1461" s="286"/>
      <c r="B1461" s="70" t="s">
        <v>3631</v>
      </c>
      <c r="C1461" s="318" t="s">
        <v>2700</v>
      </c>
      <c r="D1461" s="318" t="s">
        <v>3319</v>
      </c>
      <c r="E1461" s="317" t="s">
        <v>951</v>
      </c>
      <c r="F1461" s="318" t="s">
        <v>2314</v>
      </c>
      <c r="G1461" s="318" t="s">
        <v>1273</v>
      </c>
      <c r="H1461" s="317" t="s">
        <v>913</v>
      </c>
      <c r="I1461" s="317">
        <v>53000</v>
      </c>
      <c r="J1461" s="318" t="s">
        <v>1001</v>
      </c>
      <c r="K1461" s="316">
        <v>41726</v>
      </c>
      <c r="L1461" s="317" t="s">
        <v>2608</v>
      </c>
      <c r="M1461" s="315" t="s">
        <v>983</v>
      </c>
      <c r="N1461" s="318" t="s">
        <v>991</v>
      </c>
      <c r="O1461" s="347">
        <v>50.76</v>
      </c>
      <c r="P1461" s="400">
        <v>4.2300000000000004</v>
      </c>
      <c r="Q1461" s="400">
        <v>4.2300000000000004</v>
      </c>
      <c r="R1461" s="400">
        <v>4.2300000000000004</v>
      </c>
      <c r="S1461" s="404">
        <f>SUM(P1461:R1461)</f>
        <v>12.690000000000001</v>
      </c>
      <c r="T1461" s="400">
        <v>4.2300000000000004</v>
      </c>
      <c r="U1461" s="400">
        <v>4.2300000000000004</v>
      </c>
      <c r="V1461" s="400">
        <v>4.2300000000000004</v>
      </c>
      <c r="W1461" s="404">
        <f>SUM(T1461:V1461)</f>
        <v>12.690000000000001</v>
      </c>
      <c r="X1461" s="400">
        <v>4.2300000000000004</v>
      </c>
      <c r="Y1461" s="400">
        <v>4.2300000000000004</v>
      </c>
      <c r="Z1461" s="400">
        <v>4.2300000000000004</v>
      </c>
      <c r="AA1461" s="404">
        <f>SUM(X1461:Z1461)</f>
        <v>12.690000000000001</v>
      </c>
      <c r="AB1461" s="400">
        <v>4.2300000000000004</v>
      </c>
      <c r="AC1461" s="400">
        <v>4.2300000000000004</v>
      </c>
      <c r="AD1461" s="400">
        <v>4.2300000000000004</v>
      </c>
      <c r="AE1461" s="404">
        <f>SUM(AB1461:AD1461)</f>
        <v>12.690000000000001</v>
      </c>
      <c r="AF1461" s="401">
        <f>SUBTOTAL(9,S1461,W1461,AA1461,AE1461)</f>
        <v>50.760000000000005</v>
      </c>
    </row>
    <row r="1462" spans="1:32" x14ac:dyDescent="0.3">
      <c r="A1462" s="581"/>
      <c r="B1462" s="581" t="s">
        <v>3632</v>
      </c>
      <c r="C1462" s="580" t="s">
        <v>2663</v>
      </c>
      <c r="D1462" s="580" t="s">
        <v>3411</v>
      </c>
      <c r="E1462" s="579" t="s">
        <v>926</v>
      </c>
      <c r="F1462" s="580" t="s">
        <v>2422</v>
      </c>
      <c r="G1462" s="580" t="s">
        <v>1274</v>
      </c>
      <c r="H1462" s="579" t="s">
        <v>929</v>
      </c>
      <c r="I1462" s="579">
        <v>35510</v>
      </c>
      <c r="J1462" s="580" t="s">
        <v>1001</v>
      </c>
      <c r="K1462" s="578">
        <v>40285</v>
      </c>
      <c r="L1462" s="579" t="s">
        <v>2608</v>
      </c>
      <c r="M1462" s="578" t="s">
        <v>983</v>
      </c>
      <c r="N1462" s="580" t="s">
        <v>991</v>
      </c>
      <c r="O1462" s="347">
        <v>50.76</v>
      </c>
      <c r="P1462" s="400">
        <v>4.2300000000000004</v>
      </c>
      <c r="Q1462" s="400">
        <v>4.2300000000000004</v>
      </c>
      <c r="R1462" s="400">
        <v>4.2300000000000004</v>
      </c>
      <c r="S1462" s="404">
        <f>SUM(P1462:R1462)</f>
        <v>12.690000000000001</v>
      </c>
      <c r="T1462" s="400">
        <v>4.2300000000000004</v>
      </c>
      <c r="U1462" s="400">
        <v>4.2300000000000004</v>
      </c>
      <c r="V1462" s="400">
        <v>4.2300000000000004</v>
      </c>
      <c r="W1462" s="404">
        <f>SUM(T1462:V1462)</f>
        <v>12.690000000000001</v>
      </c>
      <c r="X1462" s="400">
        <v>4.2300000000000004</v>
      </c>
      <c r="Y1462" s="400">
        <v>4.2300000000000004</v>
      </c>
      <c r="Z1462" s="400">
        <v>4.2300000000000004</v>
      </c>
      <c r="AA1462" s="404">
        <f>SUM(X1462:Z1462)</f>
        <v>12.690000000000001</v>
      </c>
      <c r="AB1462" s="400"/>
      <c r="AC1462" s="400"/>
      <c r="AD1462" s="400"/>
      <c r="AE1462" s="404">
        <f>SUM(AB1462:AD1462)</f>
        <v>0</v>
      </c>
      <c r="AF1462" s="592">
        <f>SUBTOTAL(9,S1462,W1462,AA1462,AE1462)</f>
        <v>38.070000000000007</v>
      </c>
    </row>
    <row r="1463" spans="1:32" x14ac:dyDescent="0.3">
      <c r="A1463" s="286"/>
      <c r="B1463" s="70" t="s">
        <v>3631</v>
      </c>
      <c r="C1463" s="318" t="s">
        <v>174</v>
      </c>
      <c r="D1463" s="318" t="s">
        <v>331</v>
      </c>
      <c r="E1463" s="317" t="s">
        <v>963</v>
      </c>
      <c r="F1463" s="318" t="s">
        <v>2100</v>
      </c>
      <c r="G1463" s="318" t="s">
        <v>1885</v>
      </c>
      <c r="H1463" s="317" t="s">
        <v>966</v>
      </c>
      <c r="I1463" s="317">
        <v>62300</v>
      </c>
      <c r="J1463" s="318" t="s">
        <v>1001</v>
      </c>
      <c r="K1463" s="316">
        <v>40179</v>
      </c>
      <c r="L1463" s="317" t="s">
        <v>2608</v>
      </c>
      <c r="M1463" s="315" t="s">
        <v>983</v>
      </c>
      <c r="N1463" s="318" t="s">
        <v>991</v>
      </c>
      <c r="O1463" s="347">
        <v>50.76</v>
      </c>
      <c r="P1463" s="400">
        <v>4.2300000000000004</v>
      </c>
      <c r="Q1463" s="400">
        <v>4.2300000000000004</v>
      </c>
      <c r="R1463" s="400">
        <v>4.2300000000000004</v>
      </c>
      <c r="S1463" s="404">
        <f>SUM(P1463:R1463)</f>
        <v>12.690000000000001</v>
      </c>
      <c r="T1463" s="400">
        <v>4.2300000000000004</v>
      </c>
      <c r="U1463" s="400">
        <v>4.2300000000000004</v>
      </c>
      <c r="V1463" s="400">
        <v>4.2300000000000004</v>
      </c>
      <c r="W1463" s="404">
        <f>SUM(T1463:V1463)</f>
        <v>12.690000000000001</v>
      </c>
      <c r="X1463" s="400">
        <v>4.2300000000000004</v>
      </c>
      <c r="Y1463" s="400">
        <v>4.2300000000000004</v>
      </c>
      <c r="Z1463" s="400">
        <v>4.2300000000000004</v>
      </c>
      <c r="AA1463" s="404">
        <f>SUM(X1463:Z1463)</f>
        <v>12.690000000000001</v>
      </c>
      <c r="AB1463" s="400">
        <v>4.2300000000000004</v>
      </c>
      <c r="AC1463" s="400">
        <v>4.2300000000000004</v>
      </c>
      <c r="AD1463" s="400">
        <v>4.2300000000000004</v>
      </c>
      <c r="AE1463" s="404">
        <f>SUM(AB1463:AD1463)</f>
        <v>12.690000000000001</v>
      </c>
      <c r="AF1463" s="401">
        <f>SUBTOTAL(9,S1463,W1463,AA1463,AE1463)</f>
        <v>50.760000000000005</v>
      </c>
    </row>
    <row r="1464" spans="1:32" x14ac:dyDescent="0.3">
      <c r="A1464" s="286"/>
      <c r="B1464" s="70" t="s">
        <v>3631</v>
      </c>
      <c r="C1464" s="318" t="s">
        <v>157</v>
      </c>
      <c r="D1464" s="318" t="s">
        <v>253</v>
      </c>
      <c r="E1464" s="317" t="s">
        <v>748</v>
      </c>
      <c r="F1464" s="318" t="s">
        <v>2424</v>
      </c>
      <c r="G1464" s="318" t="s">
        <v>1272</v>
      </c>
      <c r="H1464" s="317" t="s">
        <v>912</v>
      </c>
      <c r="I1464" s="317">
        <v>53100</v>
      </c>
      <c r="J1464" s="318" t="s">
        <v>1001</v>
      </c>
      <c r="K1464" s="316">
        <v>40953</v>
      </c>
      <c r="L1464" s="317" t="s">
        <v>2608</v>
      </c>
      <c r="M1464" s="315" t="s">
        <v>983</v>
      </c>
      <c r="N1464" s="318" t="s">
        <v>991</v>
      </c>
      <c r="O1464" s="347">
        <v>50.76</v>
      </c>
      <c r="P1464" s="400">
        <v>4.2300000000000004</v>
      </c>
      <c r="Q1464" s="400">
        <v>4.2300000000000004</v>
      </c>
      <c r="R1464" s="400">
        <v>4.2300000000000004</v>
      </c>
      <c r="S1464" s="404">
        <f>SUM(P1464:R1464)</f>
        <v>12.690000000000001</v>
      </c>
      <c r="T1464" s="400">
        <v>4.2300000000000004</v>
      </c>
      <c r="U1464" s="400">
        <v>4.2300000000000004</v>
      </c>
      <c r="V1464" s="400">
        <v>4.2300000000000004</v>
      </c>
      <c r="W1464" s="404">
        <f>SUM(T1464:V1464)</f>
        <v>12.690000000000001</v>
      </c>
      <c r="X1464" s="400">
        <v>4.2300000000000004</v>
      </c>
      <c r="Y1464" s="400">
        <v>4.2300000000000004</v>
      </c>
      <c r="Z1464" s="400">
        <v>4.2300000000000004</v>
      </c>
      <c r="AA1464" s="404">
        <f>SUM(X1464:Z1464)</f>
        <v>12.690000000000001</v>
      </c>
      <c r="AB1464" s="400">
        <v>4.2300000000000004</v>
      </c>
      <c r="AC1464" s="400">
        <v>4.2300000000000004</v>
      </c>
      <c r="AD1464" s="400">
        <v>4.2300000000000004</v>
      </c>
      <c r="AE1464" s="404">
        <f>SUM(AB1464:AD1464)</f>
        <v>12.690000000000001</v>
      </c>
      <c r="AF1464" s="401">
        <f>SUBTOTAL(9,S1464,W1464,AA1464,AE1464)</f>
        <v>50.760000000000005</v>
      </c>
    </row>
    <row r="1465" spans="1:32" x14ac:dyDescent="0.3">
      <c r="A1465" s="286"/>
      <c r="B1465" s="70" t="s">
        <v>3631</v>
      </c>
      <c r="C1465" s="318" t="s">
        <v>2665</v>
      </c>
      <c r="D1465" s="318" t="s">
        <v>562</v>
      </c>
      <c r="E1465" s="317" t="s">
        <v>926</v>
      </c>
      <c r="F1465" s="318" t="s">
        <v>2426</v>
      </c>
      <c r="G1465" s="318" t="s">
        <v>1272</v>
      </c>
      <c r="H1465" s="317" t="s">
        <v>912</v>
      </c>
      <c r="I1465" s="317">
        <v>53100</v>
      </c>
      <c r="J1465" s="318" t="s">
        <v>1002</v>
      </c>
      <c r="K1465" s="316">
        <v>41275</v>
      </c>
      <c r="L1465" s="317" t="s">
        <v>2608</v>
      </c>
      <c r="M1465" s="315" t="s">
        <v>984</v>
      </c>
      <c r="N1465" s="318" t="s">
        <v>991</v>
      </c>
      <c r="O1465" s="347">
        <v>46.08</v>
      </c>
      <c r="P1465" s="400">
        <v>3.84</v>
      </c>
      <c r="Q1465" s="400">
        <v>3.84</v>
      </c>
      <c r="R1465" s="400">
        <v>3.84</v>
      </c>
      <c r="S1465" s="404">
        <f>SUM(P1465:R1465)</f>
        <v>11.52</v>
      </c>
      <c r="T1465" s="400">
        <v>3.84</v>
      </c>
      <c r="U1465" s="400">
        <v>3.84</v>
      </c>
      <c r="V1465" s="400">
        <v>3.84</v>
      </c>
      <c r="W1465" s="404">
        <f>SUM(T1465:V1465)</f>
        <v>11.52</v>
      </c>
      <c r="X1465" s="400">
        <v>3.84</v>
      </c>
      <c r="Y1465" s="400">
        <v>3.84</v>
      </c>
      <c r="Z1465" s="400">
        <v>3.84</v>
      </c>
      <c r="AA1465" s="404">
        <f>SUM(X1465:Z1465)</f>
        <v>11.52</v>
      </c>
      <c r="AB1465" s="400">
        <v>3.84</v>
      </c>
      <c r="AC1465" s="400">
        <v>3.84</v>
      </c>
      <c r="AD1465" s="400">
        <v>3.84</v>
      </c>
      <c r="AE1465" s="404">
        <f>SUM(AB1465:AD1465)</f>
        <v>11.52</v>
      </c>
      <c r="AF1465" s="401">
        <f>SUBTOTAL(9,S1465,W1465,AA1465,AE1465)</f>
        <v>46.08</v>
      </c>
    </row>
    <row r="1466" spans="1:32" x14ac:dyDescent="0.3">
      <c r="A1466" s="70"/>
      <c r="B1466" s="70" t="s">
        <v>3631</v>
      </c>
      <c r="C1466" s="504" t="s">
        <v>2594</v>
      </c>
      <c r="D1466" s="504" t="s">
        <v>3741</v>
      </c>
      <c r="E1466" s="503" t="s">
        <v>951</v>
      </c>
      <c r="F1466" s="504" t="s">
        <v>2427</v>
      </c>
      <c r="G1466" s="504" t="s">
        <v>1272</v>
      </c>
      <c r="H1466" s="503" t="s">
        <v>912</v>
      </c>
      <c r="I1466" s="503">
        <v>53100</v>
      </c>
      <c r="J1466" s="504" t="s">
        <v>1001</v>
      </c>
      <c r="K1466" s="316">
        <v>41727</v>
      </c>
      <c r="L1466" s="503" t="s">
        <v>2608</v>
      </c>
      <c r="M1466" s="315" t="s">
        <v>983</v>
      </c>
      <c r="N1466" s="504" t="s">
        <v>991</v>
      </c>
      <c r="O1466" s="525">
        <v>50.76</v>
      </c>
      <c r="P1466" s="400">
        <v>4.2300000000000004</v>
      </c>
      <c r="Q1466" s="400">
        <v>4.2300000000000004</v>
      </c>
      <c r="R1466" s="400">
        <v>4.2300000000000004</v>
      </c>
      <c r="S1466" s="526">
        <f>SUM(P1466:R1466)</f>
        <v>12.690000000000001</v>
      </c>
      <c r="T1466" s="400">
        <v>4.2300000000000004</v>
      </c>
      <c r="U1466" s="400">
        <v>4.2300000000000004</v>
      </c>
      <c r="V1466" s="400">
        <v>4.2300000000000004</v>
      </c>
      <c r="W1466" s="526">
        <f>SUM(T1466:V1466)</f>
        <v>12.690000000000001</v>
      </c>
      <c r="X1466" s="400">
        <v>4.2300000000000004</v>
      </c>
      <c r="Y1466" s="400">
        <v>4.2300000000000004</v>
      </c>
      <c r="Z1466" s="400">
        <v>4.2300000000000004</v>
      </c>
      <c r="AA1466" s="526">
        <f>SUM(X1466:Z1466)</f>
        <v>12.690000000000001</v>
      </c>
      <c r="AB1466" s="400">
        <v>4.2300000000000004</v>
      </c>
      <c r="AC1466" s="400">
        <v>4.2300000000000004</v>
      </c>
      <c r="AD1466" s="400">
        <v>4.2300000000000004</v>
      </c>
      <c r="AE1466" s="526">
        <f>SUM(AB1466:AD1466)</f>
        <v>12.690000000000001</v>
      </c>
      <c r="AF1466" s="527">
        <f>SUBTOTAL(9,S1466,W1466,AA1466,AE1466)</f>
        <v>50.760000000000005</v>
      </c>
    </row>
    <row r="1467" spans="1:32" x14ac:dyDescent="0.3">
      <c r="A1467" s="335"/>
      <c r="B1467" s="70" t="s">
        <v>3631</v>
      </c>
      <c r="C1467" s="351" t="s">
        <v>2594</v>
      </c>
      <c r="D1467" s="351" t="s">
        <v>841</v>
      </c>
      <c r="E1467" s="350" t="s">
        <v>752</v>
      </c>
      <c r="F1467" s="351" t="s">
        <v>843</v>
      </c>
      <c r="G1467" s="318" t="s">
        <v>1272</v>
      </c>
      <c r="H1467" s="317" t="s">
        <v>912</v>
      </c>
      <c r="I1467" s="317">
        <v>53100</v>
      </c>
      <c r="J1467" s="318" t="s">
        <v>1005</v>
      </c>
      <c r="K1467" s="316">
        <v>43092</v>
      </c>
      <c r="L1467" s="317" t="s">
        <v>2609</v>
      </c>
      <c r="M1467" s="318" t="s">
        <v>983</v>
      </c>
      <c r="N1467" s="318" t="s">
        <v>993</v>
      </c>
      <c r="O1467" s="347">
        <v>82.2</v>
      </c>
      <c r="P1467" s="400">
        <v>6.85</v>
      </c>
      <c r="Q1467" s="400">
        <v>6.85</v>
      </c>
      <c r="R1467" s="400">
        <v>6.85</v>
      </c>
      <c r="S1467" s="404">
        <f>SUM(P1467:R1467)</f>
        <v>20.549999999999997</v>
      </c>
      <c r="T1467" s="400">
        <v>6.85</v>
      </c>
      <c r="U1467" s="400">
        <v>6.85</v>
      </c>
      <c r="V1467" s="400">
        <v>6.85</v>
      </c>
      <c r="W1467" s="404">
        <f>SUM(T1467:V1467)</f>
        <v>20.549999999999997</v>
      </c>
      <c r="X1467" s="400">
        <v>6.85</v>
      </c>
      <c r="Y1467" s="400">
        <v>6.85</v>
      </c>
      <c r="Z1467" s="400">
        <v>6.85</v>
      </c>
      <c r="AA1467" s="404">
        <f>SUM(X1467:Z1467)</f>
        <v>20.549999999999997</v>
      </c>
      <c r="AB1467" s="400">
        <v>6.85</v>
      </c>
      <c r="AC1467" s="400">
        <v>6.85</v>
      </c>
      <c r="AD1467" s="400">
        <v>6.85</v>
      </c>
      <c r="AE1467" s="404">
        <f>SUM(AB1467:AD1467)</f>
        <v>20.549999999999997</v>
      </c>
      <c r="AF1467" s="401">
        <f>SUBTOTAL(9,S1467,W1467,AA1467,AE1467)</f>
        <v>82.199999999999989</v>
      </c>
    </row>
    <row r="1468" spans="1:32" x14ac:dyDescent="0.3">
      <c r="A1468" s="335"/>
      <c r="B1468" s="70" t="s">
        <v>3631</v>
      </c>
      <c r="C1468" s="351" t="s">
        <v>2682</v>
      </c>
      <c r="D1468" s="351" t="s">
        <v>842</v>
      </c>
      <c r="E1468" s="350" t="s">
        <v>750</v>
      </c>
      <c r="F1468" s="351" t="s">
        <v>844</v>
      </c>
      <c r="G1468" s="318" t="s">
        <v>1272</v>
      </c>
      <c r="H1468" s="317" t="s">
        <v>912</v>
      </c>
      <c r="I1468" s="317">
        <v>53100</v>
      </c>
      <c r="J1468" s="318" t="s">
        <v>1001</v>
      </c>
      <c r="K1468" s="316">
        <v>43060</v>
      </c>
      <c r="L1468" s="317" t="s">
        <v>2609</v>
      </c>
      <c r="M1468" s="318" t="s">
        <v>983</v>
      </c>
      <c r="N1468" s="318" t="s">
        <v>991</v>
      </c>
      <c r="O1468" s="375">
        <v>38.04</v>
      </c>
      <c r="P1468" s="400">
        <v>3.17</v>
      </c>
      <c r="Q1468" s="400">
        <v>3.17</v>
      </c>
      <c r="R1468" s="400">
        <v>3.17</v>
      </c>
      <c r="S1468" s="404">
        <f>SUM(P1468:R1468)</f>
        <v>9.51</v>
      </c>
      <c r="T1468" s="400">
        <v>3.17</v>
      </c>
      <c r="U1468" s="400">
        <v>3.17</v>
      </c>
      <c r="V1468" s="400">
        <v>3.17</v>
      </c>
      <c r="W1468" s="404">
        <f>SUM(T1468:V1468)</f>
        <v>9.51</v>
      </c>
      <c r="X1468" s="400">
        <v>3.17</v>
      </c>
      <c r="Y1468" s="400">
        <v>3.17</v>
      </c>
      <c r="Z1468" s="400">
        <v>3.17</v>
      </c>
      <c r="AA1468" s="404">
        <f>SUM(X1468:Z1468)</f>
        <v>9.51</v>
      </c>
      <c r="AB1468" s="400">
        <v>3.17</v>
      </c>
      <c r="AC1468" s="400">
        <v>3.17</v>
      </c>
      <c r="AD1468" s="400">
        <v>3.17</v>
      </c>
      <c r="AE1468" s="404">
        <f>SUM(AB1468:AD1468)</f>
        <v>9.51</v>
      </c>
      <c r="AF1468" s="401">
        <f>SUBTOTAL(9,S1468,W1468,AA1468,AE1468)</f>
        <v>38.04</v>
      </c>
    </row>
    <row r="1469" spans="1:32" x14ac:dyDescent="0.3">
      <c r="A1469" s="335"/>
      <c r="B1469" s="70" t="s">
        <v>3631</v>
      </c>
      <c r="C1469" s="317" t="s">
        <v>2594</v>
      </c>
      <c r="D1469" s="317" t="s">
        <v>1779</v>
      </c>
      <c r="E1469" s="350" t="s">
        <v>750</v>
      </c>
      <c r="F1469" s="318" t="s">
        <v>1780</v>
      </c>
      <c r="G1469" s="317" t="s">
        <v>1272</v>
      </c>
      <c r="H1469" s="317" t="s">
        <v>912</v>
      </c>
      <c r="I1469" s="317">
        <v>53100</v>
      </c>
      <c r="J1469" s="318" t="s">
        <v>1001</v>
      </c>
      <c r="K1469" s="316">
        <v>43023</v>
      </c>
      <c r="L1469" s="317" t="s">
        <v>2609</v>
      </c>
      <c r="M1469" s="318" t="s">
        <v>983</v>
      </c>
      <c r="N1469" s="318" t="s">
        <v>991</v>
      </c>
      <c r="O1469" s="375">
        <v>38.04</v>
      </c>
      <c r="P1469" s="400">
        <v>3.17</v>
      </c>
      <c r="Q1469" s="400">
        <v>3.17</v>
      </c>
      <c r="R1469" s="400">
        <v>3.17</v>
      </c>
      <c r="S1469" s="404">
        <f>SUM(P1469:R1469)</f>
        <v>9.51</v>
      </c>
      <c r="T1469" s="400">
        <v>3.17</v>
      </c>
      <c r="U1469" s="400">
        <v>3.17</v>
      </c>
      <c r="V1469" s="400">
        <v>3.17</v>
      </c>
      <c r="W1469" s="404">
        <f>SUM(T1469:V1469)</f>
        <v>9.51</v>
      </c>
      <c r="X1469" s="400">
        <v>3.17</v>
      </c>
      <c r="Y1469" s="400">
        <v>3.17</v>
      </c>
      <c r="Z1469" s="400">
        <v>3.17</v>
      </c>
      <c r="AA1469" s="404">
        <f>SUM(X1469:Z1469)</f>
        <v>9.51</v>
      </c>
      <c r="AB1469" s="400">
        <v>3.17</v>
      </c>
      <c r="AC1469" s="400">
        <v>3.17</v>
      </c>
      <c r="AD1469" s="400">
        <v>3.17</v>
      </c>
      <c r="AE1469" s="404">
        <f>SUM(AB1469:AD1469)</f>
        <v>9.51</v>
      </c>
      <c r="AF1469" s="401">
        <f>SUBTOTAL(9,S1469,W1469,AA1469,AE1469)</f>
        <v>38.04</v>
      </c>
    </row>
    <row r="1470" spans="1:32" x14ac:dyDescent="0.3">
      <c r="A1470" s="335"/>
      <c r="B1470" s="70" t="s">
        <v>3631</v>
      </c>
      <c r="C1470" s="317" t="s">
        <v>2594</v>
      </c>
      <c r="D1470" s="317" t="s">
        <v>1781</v>
      </c>
      <c r="E1470" s="350" t="s">
        <v>750</v>
      </c>
      <c r="F1470" s="318" t="s">
        <v>1782</v>
      </c>
      <c r="G1470" s="317" t="s">
        <v>1272</v>
      </c>
      <c r="H1470" s="317" t="s">
        <v>912</v>
      </c>
      <c r="I1470" s="317">
        <v>53100</v>
      </c>
      <c r="J1470" s="318" t="s">
        <v>1001</v>
      </c>
      <c r="K1470" s="316">
        <v>43098</v>
      </c>
      <c r="L1470" s="317" t="s">
        <v>2609</v>
      </c>
      <c r="M1470" s="318" t="s">
        <v>983</v>
      </c>
      <c r="N1470" s="318" t="s">
        <v>991</v>
      </c>
      <c r="O1470" s="375">
        <v>38.04</v>
      </c>
      <c r="P1470" s="400">
        <v>3.17</v>
      </c>
      <c r="Q1470" s="400">
        <v>3.17</v>
      </c>
      <c r="R1470" s="400">
        <v>3.17</v>
      </c>
      <c r="S1470" s="404">
        <f>SUM(P1470:R1470)</f>
        <v>9.51</v>
      </c>
      <c r="T1470" s="400">
        <v>3.17</v>
      </c>
      <c r="U1470" s="400">
        <v>3.17</v>
      </c>
      <c r="V1470" s="400">
        <v>3.17</v>
      </c>
      <c r="W1470" s="404">
        <f>SUM(T1470:V1470)</f>
        <v>9.51</v>
      </c>
      <c r="X1470" s="400">
        <v>3.17</v>
      </c>
      <c r="Y1470" s="400">
        <v>3.17</v>
      </c>
      <c r="Z1470" s="400">
        <v>3.17</v>
      </c>
      <c r="AA1470" s="404">
        <f>SUM(X1470:Z1470)</f>
        <v>9.51</v>
      </c>
      <c r="AB1470" s="400">
        <v>3.17</v>
      </c>
      <c r="AC1470" s="400">
        <v>3.17</v>
      </c>
      <c r="AD1470" s="400">
        <v>3.17</v>
      </c>
      <c r="AE1470" s="404">
        <f>SUM(AB1470:AD1470)</f>
        <v>9.51</v>
      </c>
      <c r="AF1470" s="401">
        <f>SUBTOTAL(9,S1470,W1470,AA1470,AE1470)</f>
        <v>38.04</v>
      </c>
    </row>
    <row r="1471" spans="1:32" x14ac:dyDescent="0.3">
      <c r="A1471" s="335"/>
      <c r="B1471" s="70" t="s">
        <v>3631</v>
      </c>
      <c r="C1471" s="317" t="s">
        <v>2594</v>
      </c>
      <c r="D1471" s="317" t="s">
        <v>2810</v>
      </c>
      <c r="E1471" s="350" t="s">
        <v>750</v>
      </c>
      <c r="F1471" s="318" t="s">
        <v>2809</v>
      </c>
      <c r="G1471" s="317" t="s">
        <v>1272</v>
      </c>
      <c r="H1471" s="317" t="s">
        <v>912</v>
      </c>
      <c r="I1471" s="317">
        <v>53100</v>
      </c>
      <c r="J1471" s="318" t="s">
        <v>1001</v>
      </c>
      <c r="K1471" s="316">
        <v>43098</v>
      </c>
      <c r="L1471" s="317" t="s">
        <v>2609</v>
      </c>
      <c r="M1471" s="318" t="s">
        <v>983</v>
      </c>
      <c r="N1471" s="318" t="s">
        <v>991</v>
      </c>
      <c r="O1471" s="375">
        <v>38.04</v>
      </c>
      <c r="P1471" s="400">
        <v>3.17</v>
      </c>
      <c r="Q1471" s="400">
        <v>3.17</v>
      </c>
      <c r="R1471" s="400">
        <v>3.17</v>
      </c>
      <c r="S1471" s="404">
        <f>SUM(P1471:R1471)</f>
        <v>9.51</v>
      </c>
      <c r="T1471" s="400">
        <v>3.17</v>
      </c>
      <c r="U1471" s="400">
        <v>3.17</v>
      </c>
      <c r="V1471" s="400">
        <v>3.17</v>
      </c>
      <c r="W1471" s="404">
        <f>SUM(T1471:V1471)</f>
        <v>9.51</v>
      </c>
      <c r="X1471" s="400">
        <v>3.17</v>
      </c>
      <c r="Y1471" s="400">
        <v>3.17</v>
      </c>
      <c r="Z1471" s="400">
        <v>3.17</v>
      </c>
      <c r="AA1471" s="404">
        <f>SUM(X1471:Z1471)</f>
        <v>9.51</v>
      </c>
      <c r="AB1471" s="400">
        <v>3.17</v>
      </c>
      <c r="AC1471" s="400">
        <v>3.17</v>
      </c>
      <c r="AD1471" s="400">
        <v>3.17</v>
      </c>
      <c r="AE1471" s="404">
        <f>SUM(AB1471:AD1471)</f>
        <v>9.51</v>
      </c>
      <c r="AF1471" s="401">
        <f>SUBTOTAL(9,S1471,W1471,AA1471,AE1471)</f>
        <v>38.04</v>
      </c>
    </row>
    <row r="1472" spans="1:32" x14ac:dyDescent="0.3">
      <c r="A1472" s="335"/>
      <c r="B1472" s="70" t="s">
        <v>3631</v>
      </c>
      <c r="C1472" s="317" t="s">
        <v>2700</v>
      </c>
      <c r="D1472" s="317" t="s">
        <v>2430</v>
      </c>
      <c r="E1472" s="350" t="s">
        <v>750</v>
      </c>
      <c r="F1472" s="318" t="s">
        <v>2432</v>
      </c>
      <c r="G1472" s="317" t="s">
        <v>1273</v>
      </c>
      <c r="H1472" s="317" t="s">
        <v>913</v>
      </c>
      <c r="I1472" s="317">
        <v>53000</v>
      </c>
      <c r="J1472" s="318" t="s">
        <v>1001</v>
      </c>
      <c r="K1472" s="316">
        <v>42528</v>
      </c>
      <c r="L1472" s="317" t="s">
        <v>2609</v>
      </c>
      <c r="M1472" s="318" t="s">
        <v>983</v>
      </c>
      <c r="N1472" s="318" t="s">
        <v>991</v>
      </c>
      <c r="O1472" s="347">
        <v>50.76</v>
      </c>
      <c r="P1472" s="400">
        <v>3.17</v>
      </c>
      <c r="Q1472" s="400">
        <v>3.17</v>
      </c>
      <c r="R1472" s="400">
        <v>3.17</v>
      </c>
      <c r="S1472" s="404">
        <f>SUM(P1472:R1472)</f>
        <v>9.51</v>
      </c>
      <c r="T1472" s="400">
        <v>3.17</v>
      </c>
      <c r="U1472" s="400">
        <v>3.17</v>
      </c>
      <c r="V1472" s="400">
        <v>4.2300000000000004</v>
      </c>
      <c r="W1472" s="404">
        <f>SUM(T1472:V1472)</f>
        <v>10.57</v>
      </c>
      <c r="X1472" s="400">
        <v>4.2300000000000004</v>
      </c>
      <c r="Y1472" s="400">
        <v>4.2300000000000004</v>
      </c>
      <c r="Z1472" s="400">
        <v>4.2300000000000004</v>
      </c>
      <c r="AA1472" s="404">
        <f>SUM(X1472:Z1472)</f>
        <v>12.690000000000001</v>
      </c>
      <c r="AB1472" s="400">
        <v>4.2300000000000004</v>
      </c>
      <c r="AC1472" s="400">
        <v>4.2300000000000004</v>
      </c>
      <c r="AD1472" s="400">
        <v>4.2300000000000004</v>
      </c>
      <c r="AE1472" s="404">
        <f>SUM(AB1472:AD1472)</f>
        <v>12.690000000000001</v>
      </c>
      <c r="AF1472" s="401">
        <f>SUBTOTAL(9,S1472,W1472,AA1472,AE1472)</f>
        <v>45.459999999999994</v>
      </c>
    </row>
    <row r="1473" spans="1:32" x14ac:dyDescent="0.3">
      <c r="A1473" s="335"/>
      <c r="B1473" s="70" t="s">
        <v>3631</v>
      </c>
      <c r="C1473" s="317" t="s">
        <v>2594</v>
      </c>
      <c r="D1473" s="317" t="s">
        <v>3242</v>
      </c>
      <c r="E1473" s="317" t="s">
        <v>943</v>
      </c>
      <c r="F1473" s="318" t="s">
        <v>2433</v>
      </c>
      <c r="G1473" s="317" t="s">
        <v>1272</v>
      </c>
      <c r="H1473" s="317" t="s">
        <v>912</v>
      </c>
      <c r="I1473" s="317">
        <v>53100</v>
      </c>
      <c r="J1473" s="318" t="s">
        <v>1001</v>
      </c>
      <c r="K1473" s="316">
        <v>41580</v>
      </c>
      <c r="L1473" s="317" t="s">
        <v>2608</v>
      </c>
      <c r="M1473" s="315" t="s">
        <v>983</v>
      </c>
      <c r="N1473" s="318" t="s">
        <v>991</v>
      </c>
      <c r="O1473" s="347">
        <v>50.76</v>
      </c>
      <c r="P1473" s="400">
        <v>4.2300000000000004</v>
      </c>
      <c r="Q1473" s="400">
        <v>4.2300000000000004</v>
      </c>
      <c r="R1473" s="400">
        <v>4.2300000000000004</v>
      </c>
      <c r="S1473" s="404">
        <f>SUM(P1473:R1473)</f>
        <v>12.690000000000001</v>
      </c>
      <c r="T1473" s="400">
        <v>4.2300000000000004</v>
      </c>
      <c r="U1473" s="400">
        <v>4.2300000000000004</v>
      </c>
      <c r="V1473" s="400">
        <v>4.2300000000000004</v>
      </c>
      <c r="W1473" s="404">
        <f>SUM(T1473:V1473)</f>
        <v>12.690000000000001</v>
      </c>
      <c r="X1473" s="400">
        <v>4.2300000000000004</v>
      </c>
      <c r="Y1473" s="400">
        <v>4.2300000000000004</v>
      </c>
      <c r="Z1473" s="400">
        <v>4.2300000000000004</v>
      </c>
      <c r="AA1473" s="404">
        <f>SUM(X1473:Z1473)</f>
        <v>12.690000000000001</v>
      </c>
      <c r="AB1473" s="400">
        <v>4.2300000000000004</v>
      </c>
      <c r="AC1473" s="400">
        <v>4.2300000000000004</v>
      </c>
      <c r="AD1473" s="400">
        <v>4.2300000000000004</v>
      </c>
      <c r="AE1473" s="404">
        <f>SUM(AB1473:AD1473)</f>
        <v>12.690000000000001</v>
      </c>
      <c r="AF1473" s="401">
        <f>SUBTOTAL(9,S1473,W1473,AA1473,AE1473)</f>
        <v>50.760000000000005</v>
      </c>
    </row>
    <row r="1474" spans="1:32" x14ac:dyDescent="0.3">
      <c r="A1474" s="335"/>
      <c r="B1474" s="70" t="s">
        <v>3631</v>
      </c>
      <c r="C1474" s="317" t="s">
        <v>2594</v>
      </c>
      <c r="D1474" s="317" t="s">
        <v>2472</v>
      </c>
      <c r="E1474" s="317" t="s">
        <v>926</v>
      </c>
      <c r="F1474" s="318" t="s">
        <v>1366</v>
      </c>
      <c r="G1474" s="317" t="s">
        <v>1272</v>
      </c>
      <c r="H1474" s="317" t="s">
        <v>912</v>
      </c>
      <c r="I1474" s="317">
        <v>53100</v>
      </c>
      <c r="J1474" s="318" t="s">
        <v>1001</v>
      </c>
      <c r="K1474" s="316">
        <v>40727</v>
      </c>
      <c r="L1474" s="317" t="s">
        <v>2608</v>
      </c>
      <c r="M1474" s="315" t="s">
        <v>983</v>
      </c>
      <c r="N1474" s="318" t="s">
        <v>991</v>
      </c>
      <c r="O1474" s="347">
        <v>50.76</v>
      </c>
      <c r="P1474" s="400">
        <v>4.2300000000000004</v>
      </c>
      <c r="Q1474" s="400">
        <v>4.2300000000000004</v>
      </c>
      <c r="R1474" s="400">
        <v>4.2300000000000004</v>
      </c>
      <c r="S1474" s="404">
        <f>SUM(P1474:R1474)</f>
        <v>12.690000000000001</v>
      </c>
      <c r="T1474" s="400">
        <v>4.2300000000000004</v>
      </c>
      <c r="U1474" s="400">
        <v>4.2300000000000004</v>
      </c>
      <c r="V1474" s="400">
        <v>4.2300000000000004</v>
      </c>
      <c r="W1474" s="404">
        <f>SUM(T1474:V1474)</f>
        <v>12.690000000000001</v>
      </c>
      <c r="X1474" s="400">
        <v>4.2300000000000004</v>
      </c>
      <c r="Y1474" s="400">
        <v>4.2300000000000004</v>
      </c>
      <c r="Z1474" s="400">
        <v>4.2300000000000004</v>
      </c>
      <c r="AA1474" s="404">
        <f>SUM(X1474:Z1474)</f>
        <v>12.690000000000001</v>
      </c>
      <c r="AB1474" s="400">
        <v>4.2300000000000004</v>
      </c>
      <c r="AC1474" s="400">
        <v>4.2300000000000004</v>
      </c>
      <c r="AD1474" s="400">
        <v>4.2300000000000004</v>
      </c>
      <c r="AE1474" s="404">
        <f>SUM(AB1474:AD1474)</f>
        <v>12.690000000000001</v>
      </c>
      <c r="AF1474" s="401">
        <f>SUBTOTAL(9,S1474,W1474,AA1474,AE1474)</f>
        <v>50.760000000000005</v>
      </c>
    </row>
    <row r="1475" spans="1:32" x14ac:dyDescent="0.3">
      <c r="A1475" s="335"/>
      <c r="B1475" s="70" t="s">
        <v>3631</v>
      </c>
      <c r="C1475" s="317">
        <v>290</v>
      </c>
      <c r="D1475" s="317" t="s">
        <v>2435</v>
      </c>
      <c r="E1475" s="317" t="s">
        <v>950</v>
      </c>
      <c r="F1475" s="318" t="s">
        <v>2437</v>
      </c>
      <c r="G1475" s="317" t="s">
        <v>1591</v>
      </c>
      <c r="H1475" s="317" t="s">
        <v>947</v>
      </c>
      <c r="I1475" s="317">
        <v>45774</v>
      </c>
      <c r="J1475" s="318" t="s">
        <v>1002</v>
      </c>
      <c r="K1475" s="316" t="s">
        <v>2608</v>
      </c>
      <c r="L1475" s="317" t="s">
        <v>2608</v>
      </c>
      <c r="M1475" s="315" t="s">
        <v>984</v>
      </c>
      <c r="N1475" s="318" t="s">
        <v>991</v>
      </c>
      <c r="O1475" s="347">
        <v>46.08</v>
      </c>
      <c r="P1475" s="400">
        <v>3.84</v>
      </c>
      <c r="Q1475" s="400">
        <v>3.84</v>
      </c>
      <c r="R1475" s="400">
        <v>3.84</v>
      </c>
      <c r="S1475" s="404">
        <f>SUM(P1475:R1475)</f>
        <v>11.52</v>
      </c>
      <c r="T1475" s="400">
        <v>3.84</v>
      </c>
      <c r="U1475" s="400">
        <v>3.84</v>
      </c>
      <c r="V1475" s="400">
        <v>3.84</v>
      </c>
      <c r="W1475" s="404">
        <f>SUM(T1475:V1475)</f>
        <v>11.52</v>
      </c>
      <c r="X1475" s="400">
        <v>3.84</v>
      </c>
      <c r="Y1475" s="400">
        <v>3.84</v>
      </c>
      <c r="Z1475" s="400">
        <v>3.84</v>
      </c>
      <c r="AA1475" s="404">
        <f>SUM(X1475:Z1475)</f>
        <v>11.52</v>
      </c>
      <c r="AB1475" s="400">
        <v>3.84</v>
      </c>
      <c r="AC1475" s="400">
        <v>3.84</v>
      </c>
      <c r="AD1475" s="400">
        <v>3.84</v>
      </c>
      <c r="AE1475" s="404">
        <f>SUM(AB1475:AD1475)</f>
        <v>11.52</v>
      </c>
      <c r="AF1475" s="401">
        <f>SUBTOTAL(9,S1475,W1475,AA1475,AE1475)</f>
        <v>46.08</v>
      </c>
    </row>
    <row r="1476" spans="1:32" x14ac:dyDescent="0.3">
      <c r="A1476" s="335"/>
      <c r="B1476" s="70" t="s">
        <v>3631</v>
      </c>
      <c r="C1476" s="317" t="s">
        <v>2677</v>
      </c>
      <c r="D1476" s="317" t="s">
        <v>2441</v>
      </c>
      <c r="E1476" s="317" t="s">
        <v>943</v>
      </c>
      <c r="F1476" s="318" t="s">
        <v>2442</v>
      </c>
      <c r="G1476" s="317" t="s">
        <v>1272</v>
      </c>
      <c r="H1476" s="317" t="s">
        <v>912</v>
      </c>
      <c r="I1476" s="317">
        <v>53100</v>
      </c>
      <c r="J1476" s="318" t="s">
        <v>1002</v>
      </c>
      <c r="K1476" s="316">
        <v>41309</v>
      </c>
      <c r="L1476" s="317" t="s">
        <v>2608</v>
      </c>
      <c r="M1476" s="315" t="s">
        <v>984</v>
      </c>
      <c r="N1476" s="318" t="s">
        <v>991</v>
      </c>
      <c r="O1476" s="347">
        <v>46.08</v>
      </c>
      <c r="P1476" s="400">
        <v>3.84</v>
      </c>
      <c r="Q1476" s="400">
        <v>3.84</v>
      </c>
      <c r="R1476" s="400">
        <v>3.84</v>
      </c>
      <c r="S1476" s="404">
        <f>SUM(P1476:R1476)</f>
        <v>11.52</v>
      </c>
      <c r="T1476" s="400">
        <v>3.84</v>
      </c>
      <c r="U1476" s="400">
        <v>3.84</v>
      </c>
      <c r="V1476" s="400">
        <v>3.84</v>
      </c>
      <c r="W1476" s="404">
        <f>SUM(T1476:V1476)</f>
        <v>11.52</v>
      </c>
      <c r="X1476" s="400">
        <v>3.84</v>
      </c>
      <c r="Y1476" s="400">
        <v>3.84</v>
      </c>
      <c r="Z1476" s="400">
        <v>3.84</v>
      </c>
      <c r="AA1476" s="404">
        <f>SUM(X1476:Z1476)</f>
        <v>11.52</v>
      </c>
      <c r="AB1476" s="400">
        <v>3.84</v>
      </c>
      <c r="AC1476" s="400">
        <v>3.84</v>
      </c>
      <c r="AD1476" s="400">
        <v>3.84</v>
      </c>
      <c r="AE1476" s="404">
        <f>SUM(AB1476:AD1476)</f>
        <v>11.52</v>
      </c>
      <c r="AF1476" s="401">
        <f>SUBTOTAL(9,S1476,W1476,AA1476,AE1476)</f>
        <v>46.08</v>
      </c>
    </row>
    <row r="1477" spans="1:32" x14ac:dyDescent="0.3">
      <c r="A1477" s="335"/>
      <c r="B1477" s="70" t="s">
        <v>3631</v>
      </c>
      <c r="C1477" s="317" t="s">
        <v>2677</v>
      </c>
      <c r="D1477" s="317" t="s">
        <v>2443</v>
      </c>
      <c r="E1477" s="317" t="s">
        <v>926</v>
      </c>
      <c r="F1477" s="318" t="s">
        <v>2445</v>
      </c>
      <c r="G1477" s="317" t="s">
        <v>1272</v>
      </c>
      <c r="H1477" s="317" t="s">
        <v>912</v>
      </c>
      <c r="I1477" s="317">
        <v>53100</v>
      </c>
      <c r="J1477" s="318" t="s">
        <v>1002</v>
      </c>
      <c r="K1477" s="316">
        <v>40839</v>
      </c>
      <c r="L1477" s="317" t="s">
        <v>2608</v>
      </c>
      <c r="M1477" s="315" t="s">
        <v>984</v>
      </c>
      <c r="N1477" s="318" t="s">
        <v>991</v>
      </c>
      <c r="O1477" s="347">
        <v>46.08</v>
      </c>
      <c r="P1477" s="400">
        <v>3.84</v>
      </c>
      <c r="Q1477" s="400">
        <v>3.84</v>
      </c>
      <c r="R1477" s="400">
        <v>3.84</v>
      </c>
      <c r="S1477" s="404">
        <f>SUM(P1477:R1477)</f>
        <v>11.52</v>
      </c>
      <c r="T1477" s="400">
        <v>3.84</v>
      </c>
      <c r="U1477" s="400">
        <v>3.84</v>
      </c>
      <c r="V1477" s="400">
        <v>3.84</v>
      </c>
      <c r="W1477" s="404">
        <f>SUM(T1477:V1477)</f>
        <v>11.52</v>
      </c>
      <c r="X1477" s="400">
        <v>3.84</v>
      </c>
      <c r="Y1477" s="400">
        <v>3.84</v>
      </c>
      <c r="Z1477" s="400">
        <v>3.84</v>
      </c>
      <c r="AA1477" s="404">
        <f>SUM(X1477:Z1477)</f>
        <v>11.52</v>
      </c>
      <c r="AB1477" s="400">
        <v>3.84</v>
      </c>
      <c r="AC1477" s="400">
        <v>3.84</v>
      </c>
      <c r="AD1477" s="400">
        <v>3.84</v>
      </c>
      <c r="AE1477" s="404">
        <f>SUM(AB1477:AD1477)</f>
        <v>11.52</v>
      </c>
      <c r="AF1477" s="401">
        <f>SUBTOTAL(9,S1477,W1477,AA1477,AE1477)</f>
        <v>46.08</v>
      </c>
    </row>
    <row r="1478" spans="1:32" x14ac:dyDescent="0.3">
      <c r="A1478" s="335"/>
      <c r="B1478" s="70" t="s">
        <v>3631</v>
      </c>
      <c r="C1478" s="317" t="s">
        <v>348</v>
      </c>
      <c r="D1478" s="317" t="s">
        <v>2447</v>
      </c>
      <c r="E1478" s="317" t="s">
        <v>943</v>
      </c>
      <c r="F1478" s="318" t="s">
        <v>2446</v>
      </c>
      <c r="G1478" s="317" t="s">
        <v>1273</v>
      </c>
      <c r="H1478" s="317" t="s">
        <v>913</v>
      </c>
      <c r="I1478" s="317">
        <v>53000</v>
      </c>
      <c r="J1478" s="318" t="s">
        <v>1002</v>
      </c>
      <c r="K1478" s="316">
        <v>41593</v>
      </c>
      <c r="L1478" s="317" t="s">
        <v>2608</v>
      </c>
      <c r="M1478" s="315" t="s">
        <v>984</v>
      </c>
      <c r="N1478" s="318" t="s">
        <v>991</v>
      </c>
      <c r="O1478" s="347">
        <v>46.08</v>
      </c>
      <c r="P1478" s="400">
        <v>3.84</v>
      </c>
      <c r="Q1478" s="400">
        <v>3.84</v>
      </c>
      <c r="R1478" s="400">
        <v>3.84</v>
      </c>
      <c r="S1478" s="404">
        <f>SUM(P1478:R1478)</f>
        <v>11.52</v>
      </c>
      <c r="T1478" s="400">
        <v>3.84</v>
      </c>
      <c r="U1478" s="400">
        <v>3.84</v>
      </c>
      <c r="V1478" s="400">
        <v>3.84</v>
      </c>
      <c r="W1478" s="404">
        <f>SUM(T1478:V1478)</f>
        <v>11.52</v>
      </c>
      <c r="X1478" s="400">
        <v>3.84</v>
      </c>
      <c r="Y1478" s="400">
        <v>3.84</v>
      </c>
      <c r="Z1478" s="400">
        <v>3.84</v>
      </c>
      <c r="AA1478" s="404">
        <f>SUM(X1478:Z1478)</f>
        <v>11.52</v>
      </c>
      <c r="AB1478" s="400">
        <v>3.84</v>
      </c>
      <c r="AC1478" s="400">
        <v>3.84</v>
      </c>
      <c r="AD1478" s="400">
        <v>3.84</v>
      </c>
      <c r="AE1478" s="404">
        <f>SUM(AB1478:AD1478)</f>
        <v>11.52</v>
      </c>
      <c r="AF1478" s="401">
        <f>SUBTOTAL(9,S1478,W1478,AA1478,AE1478)</f>
        <v>46.08</v>
      </c>
    </row>
    <row r="1479" spans="1:32" x14ac:dyDescent="0.3">
      <c r="A1479" s="335"/>
      <c r="B1479" s="70" t="s">
        <v>3631</v>
      </c>
      <c r="C1479" s="317" t="s">
        <v>2451</v>
      </c>
      <c r="D1479" s="317" t="s">
        <v>2450</v>
      </c>
      <c r="E1479" s="503" t="s">
        <v>3729</v>
      </c>
      <c r="F1479" s="318" t="s">
        <v>2448</v>
      </c>
      <c r="G1479" s="317" t="s">
        <v>1273</v>
      </c>
      <c r="H1479" s="317" t="s">
        <v>913</v>
      </c>
      <c r="I1479" s="317">
        <v>53000</v>
      </c>
      <c r="J1479" s="318" t="s">
        <v>1004</v>
      </c>
      <c r="K1479" s="316">
        <v>41264</v>
      </c>
      <c r="L1479" s="317" t="s">
        <v>2608</v>
      </c>
      <c r="M1479" s="315" t="s">
        <v>984</v>
      </c>
      <c r="N1479" s="318" t="s">
        <v>992</v>
      </c>
      <c r="O1479" s="347">
        <v>71.52</v>
      </c>
      <c r="P1479" s="400">
        <v>5.96</v>
      </c>
      <c r="Q1479" s="400">
        <v>5.96</v>
      </c>
      <c r="R1479" s="400">
        <v>5.96</v>
      </c>
      <c r="S1479" s="404">
        <f>SUM(P1479:R1479)</f>
        <v>17.88</v>
      </c>
      <c r="T1479" s="400">
        <v>5.96</v>
      </c>
      <c r="U1479" s="400">
        <v>5.96</v>
      </c>
      <c r="V1479" s="400">
        <v>5.96</v>
      </c>
      <c r="W1479" s="404">
        <f>SUM(T1479:V1479)</f>
        <v>17.88</v>
      </c>
      <c r="X1479" s="400">
        <v>5.96</v>
      </c>
      <c r="Y1479" s="400">
        <v>5.96</v>
      </c>
      <c r="Z1479" s="400">
        <v>5.96</v>
      </c>
      <c r="AA1479" s="404">
        <f>SUM(X1479:Z1479)</f>
        <v>17.88</v>
      </c>
      <c r="AB1479" s="400">
        <v>5.96</v>
      </c>
      <c r="AC1479" s="400">
        <v>5.96</v>
      </c>
      <c r="AD1479" s="400">
        <v>5.96</v>
      </c>
      <c r="AE1479" s="404">
        <f>SUM(AB1479:AD1479)</f>
        <v>17.88</v>
      </c>
      <c r="AF1479" s="401">
        <f>SUBTOTAL(9,S1479,W1479,AA1479,AE1479)</f>
        <v>71.52</v>
      </c>
    </row>
    <row r="1480" spans="1:32" x14ac:dyDescent="0.3">
      <c r="A1480" s="335"/>
      <c r="B1480" s="70" t="s">
        <v>3631</v>
      </c>
      <c r="C1480" s="317" t="s">
        <v>2451</v>
      </c>
      <c r="D1480" s="317" t="s">
        <v>2452</v>
      </c>
      <c r="E1480" s="503" t="s">
        <v>3729</v>
      </c>
      <c r="F1480" s="318" t="s">
        <v>2453</v>
      </c>
      <c r="G1480" s="317" t="s">
        <v>1273</v>
      </c>
      <c r="H1480" s="317" t="s">
        <v>913</v>
      </c>
      <c r="I1480" s="317">
        <v>53000</v>
      </c>
      <c r="J1480" s="318" t="s">
        <v>1004</v>
      </c>
      <c r="K1480" s="316">
        <v>41264</v>
      </c>
      <c r="L1480" s="317" t="s">
        <v>2608</v>
      </c>
      <c r="M1480" s="315" t="s">
        <v>984</v>
      </c>
      <c r="N1480" s="318" t="s">
        <v>992</v>
      </c>
      <c r="O1480" s="347">
        <v>71.52</v>
      </c>
      <c r="P1480" s="400">
        <v>5.96</v>
      </c>
      <c r="Q1480" s="400">
        <v>5.96</v>
      </c>
      <c r="R1480" s="400">
        <v>5.96</v>
      </c>
      <c r="S1480" s="404">
        <f>SUM(P1480:R1480)</f>
        <v>17.88</v>
      </c>
      <c r="T1480" s="400">
        <v>5.96</v>
      </c>
      <c r="U1480" s="400">
        <v>5.96</v>
      </c>
      <c r="V1480" s="400">
        <v>5.96</v>
      </c>
      <c r="W1480" s="404">
        <f>SUM(T1480:V1480)</f>
        <v>17.88</v>
      </c>
      <c r="X1480" s="400">
        <v>5.96</v>
      </c>
      <c r="Y1480" s="400">
        <v>5.96</v>
      </c>
      <c r="Z1480" s="400">
        <v>5.96</v>
      </c>
      <c r="AA1480" s="404">
        <f>SUM(X1480:Z1480)</f>
        <v>17.88</v>
      </c>
      <c r="AB1480" s="400">
        <v>5.96</v>
      </c>
      <c r="AC1480" s="400">
        <v>5.96</v>
      </c>
      <c r="AD1480" s="400">
        <v>5.96</v>
      </c>
      <c r="AE1480" s="404">
        <f>SUM(AB1480:AD1480)</f>
        <v>17.88</v>
      </c>
      <c r="AF1480" s="401">
        <f>SUBTOTAL(9,S1480,W1480,AA1480,AE1480)</f>
        <v>71.52</v>
      </c>
    </row>
    <row r="1481" spans="1:32" x14ac:dyDescent="0.3">
      <c r="A1481" s="335"/>
      <c r="B1481" s="70" t="s">
        <v>3631</v>
      </c>
      <c r="C1481" s="317" t="s">
        <v>2659</v>
      </c>
      <c r="D1481" s="317" t="s">
        <v>2456</v>
      </c>
      <c r="E1481" s="317" t="s">
        <v>953</v>
      </c>
      <c r="F1481" s="318" t="s">
        <v>2454</v>
      </c>
      <c r="G1481" s="317" t="s">
        <v>1272</v>
      </c>
      <c r="H1481" s="317" t="s">
        <v>912</v>
      </c>
      <c r="I1481" s="317">
        <v>53100</v>
      </c>
      <c r="J1481" s="318" t="s">
        <v>1002</v>
      </c>
      <c r="K1481" s="316">
        <v>41328</v>
      </c>
      <c r="L1481" s="317" t="s">
        <v>2608</v>
      </c>
      <c r="M1481" s="315" t="s">
        <v>984</v>
      </c>
      <c r="N1481" s="318" t="s">
        <v>991</v>
      </c>
      <c r="O1481" s="347">
        <v>46.08</v>
      </c>
      <c r="P1481" s="400">
        <v>3.84</v>
      </c>
      <c r="Q1481" s="400">
        <v>3.84</v>
      </c>
      <c r="R1481" s="400">
        <v>3.84</v>
      </c>
      <c r="S1481" s="404">
        <f>SUM(P1481:R1481)</f>
        <v>11.52</v>
      </c>
      <c r="T1481" s="400">
        <v>3.84</v>
      </c>
      <c r="U1481" s="400">
        <v>3.84</v>
      </c>
      <c r="V1481" s="400">
        <v>3.84</v>
      </c>
      <c r="W1481" s="404">
        <f>SUM(T1481:V1481)</f>
        <v>11.52</v>
      </c>
      <c r="X1481" s="400">
        <v>3.84</v>
      </c>
      <c r="Y1481" s="400">
        <v>3.84</v>
      </c>
      <c r="Z1481" s="400">
        <v>3.84</v>
      </c>
      <c r="AA1481" s="404">
        <f>SUM(X1481:Z1481)</f>
        <v>11.52</v>
      </c>
      <c r="AB1481" s="400">
        <v>3.84</v>
      </c>
      <c r="AC1481" s="400">
        <v>3.84</v>
      </c>
      <c r="AD1481" s="400">
        <v>3.84</v>
      </c>
      <c r="AE1481" s="404">
        <f>SUM(AB1481:AD1481)</f>
        <v>11.52</v>
      </c>
      <c r="AF1481" s="401">
        <f>SUBTOTAL(9,S1481,W1481,AA1481,AE1481)</f>
        <v>46.08</v>
      </c>
    </row>
    <row r="1482" spans="1:32" x14ac:dyDescent="0.3">
      <c r="A1482" s="335"/>
      <c r="B1482" s="70" t="s">
        <v>3631</v>
      </c>
      <c r="C1482" s="317" t="s">
        <v>2938</v>
      </c>
      <c r="D1482" s="317" t="s">
        <v>2458</v>
      </c>
      <c r="E1482" s="317" t="s">
        <v>926</v>
      </c>
      <c r="F1482" s="318" t="s">
        <v>2457</v>
      </c>
      <c r="G1482" s="317" t="s">
        <v>1272</v>
      </c>
      <c r="H1482" s="317" t="s">
        <v>912</v>
      </c>
      <c r="I1482" s="317">
        <v>53100</v>
      </c>
      <c r="J1482" s="318" t="s">
        <v>1002</v>
      </c>
      <c r="K1482" s="316">
        <v>40146</v>
      </c>
      <c r="L1482" s="317" t="s">
        <v>2608</v>
      </c>
      <c r="M1482" s="315" t="s">
        <v>984</v>
      </c>
      <c r="N1482" s="318" t="s">
        <v>991</v>
      </c>
      <c r="O1482" s="347">
        <v>46.08</v>
      </c>
      <c r="P1482" s="400">
        <v>3.84</v>
      </c>
      <c r="Q1482" s="400">
        <v>3.84</v>
      </c>
      <c r="R1482" s="400">
        <v>3.84</v>
      </c>
      <c r="S1482" s="404">
        <f>SUM(P1482:R1482)</f>
        <v>11.52</v>
      </c>
      <c r="T1482" s="400">
        <v>3.84</v>
      </c>
      <c r="U1482" s="400">
        <v>3.84</v>
      </c>
      <c r="V1482" s="400">
        <v>3.84</v>
      </c>
      <c r="W1482" s="404">
        <f>SUM(T1482:V1482)</f>
        <v>11.52</v>
      </c>
      <c r="X1482" s="400">
        <v>3.84</v>
      </c>
      <c r="Y1482" s="400">
        <v>3.84</v>
      </c>
      <c r="Z1482" s="400">
        <v>3.84</v>
      </c>
      <c r="AA1482" s="404">
        <f>SUM(X1482:Z1482)</f>
        <v>11.52</v>
      </c>
      <c r="AB1482" s="400">
        <v>3.84</v>
      </c>
      <c r="AC1482" s="400">
        <v>3.84</v>
      </c>
      <c r="AD1482" s="400">
        <v>3.84</v>
      </c>
      <c r="AE1482" s="404">
        <f>SUM(AB1482:AD1482)</f>
        <v>11.52</v>
      </c>
      <c r="AF1482" s="401">
        <f>SUBTOTAL(9,S1482,W1482,AA1482,AE1482)</f>
        <v>46.08</v>
      </c>
    </row>
    <row r="1483" spans="1:32" x14ac:dyDescent="0.3">
      <c r="A1483" s="335"/>
      <c r="B1483" s="70" t="s">
        <v>3631</v>
      </c>
      <c r="C1483" s="317" t="s">
        <v>2938</v>
      </c>
      <c r="D1483" s="317" t="s">
        <v>2459</v>
      </c>
      <c r="E1483" s="317" t="s">
        <v>749</v>
      </c>
      <c r="F1483" s="318" t="s">
        <v>2461</v>
      </c>
      <c r="G1483" s="317" t="s">
        <v>1272</v>
      </c>
      <c r="H1483" s="317" t="s">
        <v>912</v>
      </c>
      <c r="I1483" s="317">
        <v>53100</v>
      </c>
      <c r="J1483" s="318" t="s">
        <v>1006</v>
      </c>
      <c r="K1483" s="316">
        <v>41342</v>
      </c>
      <c r="L1483" s="317" t="s">
        <v>2608</v>
      </c>
      <c r="M1483" s="315" t="s">
        <v>984</v>
      </c>
      <c r="N1483" s="318" t="s">
        <v>993</v>
      </c>
      <c r="O1483" s="347">
        <v>99.6</v>
      </c>
      <c r="P1483" s="400">
        <v>8.3000000000000007</v>
      </c>
      <c r="Q1483" s="400">
        <v>8.3000000000000007</v>
      </c>
      <c r="R1483" s="400">
        <v>8.3000000000000007</v>
      </c>
      <c r="S1483" s="404">
        <f>SUM(P1483:R1483)</f>
        <v>24.900000000000002</v>
      </c>
      <c r="T1483" s="400">
        <v>8.3000000000000007</v>
      </c>
      <c r="U1483" s="400">
        <v>8.3000000000000007</v>
      </c>
      <c r="V1483" s="400">
        <v>8.3000000000000007</v>
      </c>
      <c r="W1483" s="404">
        <f>SUM(T1483:V1483)</f>
        <v>24.900000000000002</v>
      </c>
      <c r="X1483" s="400">
        <v>8.3000000000000007</v>
      </c>
      <c r="Y1483" s="400">
        <v>8.3000000000000007</v>
      </c>
      <c r="Z1483" s="400">
        <v>8.3000000000000007</v>
      </c>
      <c r="AA1483" s="404">
        <f>SUM(X1483:Z1483)</f>
        <v>24.900000000000002</v>
      </c>
      <c r="AB1483" s="400">
        <v>8.3000000000000007</v>
      </c>
      <c r="AC1483" s="400">
        <v>8.3000000000000007</v>
      </c>
      <c r="AD1483" s="400">
        <v>8.3000000000000007</v>
      </c>
      <c r="AE1483" s="404">
        <f>SUM(AB1483:AD1483)</f>
        <v>24.900000000000002</v>
      </c>
      <c r="AF1483" s="401">
        <f>SUBTOTAL(9,S1483,W1483,AA1483,AE1483)</f>
        <v>99.600000000000009</v>
      </c>
    </row>
    <row r="1484" spans="1:32" x14ac:dyDescent="0.3">
      <c r="A1484" s="335"/>
      <c r="B1484" s="70" t="s">
        <v>3631</v>
      </c>
      <c r="C1484" s="317" t="s">
        <v>2938</v>
      </c>
      <c r="D1484" s="317" t="s">
        <v>2464</v>
      </c>
      <c r="E1484" s="317" t="s">
        <v>888</v>
      </c>
      <c r="F1484" s="318" t="s">
        <v>2466</v>
      </c>
      <c r="G1484" s="317" t="s">
        <v>1272</v>
      </c>
      <c r="H1484" s="317" t="s">
        <v>912</v>
      </c>
      <c r="I1484" s="317">
        <v>53100</v>
      </c>
      <c r="J1484" s="318" t="s">
        <v>1002</v>
      </c>
      <c r="K1484" s="316" t="s">
        <v>2608</v>
      </c>
      <c r="L1484" s="317" t="s">
        <v>2608</v>
      </c>
      <c r="M1484" s="315" t="s">
        <v>984</v>
      </c>
      <c r="N1484" s="318" t="s">
        <v>991</v>
      </c>
      <c r="O1484" s="347">
        <v>46.08</v>
      </c>
      <c r="P1484" s="400">
        <v>3.84</v>
      </c>
      <c r="Q1484" s="400">
        <v>3.84</v>
      </c>
      <c r="R1484" s="400">
        <v>3.84</v>
      </c>
      <c r="S1484" s="404">
        <f>SUM(P1484:R1484)</f>
        <v>11.52</v>
      </c>
      <c r="T1484" s="400">
        <v>3.84</v>
      </c>
      <c r="U1484" s="400">
        <v>3.84</v>
      </c>
      <c r="V1484" s="400">
        <v>3.84</v>
      </c>
      <c r="W1484" s="404">
        <f>SUM(T1484:V1484)</f>
        <v>11.52</v>
      </c>
      <c r="X1484" s="400">
        <v>3.84</v>
      </c>
      <c r="Y1484" s="400">
        <v>3.84</v>
      </c>
      <c r="Z1484" s="400">
        <v>3.84</v>
      </c>
      <c r="AA1484" s="404">
        <f>SUM(X1484:Z1484)</f>
        <v>11.52</v>
      </c>
      <c r="AB1484" s="400">
        <v>3.84</v>
      </c>
      <c r="AC1484" s="400">
        <v>3.84</v>
      </c>
      <c r="AD1484" s="400">
        <v>3.84</v>
      </c>
      <c r="AE1484" s="404">
        <f>SUM(AB1484:AD1484)</f>
        <v>11.52</v>
      </c>
      <c r="AF1484" s="401">
        <f>SUBTOTAL(9,S1484,W1484,AA1484,AE1484)</f>
        <v>46.08</v>
      </c>
    </row>
    <row r="1485" spans="1:32" x14ac:dyDescent="0.3">
      <c r="A1485" s="335"/>
      <c r="B1485" s="70" t="s">
        <v>3631</v>
      </c>
      <c r="C1485" s="317" t="s">
        <v>2677</v>
      </c>
      <c r="D1485" s="317" t="s">
        <v>2467</v>
      </c>
      <c r="E1485" s="317" t="s">
        <v>926</v>
      </c>
      <c r="F1485" s="318" t="s">
        <v>2468</v>
      </c>
      <c r="G1485" s="317" t="s">
        <v>1272</v>
      </c>
      <c r="H1485" s="317" t="s">
        <v>912</v>
      </c>
      <c r="I1485" s="317">
        <v>53100</v>
      </c>
      <c r="J1485" s="318" t="s">
        <v>1002</v>
      </c>
      <c r="K1485" s="316">
        <v>40855</v>
      </c>
      <c r="L1485" s="317" t="s">
        <v>2608</v>
      </c>
      <c r="M1485" s="315" t="s">
        <v>984</v>
      </c>
      <c r="N1485" s="318" t="s">
        <v>991</v>
      </c>
      <c r="O1485" s="347">
        <v>46.08</v>
      </c>
      <c r="P1485" s="400">
        <v>3.84</v>
      </c>
      <c r="Q1485" s="400">
        <v>3.84</v>
      </c>
      <c r="R1485" s="400">
        <v>3.84</v>
      </c>
      <c r="S1485" s="404">
        <f>SUM(P1485:R1485)</f>
        <v>11.52</v>
      </c>
      <c r="T1485" s="400">
        <v>3.84</v>
      </c>
      <c r="U1485" s="400">
        <v>3.84</v>
      </c>
      <c r="V1485" s="400">
        <v>3.84</v>
      </c>
      <c r="W1485" s="404">
        <f>SUM(T1485:V1485)</f>
        <v>11.52</v>
      </c>
      <c r="X1485" s="400">
        <v>3.84</v>
      </c>
      <c r="Y1485" s="400">
        <v>3.84</v>
      </c>
      <c r="Z1485" s="400">
        <v>3.84</v>
      </c>
      <c r="AA1485" s="404">
        <f>SUM(X1485:Z1485)</f>
        <v>11.52</v>
      </c>
      <c r="AB1485" s="400">
        <v>3.84</v>
      </c>
      <c r="AC1485" s="400">
        <v>3.84</v>
      </c>
      <c r="AD1485" s="400">
        <v>3.84</v>
      </c>
      <c r="AE1485" s="404">
        <f>SUM(AB1485:AD1485)</f>
        <v>11.52</v>
      </c>
      <c r="AF1485" s="401">
        <f>SUBTOTAL(9,S1485,W1485,AA1485,AE1485)</f>
        <v>46.08</v>
      </c>
    </row>
    <row r="1486" spans="1:32" x14ac:dyDescent="0.3">
      <c r="A1486" s="335"/>
      <c r="B1486" s="70" t="s">
        <v>3631</v>
      </c>
      <c r="C1486" s="317" t="s">
        <v>348</v>
      </c>
      <c r="D1486" s="317" t="s">
        <v>2471</v>
      </c>
      <c r="E1486" s="317" t="s">
        <v>951</v>
      </c>
      <c r="F1486" s="318" t="s">
        <v>2469</v>
      </c>
      <c r="G1486" s="317" t="s">
        <v>1272</v>
      </c>
      <c r="H1486" s="317" t="s">
        <v>912</v>
      </c>
      <c r="I1486" s="317">
        <v>53100</v>
      </c>
      <c r="J1486" s="318" t="s">
        <v>1002</v>
      </c>
      <c r="K1486" s="316">
        <v>41849</v>
      </c>
      <c r="L1486" s="317" t="s">
        <v>2608</v>
      </c>
      <c r="M1486" s="315" t="s">
        <v>984</v>
      </c>
      <c r="N1486" s="318" t="s">
        <v>991</v>
      </c>
      <c r="O1486" s="347">
        <v>46.08</v>
      </c>
      <c r="P1486" s="400">
        <v>3.84</v>
      </c>
      <c r="Q1486" s="400">
        <v>3.84</v>
      </c>
      <c r="R1486" s="400">
        <v>3.84</v>
      </c>
      <c r="S1486" s="404">
        <f>SUM(P1486:R1486)</f>
        <v>11.52</v>
      </c>
      <c r="T1486" s="400">
        <v>3.84</v>
      </c>
      <c r="U1486" s="400">
        <v>3.84</v>
      </c>
      <c r="V1486" s="400">
        <v>3.84</v>
      </c>
      <c r="W1486" s="404">
        <f>SUM(T1486:V1486)</f>
        <v>11.52</v>
      </c>
      <c r="X1486" s="400">
        <v>3.84</v>
      </c>
      <c r="Y1486" s="400">
        <v>3.84</v>
      </c>
      <c r="Z1486" s="400">
        <v>3.84</v>
      </c>
      <c r="AA1486" s="404">
        <f>SUM(X1486:Z1486)</f>
        <v>11.52</v>
      </c>
      <c r="AB1486" s="400">
        <v>3.84</v>
      </c>
      <c r="AC1486" s="400">
        <v>3.84</v>
      </c>
      <c r="AD1486" s="400">
        <v>3.84</v>
      </c>
      <c r="AE1486" s="404">
        <f>SUM(AB1486:AD1486)</f>
        <v>11.52</v>
      </c>
      <c r="AF1486" s="401">
        <f>SUBTOTAL(9,S1486,W1486,AA1486,AE1486)</f>
        <v>46.08</v>
      </c>
    </row>
    <row r="1487" spans="1:32" x14ac:dyDescent="0.3">
      <c r="A1487" s="335"/>
      <c r="B1487" s="70" t="s">
        <v>3631</v>
      </c>
      <c r="C1487" s="317" t="s">
        <v>2663</v>
      </c>
      <c r="D1487" s="317" t="s">
        <v>2474</v>
      </c>
      <c r="E1487" s="317" t="s">
        <v>943</v>
      </c>
      <c r="F1487" s="318" t="s">
        <v>2473</v>
      </c>
      <c r="G1487" s="317" t="s">
        <v>1272</v>
      </c>
      <c r="H1487" s="317" t="s">
        <v>912</v>
      </c>
      <c r="I1487" s="317">
        <v>53100</v>
      </c>
      <c r="J1487" s="318" t="s">
        <v>1002</v>
      </c>
      <c r="K1487" s="316">
        <v>41253</v>
      </c>
      <c r="L1487" s="317" t="s">
        <v>2608</v>
      </c>
      <c r="M1487" s="315" t="s">
        <v>984</v>
      </c>
      <c r="N1487" s="318" t="s">
        <v>991</v>
      </c>
      <c r="O1487" s="347">
        <v>46.08</v>
      </c>
      <c r="P1487" s="400">
        <v>3.84</v>
      </c>
      <c r="Q1487" s="400">
        <v>3.84</v>
      </c>
      <c r="R1487" s="400">
        <v>3.84</v>
      </c>
      <c r="S1487" s="404">
        <f>SUM(P1487:R1487)</f>
        <v>11.52</v>
      </c>
      <c r="T1487" s="400">
        <v>3.84</v>
      </c>
      <c r="U1487" s="400">
        <v>3.84</v>
      </c>
      <c r="V1487" s="400">
        <v>3.84</v>
      </c>
      <c r="W1487" s="404">
        <f>SUM(T1487:V1487)</f>
        <v>11.52</v>
      </c>
      <c r="X1487" s="400">
        <v>3.84</v>
      </c>
      <c r="Y1487" s="400">
        <v>3.84</v>
      </c>
      <c r="Z1487" s="400">
        <v>3.84</v>
      </c>
      <c r="AA1487" s="404">
        <f>SUM(X1487:Z1487)</f>
        <v>11.52</v>
      </c>
      <c r="AB1487" s="400">
        <v>3.84</v>
      </c>
      <c r="AC1487" s="400">
        <v>3.84</v>
      </c>
      <c r="AD1487" s="400">
        <v>3.84</v>
      </c>
      <c r="AE1487" s="404">
        <f>SUM(AB1487:AD1487)</f>
        <v>11.52</v>
      </c>
      <c r="AF1487" s="401">
        <f>SUBTOTAL(9,S1487,W1487,AA1487,AE1487)</f>
        <v>46.08</v>
      </c>
    </row>
    <row r="1488" spans="1:32" x14ac:dyDescent="0.3">
      <c r="A1488" s="335"/>
      <c r="B1488" s="70" t="s">
        <v>3631</v>
      </c>
      <c r="C1488" s="317" t="s">
        <v>2594</v>
      </c>
      <c r="D1488" s="317" t="s">
        <v>2476</v>
      </c>
      <c r="E1488" s="511" t="s">
        <v>3343</v>
      </c>
      <c r="F1488" s="318" t="s">
        <v>2475</v>
      </c>
      <c r="G1488" s="317" t="s">
        <v>1272</v>
      </c>
      <c r="H1488" s="317" t="s">
        <v>912</v>
      </c>
      <c r="I1488" s="317">
        <v>53100</v>
      </c>
      <c r="J1488" s="504" t="s">
        <v>3725</v>
      </c>
      <c r="K1488" s="316">
        <v>42789</v>
      </c>
      <c r="L1488" s="317" t="s">
        <v>2609</v>
      </c>
      <c r="M1488" s="315" t="s">
        <v>995</v>
      </c>
      <c r="N1488" s="318" t="s">
        <v>985</v>
      </c>
      <c r="O1488" s="347">
        <f>92.64*1.1</f>
        <v>101.90400000000001</v>
      </c>
      <c r="P1488" s="400">
        <f>101.9/12</f>
        <v>8.4916666666666671</v>
      </c>
      <c r="Q1488" s="400">
        <f>101.9/12</f>
        <v>8.4916666666666671</v>
      </c>
      <c r="R1488" s="400">
        <f>101.9/12</f>
        <v>8.4916666666666671</v>
      </c>
      <c r="S1488" s="404">
        <f>SUM(P1488:R1488)</f>
        <v>25.475000000000001</v>
      </c>
      <c r="T1488" s="400">
        <f>101.9/12</f>
        <v>8.4916666666666671</v>
      </c>
      <c r="U1488" s="400">
        <f>101.9/12</f>
        <v>8.4916666666666671</v>
      </c>
      <c r="V1488" s="400">
        <f>101.9/12</f>
        <v>8.4916666666666671</v>
      </c>
      <c r="W1488" s="404">
        <f>SUM(T1488:V1488)</f>
        <v>25.475000000000001</v>
      </c>
      <c r="X1488" s="400">
        <f>101.9/12</f>
        <v>8.4916666666666671</v>
      </c>
      <c r="Y1488" s="400">
        <f>101.9/12</f>
        <v>8.4916666666666671</v>
      </c>
      <c r="Z1488" s="400">
        <f>101.9/12</f>
        <v>8.4916666666666671</v>
      </c>
      <c r="AA1488" s="404">
        <f>SUM(X1488:Z1488)</f>
        <v>25.475000000000001</v>
      </c>
      <c r="AB1488" s="400">
        <f>101.9/12</f>
        <v>8.4916666666666671</v>
      </c>
      <c r="AC1488" s="400">
        <f>101.9/12</f>
        <v>8.4916666666666671</v>
      </c>
      <c r="AD1488" s="400">
        <f>101.9/12</f>
        <v>8.4916666666666671</v>
      </c>
      <c r="AE1488" s="404">
        <f>SUM(AB1488:AD1488)</f>
        <v>25.475000000000001</v>
      </c>
      <c r="AF1488" s="401">
        <f>SUBTOTAL(9,S1488,W1488,AA1488,AE1488)</f>
        <v>101.9</v>
      </c>
    </row>
    <row r="1489" spans="1:32" x14ac:dyDescent="0.3">
      <c r="A1489" s="335"/>
      <c r="B1489" s="70" t="s">
        <v>3631</v>
      </c>
      <c r="C1489" s="317" t="s">
        <v>2594</v>
      </c>
      <c r="D1489" s="317" t="s">
        <v>2477</v>
      </c>
      <c r="E1489" s="511" t="s">
        <v>3343</v>
      </c>
      <c r="F1489" s="318" t="s">
        <v>2478</v>
      </c>
      <c r="G1489" s="317" t="s">
        <v>1272</v>
      </c>
      <c r="H1489" s="317" t="s">
        <v>912</v>
      </c>
      <c r="I1489" s="317">
        <v>53100</v>
      </c>
      <c r="J1489" s="504" t="s">
        <v>3725</v>
      </c>
      <c r="K1489" s="316">
        <v>42798</v>
      </c>
      <c r="L1489" s="317" t="s">
        <v>2609</v>
      </c>
      <c r="M1489" s="315" t="s">
        <v>995</v>
      </c>
      <c r="N1489" s="318" t="s">
        <v>985</v>
      </c>
      <c r="O1489" s="347">
        <f>92.64*1.1</f>
        <v>101.90400000000001</v>
      </c>
      <c r="P1489" s="400">
        <f>101.9/12</f>
        <v>8.4916666666666671</v>
      </c>
      <c r="Q1489" s="400">
        <f>101.9/12</f>
        <v>8.4916666666666671</v>
      </c>
      <c r="R1489" s="400">
        <f>101.9/12</f>
        <v>8.4916666666666671</v>
      </c>
      <c r="S1489" s="404">
        <f>SUM(P1489:R1489)</f>
        <v>25.475000000000001</v>
      </c>
      <c r="T1489" s="400">
        <f>101.9/12</f>
        <v>8.4916666666666671</v>
      </c>
      <c r="U1489" s="400">
        <f>101.9/12</f>
        <v>8.4916666666666671</v>
      </c>
      <c r="V1489" s="400">
        <f>101.9/12</f>
        <v>8.4916666666666671</v>
      </c>
      <c r="W1489" s="404">
        <f>SUM(T1489:V1489)</f>
        <v>25.475000000000001</v>
      </c>
      <c r="X1489" s="400">
        <f>101.9/12</f>
        <v>8.4916666666666671</v>
      </c>
      <c r="Y1489" s="400">
        <f>101.9/12</f>
        <v>8.4916666666666671</v>
      </c>
      <c r="Z1489" s="400">
        <f>101.9/12</f>
        <v>8.4916666666666671</v>
      </c>
      <c r="AA1489" s="404">
        <f>SUM(X1489:Z1489)</f>
        <v>25.475000000000001</v>
      </c>
      <c r="AB1489" s="400">
        <f>101.9/12</f>
        <v>8.4916666666666671</v>
      </c>
      <c r="AC1489" s="400">
        <f>101.9/12</f>
        <v>8.4916666666666671</v>
      </c>
      <c r="AD1489" s="400">
        <f>101.9/12</f>
        <v>8.4916666666666671</v>
      </c>
      <c r="AE1489" s="404">
        <f>SUM(AB1489:AD1489)</f>
        <v>25.475000000000001</v>
      </c>
      <c r="AF1489" s="401">
        <f>SUBTOTAL(9,S1489,W1489,AA1489,AE1489)</f>
        <v>101.9</v>
      </c>
    </row>
    <row r="1490" spans="1:32" x14ac:dyDescent="0.3">
      <c r="A1490" s="335"/>
      <c r="B1490" s="70" t="s">
        <v>3631</v>
      </c>
      <c r="C1490" s="317" t="s">
        <v>2594</v>
      </c>
      <c r="D1490" s="317" t="s">
        <v>2479</v>
      </c>
      <c r="E1490" s="511" t="s">
        <v>979</v>
      </c>
      <c r="F1490" s="318" t="s">
        <v>2480</v>
      </c>
      <c r="G1490" s="317" t="s">
        <v>1272</v>
      </c>
      <c r="H1490" s="317" t="s">
        <v>912</v>
      </c>
      <c r="I1490" s="317">
        <v>53100</v>
      </c>
      <c r="J1490" s="504" t="s">
        <v>3725</v>
      </c>
      <c r="K1490" s="316">
        <v>43145</v>
      </c>
      <c r="L1490" s="317" t="s">
        <v>2609</v>
      </c>
      <c r="M1490" s="315" t="s">
        <v>995</v>
      </c>
      <c r="N1490" s="318" t="s">
        <v>985</v>
      </c>
      <c r="O1490" s="347">
        <f>92.64*1.1</f>
        <v>101.90400000000001</v>
      </c>
      <c r="P1490" s="400">
        <f>101.9/12</f>
        <v>8.4916666666666671</v>
      </c>
      <c r="Q1490" s="400">
        <f>101.9/12</f>
        <v>8.4916666666666671</v>
      </c>
      <c r="R1490" s="400">
        <f>101.9/12</f>
        <v>8.4916666666666671</v>
      </c>
      <c r="S1490" s="404">
        <f>SUM(P1490:R1490)</f>
        <v>25.475000000000001</v>
      </c>
      <c r="T1490" s="400">
        <f>101.9/12</f>
        <v>8.4916666666666671</v>
      </c>
      <c r="U1490" s="400">
        <f>101.9/12</f>
        <v>8.4916666666666671</v>
      </c>
      <c r="V1490" s="400">
        <f>101.9/12</f>
        <v>8.4916666666666671</v>
      </c>
      <c r="W1490" s="404">
        <f>SUM(T1490:V1490)</f>
        <v>25.475000000000001</v>
      </c>
      <c r="X1490" s="400">
        <f>101.9/12</f>
        <v>8.4916666666666671</v>
      </c>
      <c r="Y1490" s="400">
        <f>101.9/12</f>
        <v>8.4916666666666671</v>
      </c>
      <c r="Z1490" s="400">
        <f>101.9/12</f>
        <v>8.4916666666666671</v>
      </c>
      <c r="AA1490" s="404">
        <f>SUM(X1490:Z1490)</f>
        <v>25.475000000000001</v>
      </c>
      <c r="AB1490" s="400">
        <f>101.9/12</f>
        <v>8.4916666666666671</v>
      </c>
      <c r="AC1490" s="400">
        <f>101.9/12</f>
        <v>8.4916666666666671</v>
      </c>
      <c r="AD1490" s="400">
        <f>101.9/12</f>
        <v>8.4916666666666671</v>
      </c>
      <c r="AE1490" s="404">
        <f>SUM(AB1490:AD1490)</f>
        <v>25.475000000000001</v>
      </c>
      <c r="AF1490" s="401">
        <f>SUBTOTAL(9,S1490,W1490,AA1490,AE1490)</f>
        <v>101.9</v>
      </c>
    </row>
    <row r="1491" spans="1:32" x14ac:dyDescent="0.3">
      <c r="A1491" s="335"/>
      <c r="B1491" s="70" t="s">
        <v>3631</v>
      </c>
      <c r="C1491" s="317" t="s">
        <v>2594</v>
      </c>
      <c r="D1491" s="317" t="s">
        <v>2479</v>
      </c>
      <c r="E1491" s="511" t="s">
        <v>979</v>
      </c>
      <c r="F1491" s="318" t="s">
        <v>2482</v>
      </c>
      <c r="G1491" s="317" t="s">
        <v>1272</v>
      </c>
      <c r="H1491" s="317" t="s">
        <v>912</v>
      </c>
      <c r="I1491" s="317">
        <v>53100</v>
      </c>
      <c r="J1491" s="504" t="s">
        <v>3725</v>
      </c>
      <c r="K1491" s="316">
        <v>43144</v>
      </c>
      <c r="L1491" s="317" t="s">
        <v>2609</v>
      </c>
      <c r="M1491" s="315" t="s">
        <v>995</v>
      </c>
      <c r="N1491" s="318" t="s">
        <v>985</v>
      </c>
      <c r="O1491" s="347">
        <f>92.64*1.1</f>
        <v>101.90400000000001</v>
      </c>
      <c r="P1491" s="400">
        <f>101.9/12</f>
        <v>8.4916666666666671</v>
      </c>
      <c r="Q1491" s="400">
        <f>101.9/12</f>
        <v>8.4916666666666671</v>
      </c>
      <c r="R1491" s="400">
        <f>101.9/12</f>
        <v>8.4916666666666671</v>
      </c>
      <c r="S1491" s="404">
        <f>SUM(P1491:R1491)</f>
        <v>25.475000000000001</v>
      </c>
      <c r="T1491" s="400">
        <f>101.9/12</f>
        <v>8.4916666666666671</v>
      </c>
      <c r="U1491" s="400">
        <f>101.9/12</f>
        <v>8.4916666666666671</v>
      </c>
      <c r="V1491" s="400">
        <f>101.9/12</f>
        <v>8.4916666666666671</v>
      </c>
      <c r="W1491" s="404">
        <f>SUM(T1491:V1491)</f>
        <v>25.475000000000001</v>
      </c>
      <c r="X1491" s="400">
        <f>101.9/12</f>
        <v>8.4916666666666671</v>
      </c>
      <c r="Y1491" s="400">
        <f>101.9/12</f>
        <v>8.4916666666666671</v>
      </c>
      <c r="Z1491" s="400">
        <f>101.9/12</f>
        <v>8.4916666666666671</v>
      </c>
      <c r="AA1491" s="404">
        <f>SUM(X1491:Z1491)</f>
        <v>25.475000000000001</v>
      </c>
      <c r="AB1491" s="400">
        <f>101.9/12</f>
        <v>8.4916666666666671</v>
      </c>
      <c r="AC1491" s="400">
        <f>101.9/12</f>
        <v>8.4916666666666671</v>
      </c>
      <c r="AD1491" s="400">
        <f>101.9/12</f>
        <v>8.4916666666666671</v>
      </c>
      <c r="AE1491" s="404">
        <f>SUM(AB1491:AD1491)</f>
        <v>25.475000000000001</v>
      </c>
      <c r="AF1491" s="401">
        <f>SUBTOTAL(9,S1491,W1491,AA1491,AE1491)</f>
        <v>101.9</v>
      </c>
    </row>
    <row r="1492" spans="1:32" x14ac:dyDescent="0.3">
      <c r="A1492" s="286"/>
      <c r="B1492" s="286" t="s">
        <v>3631</v>
      </c>
      <c r="C1492" s="317" t="s">
        <v>2700</v>
      </c>
      <c r="D1492" s="317" t="s">
        <v>3344</v>
      </c>
      <c r="E1492" s="318" t="s">
        <v>750</v>
      </c>
      <c r="F1492" s="318" t="s">
        <v>3345</v>
      </c>
      <c r="G1492" s="317" t="s">
        <v>3346</v>
      </c>
      <c r="H1492" s="317" t="s">
        <v>913</v>
      </c>
      <c r="I1492" s="317">
        <v>53000</v>
      </c>
      <c r="J1492" s="352" t="s">
        <v>1001</v>
      </c>
      <c r="K1492" s="348">
        <v>43094</v>
      </c>
      <c r="L1492" s="317" t="s">
        <v>2609</v>
      </c>
      <c r="M1492" s="315" t="s">
        <v>983</v>
      </c>
      <c r="N1492" s="318" t="s">
        <v>991</v>
      </c>
      <c r="O1492" s="375">
        <v>38.04</v>
      </c>
      <c r="P1492" s="400">
        <v>3.17</v>
      </c>
      <c r="Q1492" s="400">
        <v>3.17</v>
      </c>
      <c r="R1492" s="400">
        <v>3.17</v>
      </c>
      <c r="S1492" s="404">
        <f>SUM(P1492:R1492)</f>
        <v>9.51</v>
      </c>
      <c r="T1492" s="400">
        <v>3.17</v>
      </c>
      <c r="U1492" s="400">
        <v>3.17</v>
      </c>
      <c r="V1492" s="400">
        <v>3.17</v>
      </c>
      <c r="W1492" s="404">
        <f>SUM(T1492:V1492)</f>
        <v>9.51</v>
      </c>
      <c r="X1492" s="400">
        <v>3.17</v>
      </c>
      <c r="Y1492" s="400">
        <v>3.17</v>
      </c>
      <c r="Z1492" s="400">
        <v>3.17</v>
      </c>
      <c r="AA1492" s="404">
        <f>SUM(X1492:Z1492)</f>
        <v>9.51</v>
      </c>
      <c r="AB1492" s="400">
        <v>3.17</v>
      </c>
      <c r="AC1492" s="400">
        <v>3.17</v>
      </c>
      <c r="AD1492" s="400">
        <v>3.17</v>
      </c>
      <c r="AE1492" s="404">
        <f>SUM(AB1492:AD1492)</f>
        <v>9.51</v>
      </c>
      <c r="AF1492" s="401">
        <f>SUBTOTAL(9,S1492,W1492,AA1492,AE1492)</f>
        <v>38.04</v>
      </c>
    </row>
    <row r="1493" spans="1:32" x14ac:dyDescent="0.3">
      <c r="A1493" s="286"/>
      <c r="B1493" s="286" t="s">
        <v>3631</v>
      </c>
      <c r="C1493" s="317" t="s">
        <v>2700</v>
      </c>
      <c r="D1493" s="317" t="s">
        <v>2700</v>
      </c>
      <c r="E1493" s="318" t="s">
        <v>750</v>
      </c>
      <c r="F1493" s="318" t="s">
        <v>3348</v>
      </c>
      <c r="G1493" s="317" t="s">
        <v>3346</v>
      </c>
      <c r="H1493" s="317" t="s">
        <v>913</v>
      </c>
      <c r="I1493" s="317">
        <v>53000</v>
      </c>
      <c r="J1493" s="317" t="s">
        <v>1001</v>
      </c>
      <c r="K1493" s="348">
        <v>43094</v>
      </c>
      <c r="L1493" s="317" t="s">
        <v>2609</v>
      </c>
      <c r="M1493" s="315" t="s">
        <v>983</v>
      </c>
      <c r="N1493" s="318" t="s">
        <v>991</v>
      </c>
      <c r="O1493" s="375">
        <v>38.04</v>
      </c>
      <c r="P1493" s="400">
        <v>3.17</v>
      </c>
      <c r="Q1493" s="400">
        <v>3.17</v>
      </c>
      <c r="R1493" s="400">
        <v>3.17</v>
      </c>
      <c r="S1493" s="404">
        <f>SUM(P1493:R1493)</f>
        <v>9.51</v>
      </c>
      <c r="T1493" s="400">
        <v>3.17</v>
      </c>
      <c r="U1493" s="400">
        <v>3.17</v>
      </c>
      <c r="V1493" s="400">
        <v>3.17</v>
      </c>
      <c r="W1493" s="404">
        <f>SUM(T1493:V1493)</f>
        <v>9.51</v>
      </c>
      <c r="X1493" s="400">
        <v>3.17</v>
      </c>
      <c r="Y1493" s="400">
        <v>3.17</v>
      </c>
      <c r="Z1493" s="400">
        <v>3.17</v>
      </c>
      <c r="AA1493" s="404">
        <f>SUM(X1493:Z1493)</f>
        <v>9.51</v>
      </c>
      <c r="AB1493" s="400">
        <v>3.17</v>
      </c>
      <c r="AC1493" s="400">
        <v>3.17</v>
      </c>
      <c r="AD1493" s="400">
        <v>3.17</v>
      </c>
      <c r="AE1493" s="404">
        <f>SUM(AB1493:AD1493)</f>
        <v>9.51</v>
      </c>
      <c r="AF1493" s="401">
        <f>SUBTOTAL(9,S1493,W1493,AA1493,AE1493)</f>
        <v>38.04</v>
      </c>
    </row>
    <row r="1494" spans="1:32" x14ac:dyDescent="0.3">
      <c r="A1494" s="286"/>
      <c r="B1494" s="286" t="s">
        <v>3631</v>
      </c>
      <c r="C1494" s="317" t="s">
        <v>2700</v>
      </c>
      <c r="D1494" s="317" t="s">
        <v>3349</v>
      </c>
      <c r="E1494" s="318" t="s">
        <v>3350</v>
      </c>
      <c r="F1494" s="318" t="s">
        <v>3351</v>
      </c>
      <c r="G1494" s="317" t="s">
        <v>3346</v>
      </c>
      <c r="H1494" s="317" t="s">
        <v>913</v>
      </c>
      <c r="I1494" s="317">
        <v>53000</v>
      </c>
      <c r="J1494" s="317" t="s">
        <v>1001</v>
      </c>
      <c r="K1494" s="348">
        <v>43135</v>
      </c>
      <c r="L1494" s="317" t="s">
        <v>2609</v>
      </c>
      <c r="M1494" s="315" t="s">
        <v>983</v>
      </c>
      <c r="N1494" s="318" t="s">
        <v>991</v>
      </c>
      <c r="O1494" s="375">
        <v>38.04</v>
      </c>
      <c r="P1494" s="400">
        <v>3.17</v>
      </c>
      <c r="Q1494" s="400">
        <v>3.17</v>
      </c>
      <c r="R1494" s="400">
        <v>3.17</v>
      </c>
      <c r="S1494" s="404">
        <f>SUM(P1494:R1494)</f>
        <v>9.51</v>
      </c>
      <c r="T1494" s="400">
        <v>3.17</v>
      </c>
      <c r="U1494" s="400">
        <v>3.17</v>
      </c>
      <c r="V1494" s="400">
        <v>3.17</v>
      </c>
      <c r="W1494" s="404">
        <f>SUM(T1494:V1494)</f>
        <v>9.51</v>
      </c>
      <c r="X1494" s="400">
        <v>3.17</v>
      </c>
      <c r="Y1494" s="400">
        <v>3.17</v>
      </c>
      <c r="Z1494" s="400">
        <v>3.17</v>
      </c>
      <c r="AA1494" s="404">
        <f>SUM(X1494:Z1494)</f>
        <v>9.51</v>
      </c>
      <c r="AB1494" s="400">
        <v>3.17</v>
      </c>
      <c r="AC1494" s="400">
        <v>3.17</v>
      </c>
      <c r="AD1494" s="400">
        <v>3.17</v>
      </c>
      <c r="AE1494" s="404">
        <f>SUM(AB1494:AD1494)</f>
        <v>9.51</v>
      </c>
      <c r="AF1494" s="401">
        <f>SUBTOTAL(9,S1494,W1494,AA1494,AE1494)</f>
        <v>38.04</v>
      </c>
    </row>
    <row r="1495" spans="1:32" x14ac:dyDescent="0.3">
      <c r="A1495" s="286"/>
      <c r="B1495" s="286" t="s">
        <v>3631</v>
      </c>
      <c r="C1495" s="317" t="s">
        <v>2700</v>
      </c>
      <c r="D1495" s="317" t="s">
        <v>3352</v>
      </c>
      <c r="E1495" s="318" t="s">
        <v>3350</v>
      </c>
      <c r="F1495" s="318" t="s">
        <v>3353</v>
      </c>
      <c r="G1495" s="317" t="s">
        <v>3346</v>
      </c>
      <c r="H1495" s="317" t="s">
        <v>913</v>
      </c>
      <c r="I1495" s="317">
        <v>53000</v>
      </c>
      <c r="J1495" s="317" t="s">
        <v>1001</v>
      </c>
      <c r="K1495" s="348">
        <v>43135</v>
      </c>
      <c r="L1495" s="317" t="s">
        <v>2609</v>
      </c>
      <c r="M1495" s="315" t="s">
        <v>983</v>
      </c>
      <c r="N1495" s="318" t="s">
        <v>991</v>
      </c>
      <c r="O1495" s="375">
        <v>38.04</v>
      </c>
      <c r="P1495" s="400">
        <v>3.17</v>
      </c>
      <c r="Q1495" s="400">
        <v>3.17</v>
      </c>
      <c r="R1495" s="400">
        <v>3.17</v>
      </c>
      <c r="S1495" s="404">
        <f>SUM(P1495:R1495)</f>
        <v>9.51</v>
      </c>
      <c r="T1495" s="400">
        <v>3.17</v>
      </c>
      <c r="U1495" s="400">
        <v>3.17</v>
      </c>
      <c r="V1495" s="400">
        <v>3.17</v>
      </c>
      <c r="W1495" s="404">
        <f>SUM(T1495:V1495)</f>
        <v>9.51</v>
      </c>
      <c r="X1495" s="400">
        <v>3.17</v>
      </c>
      <c r="Y1495" s="400">
        <v>3.17</v>
      </c>
      <c r="Z1495" s="400">
        <v>3.17</v>
      </c>
      <c r="AA1495" s="404">
        <f>SUM(X1495:Z1495)</f>
        <v>9.51</v>
      </c>
      <c r="AB1495" s="400">
        <v>3.17</v>
      </c>
      <c r="AC1495" s="400">
        <v>3.17</v>
      </c>
      <c r="AD1495" s="400">
        <v>3.17</v>
      </c>
      <c r="AE1495" s="404">
        <f>SUM(AB1495:AD1495)</f>
        <v>9.51</v>
      </c>
      <c r="AF1495" s="401">
        <f>SUBTOTAL(9,S1495,W1495,AA1495,AE1495)</f>
        <v>38.04</v>
      </c>
    </row>
    <row r="1496" spans="1:32" x14ac:dyDescent="0.3">
      <c r="A1496" s="286"/>
      <c r="B1496" s="286" t="s">
        <v>3631</v>
      </c>
      <c r="C1496" s="317" t="s">
        <v>2700</v>
      </c>
      <c r="D1496" s="317" t="s">
        <v>3354</v>
      </c>
      <c r="E1496" s="318" t="s">
        <v>3350</v>
      </c>
      <c r="F1496" s="318" t="s">
        <v>3355</v>
      </c>
      <c r="G1496" s="317" t="s">
        <v>3346</v>
      </c>
      <c r="H1496" s="317" t="s">
        <v>913</v>
      </c>
      <c r="I1496" s="317">
        <v>53000</v>
      </c>
      <c r="J1496" s="317" t="s">
        <v>1001</v>
      </c>
      <c r="K1496" s="348">
        <v>43135</v>
      </c>
      <c r="L1496" s="317" t="s">
        <v>2609</v>
      </c>
      <c r="M1496" s="315" t="s">
        <v>983</v>
      </c>
      <c r="N1496" s="318" t="s">
        <v>991</v>
      </c>
      <c r="O1496" s="375">
        <v>38.04</v>
      </c>
      <c r="P1496" s="400">
        <v>3.17</v>
      </c>
      <c r="Q1496" s="400">
        <v>3.17</v>
      </c>
      <c r="R1496" s="400">
        <v>3.17</v>
      </c>
      <c r="S1496" s="404">
        <f>SUM(P1496:R1496)</f>
        <v>9.51</v>
      </c>
      <c r="T1496" s="400">
        <v>3.17</v>
      </c>
      <c r="U1496" s="400">
        <v>3.17</v>
      </c>
      <c r="V1496" s="400">
        <v>3.17</v>
      </c>
      <c r="W1496" s="404">
        <f>SUM(T1496:V1496)</f>
        <v>9.51</v>
      </c>
      <c r="X1496" s="400">
        <v>3.17</v>
      </c>
      <c r="Y1496" s="400">
        <v>3.17</v>
      </c>
      <c r="Z1496" s="400">
        <v>3.17</v>
      </c>
      <c r="AA1496" s="404">
        <f>SUM(X1496:Z1496)</f>
        <v>9.51</v>
      </c>
      <c r="AB1496" s="400">
        <v>3.17</v>
      </c>
      <c r="AC1496" s="400">
        <v>3.17</v>
      </c>
      <c r="AD1496" s="400">
        <v>3.17</v>
      </c>
      <c r="AE1496" s="404">
        <f>SUM(AB1496:AD1496)</f>
        <v>9.51</v>
      </c>
      <c r="AF1496" s="401">
        <f>SUBTOTAL(9,S1496,W1496,AA1496,AE1496)</f>
        <v>38.04</v>
      </c>
    </row>
    <row r="1497" spans="1:32" x14ac:dyDescent="0.3">
      <c r="A1497" s="286"/>
      <c r="B1497" s="286" t="s">
        <v>3631</v>
      </c>
      <c r="C1497" s="317" t="s">
        <v>2700</v>
      </c>
      <c r="D1497" s="317" t="s">
        <v>3356</v>
      </c>
      <c r="E1497" s="318" t="s">
        <v>3350</v>
      </c>
      <c r="F1497" s="318" t="s">
        <v>3357</v>
      </c>
      <c r="G1497" s="317" t="s">
        <v>3346</v>
      </c>
      <c r="H1497" s="317" t="s">
        <v>913</v>
      </c>
      <c r="I1497" s="317">
        <v>53000</v>
      </c>
      <c r="J1497" s="317" t="s">
        <v>1001</v>
      </c>
      <c r="K1497" s="348">
        <v>43135</v>
      </c>
      <c r="L1497" s="317" t="s">
        <v>2609</v>
      </c>
      <c r="M1497" s="315" t="s">
        <v>983</v>
      </c>
      <c r="N1497" s="318" t="s">
        <v>991</v>
      </c>
      <c r="O1497" s="375">
        <v>38.04</v>
      </c>
      <c r="P1497" s="400">
        <v>3.17</v>
      </c>
      <c r="Q1497" s="400">
        <v>3.17</v>
      </c>
      <c r="R1497" s="400">
        <v>3.17</v>
      </c>
      <c r="S1497" s="404">
        <f>SUM(P1497:R1497)</f>
        <v>9.51</v>
      </c>
      <c r="T1497" s="400">
        <v>3.17</v>
      </c>
      <c r="U1497" s="400">
        <v>3.17</v>
      </c>
      <c r="V1497" s="400">
        <v>3.17</v>
      </c>
      <c r="W1497" s="404">
        <f>SUM(T1497:V1497)</f>
        <v>9.51</v>
      </c>
      <c r="X1497" s="400">
        <v>3.17</v>
      </c>
      <c r="Y1497" s="400">
        <v>3.17</v>
      </c>
      <c r="Z1497" s="400">
        <v>3.17</v>
      </c>
      <c r="AA1497" s="404">
        <f>SUM(X1497:Z1497)</f>
        <v>9.51</v>
      </c>
      <c r="AB1497" s="400">
        <v>3.17</v>
      </c>
      <c r="AC1497" s="400">
        <v>3.17</v>
      </c>
      <c r="AD1497" s="400">
        <v>3.17</v>
      </c>
      <c r="AE1497" s="404">
        <f>SUM(AB1497:AD1497)</f>
        <v>9.51</v>
      </c>
      <c r="AF1497" s="401">
        <f>SUBTOTAL(9,S1497,W1497,AA1497,AE1497)</f>
        <v>38.04</v>
      </c>
    </row>
    <row r="1498" spans="1:32" x14ac:dyDescent="0.3">
      <c r="A1498" s="334"/>
      <c r="B1498" s="286" t="s">
        <v>3631</v>
      </c>
      <c r="C1498" s="317" t="s">
        <v>2652</v>
      </c>
      <c r="D1498" s="317" t="s">
        <v>3384</v>
      </c>
      <c r="E1498" s="318" t="s">
        <v>3734</v>
      </c>
      <c r="F1498" s="318" t="s">
        <v>3386</v>
      </c>
      <c r="G1498" s="317" t="s">
        <v>1591</v>
      </c>
      <c r="H1498" s="317" t="s">
        <v>947</v>
      </c>
      <c r="I1498" s="317">
        <v>45774</v>
      </c>
      <c r="J1498" s="318" t="s">
        <v>1002</v>
      </c>
      <c r="K1498" s="316" t="s">
        <v>747</v>
      </c>
      <c r="L1498" s="317" t="s">
        <v>2608</v>
      </c>
      <c r="M1498" s="317" t="s">
        <v>984</v>
      </c>
      <c r="N1498" s="318" t="s">
        <v>991</v>
      </c>
      <c r="O1498" s="347">
        <v>46.08</v>
      </c>
      <c r="P1498" s="400">
        <v>3.84</v>
      </c>
      <c r="Q1498" s="400">
        <v>3.84</v>
      </c>
      <c r="R1498" s="400">
        <v>3.84</v>
      </c>
      <c r="S1498" s="404">
        <f>SUM(P1498:R1498)</f>
        <v>11.52</v>
      </c>
      <c r="T1498" s="400">
        <v>3.84</v>
      </c>
      <c r="U1498" s="400">
        <v>3.84</v>
      </c>
      <c r="V1498" s="400">
        <v>3.84</v>
      </c>
      <c r="W1498" s="404">
        <f>SUM(T1498:V1498)</f>
        <v>11.52</v>
      </c>
      <c r="X1498" s="400">
        <v>3.84</v>
      </c>
      <c r="Y1498" s="400">
        <v>3.84</v>
      </c>
      <c r="Z1498" s="400">
        <v>3.84</v>
      </c>
      <c r="AA1498" s="404">
        <f>SUM(X1498:Z1498)</f>
        <v>11.52</v>
      </c>
      <c r="AB1498" s="400">
        <v>3.84</v>
      </c>
      <c r="AC1498" s="400">
        <v>3.84</v>
      </c>
      <c r="AD1498" s="400">
        <v>3.84</v>
      </c>
      <c r="AE1498" s="404">
        <f>SUM(AB1498:AD1498)</f>
        <v>11.52</v>
      </c>
      <c r="AF1498" s="401">
        <f>SUBTOTAL(9,S1498,W1498,AA1498,AE1498)</f>
        <v>46.08</v>
      </c>
    </row>
    <row r="1499" spans="1:32" x14ac:dyDescent="0.3">
      <c r="A1499" s="334"/>
      <c r="B1499" s="286" t="s">
        <v>3631</v>
      </c>
      <c r="C1499" s="317" t="s">
        <v>2652</v>
      </c>
      <c r="D1499" s="317" t="s">
        <v>3387</v>
      </c>
      <c r="E1499" s="318" t="s">
        <v>3478</v>
      </c>
      <c r="F1499" s="318" t="s">
        <v>1600</v>
      </c>
      <c r="G1499" s="317" t="s">
        <v>1591</v>
      </c>
      <c r="H1499" s="317" t="s">
        <v>947</v>
      </c>
      <c r="I1499" s="317">
        <v>45774</v>
      </c>
      <c r="J1499" s="318" t="s">
        <v>1002</v>
      </c>
      <c r="K1499" s="316">
        <v>39816</v>
      </c>
      <c r="L1499" s="317" t="s">
        <v>2608</v>
      </c>
      <c r="M1499" s="317" t="s">
        <v>984</v>
      </c>
      <c r="N1499" s="318" t="s">
        <v>991</v>
      </c>
      <c r="O1499" s="347">
        <v>46.08</v>
      </c>
      <c r="P1499" s="400">
        <v>3.84</v>
      </c>
      <c r="Q1499" s="400">
        <v>3.84</v>
      </c>
      <c r="R1499" s="400">
        <v>3.84</v>
      </c>
      <c r="S1499" s="404">
        <f>SUM(P1499:R1499)</f>
        <v>11.52</v>
      </c>
      <c r="T1499" s="400">
        <v>3.84</v>
      </c>
      <c r="U1499" s="400">
        <v>3.84</v>
      </c>
      <c r="V1499" s="400">
        <v>3.84</v>
      </c>
      <c r="W1499" s="404">
        <f>SUM(T1499:V1499)</f>
        <v>11.52</v>
      </c>
      <c r="X1499" s="400">
        <v>3.84</v>
      </c>
      <c r="Y1499" s="400">
        <v>3.84</v>
      </c>
      <c r="Z1499" s="400">
        <v>3.84</v>
      </c>
      <c r="AA1499" s="404">
        <f>SUM(X1499:Z1499)</f>
        <v>11.52</v>
      </c>
      <c r="AB1499" s="400">
        <v>3.84</v>
      </c>
      <c r="AC1499" s="400">
        <v>3.84</v>
      </c>
      <c r="AD1499" s="400">
        <v>3.84</v>
      </c>
      <c r="AE1499" s="404">
        <f>SUM(AB1499:AD1499)</f>
        <v>11.52</v>
      </c>
      <c r="AF1499" s="401">
        <f>SUBTOTAL(9,S1499,W1499,AA1499,AE1499)</f>
        <v>46.08</v>
      </c>
    </row>
    <row r="1500" spans="1:32" x14ac:dyDescent="0.3">
      <c r="A1500" s="334"/>
      <c r="B1500" s="286" t="s">
        <v>3631</v>
      </c>
      <c r="C1500" s="317" t="s">
        <v>2652</v>
      </c>
      <c r="D1500" s="317" t="s">
        <v>3389</v>
      </c>
      <c r="E1500" s="318" t="s">
        <v>945</v>
      </c>
      <c r="F1500" s="318" t="s">
        <v>3390</v>
      </c>
      <c r="G1500" s="317" t="s">
        <v>1591</v>
      </c>
      <c r="H1500" s="317" t="s">
        <v>947</v>
      </c>
      <c r="I1500" s="317">
        <v>45774</v>
      </c>
      <c r="J1500" s="318" t="s">
        <v>1002</v>
      </c>
      <c r="K1500" s="316">
        <v>39742</v>
      </c>
      <c r="L1500" s="317" t="s">
        <v>2608</v>
      </c>
      <c r="M1500" s="317" t="s">
        <v>984</v>
      </c>
      <c r="N1500" s="318" t="s">
        <v>991</v>
      </c>
      <c r="O1500" s="347">
        <v>46.08</v>
      </c>
      <c r="P1500" s="400">
        <v>3.84</v>
      </c>
      <c r="Q1500" s="400">
        <v>3.84</v>
      </c>
      <c r="R1500" s="400">
        <v>3.84</v>
      </c>
      <c r="S1500" s="404">
        <f>SUM(P1500:R1500)</f>
        <v>11.52</v>
      </c>
      <c r="T1500" s="400">
        <v>3.84</v>
      </c>
      <c r="U1500" s="400">
        <v>3.84</v>
      </c>
      <c r="V1500" s="400">
        <v>3.84</v>
      </c>
      <c r="W1500" s="404">
        <f>SUM(T1500:V1500)</f>
        <v>11.52</v>
      </c>
      <c r="X1500" s="400">
        <v>3.84</v>
      </c>
      <c r="Y1500" s="400">
        <v>3.84</v>
      </c>
      <c r="Z1500" s="400">
        <v>3.84</v>
      </c>
      <c r="AA1500" s="404">
        <f>SUM(X1500:Z1500)</f>
        <v>11.52</v>
      </c>
      <c r="AB1500" s="400">
        <v>3.84</v>
      </c>
      <c r="AC1500" s="400">
        <v>3.84</v>
      </c>
      <c r="AD1500" s="400">
        <v>3.84</v>
      </c>
      <c r="AE1500" s="404">
        <f>SUM(AB1500:AD1500)</f>
        <v>11.52</v>
      </c>
      <c r="AF1500" s="401">
        <f>SUBTOTAL(9,S1500,W1500,AA1500,AE1500)</f>
        <v>46.08</v>
      </c>
    </row>
    <row r="1501" spans="1:32" x14ac:dyDescent="0.3">
      <c r="A1501" s="334"/>
      <c r="B1501" s="286" t="s">
        <v>3631</v>
      </c>
      <c r="C1501" s="317" t="s">
        <v>174</v>
      </c>
      <c r="D1501" s="317" t="s">
        <v>3391</v>
      </c>
      <c r="E1501" s="318" t="s">
        <v>3392</v>
      </c>
      <c r="F1501" s="318" t="s">
        <v>3393</v>
      </c>
      <c r="G1501" s="317" t="s">
        <v>1885</v>
      </c>
      <c r="H1501" s="317" t="s">
        <v>966</v>
      </c>
      <c r="I1501" s="317">
        <v>62300</v>
      </c>
      <c r="J1501" s="317" t="s">
        <v>1001</v>
      </c>
      <c r="K1501" s="316">
        <v>43058</v>
      </c>
      <c r="L1501" s="317" t="s">
        <v>2609</v>
      </c>
      <c r="M1501" s="315" t="s">
        <v>983</v>
      </c>
      <c r="N1501" s="317" t="s">
        <v>991</v>
      </c>
      <c r="O1501" s="375">
        <v>38.04</v>
      </c>
      <c r="P1501" s="400">
        <v>3.17</v>
      </c>
      <c r="Q1501" s="400">
        <v>3.17</v>
      </c>
      <c r="R1501" s="400">
        <v>3.17</v>
      </c>
      <c r="S1501" s="404">
        <f>SUM(P1501:R1501)</f>
        <v>9.51</v>
      </c>
      <c r="T1501" s="400">
        <v>3.17</v>
      </c>
      <c r="U1501" s="400">
        <v>3.17</v>
      </c>
      <c r="V1501" s="400">
        <v>3.17</v>
      </c>
      <c r="W1501" s="404">
        <f>SUM(T1501:V1501)</f>
        <v>9.51</v>
      </c>
      <c r="X1501" s="400">
        <v>3.17</v>
      </c>
      <c r="Y1501" s="400">
        <v>3.17</v>
      </c>
      <c r="Z1501" s="400">
        <v>3.17</v>
      </c>
      <c r="AA1501" s="404">
        <f>SUM(X1501:Z1501)</f>
        <v>9.51</v>
      </c>
      <c r="AB1501" s="400">
        <v>3.17</v>
      </c>
      <c r="AC1501" s="400">
        <v>3.17</v>
      </c>
      <c r="AD1501" s="400">
        <v>3.17</v>
      </c>
      <c r="AE1501" s="404">
        <f>SUM(AB1501:AD1501)</f>
        <v>9.51</v>
      </c>
      <c r="AF1501" s="401">
        <f>SUBTOTAL(9,S1501,W1501,AA1501,AE1501)</f>
        <v>38.04</v>
      </c>
    </row>
    <row r="1502" spans="1:32" x14ac:dyDescent="0.3">
      <c r="A1502" s="334"/>
      <c r="B1502" s="286" t="s">
        <v>3631</v>
      </c>
      <c r="C1502" s="317" t="s">
        <v>174</v>
      </c>
      <c r="D1502" s="317" t="s">
        <v>3394</v>
      </c>
      <c r="E1502" s="318" t="s">
        <v>3392</v>
      </c>
      <c r="F1502" s="318" t="s">
        <v>3395</v>
      </c>
      <c r="G1502" s="317" t="s">
        <v>1885</v>
      </c>
      <c r="H1502" s="317" t="s">
        <v>966</v>
      </c>
      <c r="I1502" s="317">
        <v>62300</v>
      </c>
      <c r="J1502" s="317" t="s">
        <v>1001</v>
      </c>
      <c r="K1502" s="316">
        <v>43058</v>
      </c>
      <c r="L1502" s="317" t="s">
        <v>2609</v>
      </c>
      <c r="M1502" s="315" t="s">
        <v>983</v>
      </c>
      <c r="N1502" s="317" t="s">
        <v>991</v>
      </c>
      <c r="O1502" s="375">
        <v>38.04</v>
      </c>
      <c r="P1502" s="400">
        <v>3.17</v>
      </c>
      <c r="Q1502" s="400">
        <v>3.17</v>
      </c>
      <c r="R1502" s="400">
        <v>3.17</v>
      </c>
      <c r="S1502" s="404">
        <f>SUM(P1502:R1502)</f>
        <v>9.51</v>
      </c>
      <c r="T1502" s="400">
        <v>3.17</v>
      </c>
      <c r="U1502" s="400">
        <v>3.17</v>
      </c>
      <c r="V1502" s="400">
        <v>3.17</v>
      </c>
      <c r="W1502" s="404">
        <f>SUM(T1502:V1502)</f>
        <v>9.51</v>
      </c>
      <c r="X1502" s="400">
        <v>3.17</v>
      </c>
      <c r="Y1502" s="400">
        <v>3.17</v>
      </c>
      <c r="Z1502" s="400">
        <v>3.17</v>
      </c>
      <c r="AA1502" s="404">
        <f>SUM(X1502:Z1502)</f>
        <v>9.51</v>
      </c>
      <c r="AB1502" s="400">
        <v>3.17</v>
      </c>
      <c r="AC1502" s="400">
        <v>3.17</v>
      </c>
      <c r="AD1502" s="400">
        <v>3.17</v>
      </c>
      <c r="AE1502" s="404">
        <f>SUM(AB1502:AD1502)</f>
        <v>9.51</v>
      </c>
      <c r="AF1502" s="401">
        <f>SUBTOTAL(9,S1502,W1502,AA1502,AE1502)</f>
        <v>38.04</v>
      </c>
    </row>
    <row r="1503" spans="1:32" x14ac:dyDescent="0.3">
      <c r="A1503" s="334"/>
      <c r="B1503" s="286" t="s">
        <v>3631</v>
      </c>
      <c r="C1503" s="317" t="s">
        <v>174</v>
      </c>
      <c r="D1503" s="317" t="s">
        <v>3396</v>
      </c>
      <c r="E1503" s="318" t="s">
        <v>3392</v>
      </c>
      <c r="F1503" s="318" t="s">
        <v>3397</v>
      </c>
      <c r="G1503" s="317" t="s">
        <v>1885</v>
      </c>
      <c r="H1503" s="317" t="s">
        <v>966</v>
      </c>
      <c r="I1503" s="317">
        <v>62300</v>
      </c>
      <c r="J1503" s="317" t="s">
        <v>1001</v>
      </c>
      <c r="K1503" s="316">
        <v>43045</v>
      </c>
      <c r="L1503" s="317" t="s">
        <v>2609</v>
      </c>
      <c r="M1503" s="315" t="s">
        <v>983</v>
      </c>
      <c r="N1503" s="317" t="s">
        <v>991</v>
      </c>
      <c r="O1503" s="375">
        <v>38.04</v>
      </c>
      <c r="P1503" s="400">
        <v>3.17</v>
      </c>
      <c r="Q1503" s="400">
        <v>3.17</v>
      </c>
      <c r="R1503" s="400">
        <v>3.17</v>
      </c>
      <c r="S1503" s="404">
        <f>SUM(P1503:R1503)</f>
        <v>9.51</v>
      </c>
      <c r="T1503" s="400">
        <v>3.17</v>
      </c>
      <c r="U1503" s="400">
        <v>3.17</v>
      </c>
      <c r="V1503" s="400">
        <v>3.17</v>
      </c>
      <c r="W1503" s="404">
        <f>SUM(T1503:V1503)</f>
        <v>9.51</v>
      </c>
      <c r="X1503" s="400">
        <v>3.17</v>
      </c>
      <c r="Y1503" s="400">
        <v>3.17</v>
      </c>
      <c r="Z1503" s="400">
        <v>3.17</v>
      </c>
      <c r="AA1503" s="404">
        <f>SUM(X1503:Z1503)</f>
        <v>9.51</v>
      </c>
      <c r="AB1503" s="400">
        <v>3.17</v>
      </c>
      <c r="AC1503" s="400">
        <v>3.17</v>
      </c>
      <c r="AD1503" s="400">
        <v>3.17</v>
      </c>
      <c r="AE1503" s="404">
        <f>SUM(AB1503:AD1503)</f>
        <v>9.51</v>
      </c>
      <c r="AF1503" s="401">
        <f>SUBTOTAL(9,S1503,W1503,AA1503,AE1503)</f>
        <v>38.04</v>
      </c>
    </row>
    <row r="1504" spans="1:32" x14ac:dyDescent="0.3">
      <c r="A1504" s="334"/>
      <c r="B1504" s="286" t="s">
        <v>3631</v>
      </c>
      <c r="C1504" s="317" t="s">
        <v>2700</v>
      </c>
      <c r="D1504" s="317" t="s">
        <v>3413</v>
      </c>
      <c r="E1504" s="318" t="s">
        <v>979</v>
      </c>
      <c r="F1504" s="318" t="s">
        <v>3414</v>
      </c>
      <c r="G1504" s="317" t="s">
        <v>1272</v>
      </c>
      <c r="H1504" s="317" t="s">
        <v>912</v>
      </c>
      <c r="I1504" s="317">
        <v>53100</v>
      </c>
      <c r="J1504" s="504" t="s">
        <v>3725</v>
      </c>
      <c r="K1504" s="316">
        <v>43145</v>
      </c>
      <c r="L1504" s="317" t="s">
        <v>2609</v>
      </c>
      <c r="M1504" s="317" t="s">
        <v>983</v>
      </c>
      <c r="N1504" s="318" t="s">
        <v>985</v>
      </c>
      <c r="O1504" s="347">
        <f>92.64*1.1</f>
        <v>101.90400000000001</v>
      </c>
      <c r="P1504" s="400">
        <f>101.9/12</f>
        <v>8.4916666666666671</v>
      </c>
      <c r="Q1504" s="400">
        <f>101.9/12</f>
        <v>8.4916666666666671</v>
      </c>
      <c r="R1504" s="400">
        <f>101.9/12</f>
        <v>8.4916666666666671</v>
      </c>
      <c r="S1504" s="404">
        <f>SUM(P1504:R1504)</f>
        <v>25.475000000000001</v>
      </c>
      <c r="T1504" s="400">
        <f>101.9/12</f>
        <v>8.4916666666666671</v>
      </c>
      <c r="U1504" s="400">
        <f>101.9/12</f>
        <v>8.4916666666666671</v>
      </c>
      <c r="V1504" s="400">
        <f>101.9/12</f>
        <v>8.4916666666666671</v>
      </c>
      <c r="W1504" s="404">
        <f>SUM(T1504:V1504)</f>
        <v>25.475000000000001</v>
      </c>
      <c r="X1504" s="400">
        <f>101.9/12</f>
        <v>8.4916666666666671</v>
      </c>
      <c r="Y1504" s="400">
        <f>101.9/12</f>
        <v>8.4916666666666671</v>
      </c>
      <c r="Z1504" s="400">
        <f>101.9/12</f>
        <v>8.4916666666666671</v>
      </c>
      <c r="AA1504" s="404">
        <f>SUM(X1504:Z1504)</f>
        <v>25.475000000000001</v>
      </c>
      <c r="AB1504" s="400">
        <f>101.9/12</f>
        <v>8.4916666666666671</v>
      </c>
      <c r="AC1504" s="400">
        <f>101.9/12</f>
        <v>8.4916666666666671</v>
      </c>
      <c r="AD1504" s="400">
        <f>101.9/12</f>
        <v>8.4916666666666671</v>
      </c>
      <c r="AE1504" s="404">
        <f>SUM(AB1504:AD1504)</f>
        <v>25.475000000000001</v>
      </c>
      <c r="AF1504" s="401">
        <f>SUBTOTAL(9,S1504,W1504,AA1504,AE1504)</f>
        <v>101.9</v>
      </c>
    </row>
    <row r="1505" spans="1:32" x14ac:dyDescent="0.3">
      <c r="A1505" s="334"/>
      <c r="B1505" s="286" t="s">
        <v>3631</v>
      </c>
      <c r="C1505" s="317" t="s">
        <v>2700</v>
      </c>
      <c r="D1505" s="317" t="s">
        <v>3415</v>
      </c>
      <c r="E1505" s="318" t="s">
        <v>979</v>
      </c>
      <c r="F1505" s="318" t="s">
        <v>3416</v>
      </c>
      <c r="G1505" s="317" t="s">
        <v>1273</v>
      </c>
      <c r="H1505" s="317" t="s">
        <v>913</v>
      </c>
      <c r="I1505" s="317">
        <v>53000</v>
      </c>
      <c r="J1505" s="504" t="s">
        <v>3725</v>
      </c>
      <c r="K1505" s="316">
        <v>43145</v>
      </c>
      <c r="L1505" s="317" t="s">
        <v>2609</v>
      </c>
      <c r="M1505" s="317" t="s">
        <v>983</v>
      </c>
      <c r="N1505" s="318" t="s">
        <v>985</v>
      </c>
      <c r="O1505" s="347">
        <f>92.64*1.1</f>
        <v>101.90400000000001</v>
      </c>
      <c r="P1505" s="400">
        <f>101.9/12</f>
        <v>8.4916666666666671</v>
      </c>
      <c r="Q1505" s="400">
        <f>101.9/12</f>
        <v>8.4916666666666671</v>
      </c>
      <c r="R1505" s="400">
        <f>101.9/12</f>
        <v>8.4916666666666671</v>
      </c>
      <c r="S1505" s="404">
        <f>SUM(P1505:R1505)</f>
        <v>25.475000000000001</v>
      </c>
      <c r="T1505" s="400">
        <f>101.9/12</f>
        <v>8.4916666666666671</v>
      </c>
      <c r="U1505" s="400">
        <f>101.9/12</f>
        <v>8.4916666666666671</v>
      </c>
      <c r="V1505" s="400">
        <f>101.9/12</f>
        <v>8.4916666666666671</v>
      </c>
      <c r="W1505" s="404">
        <f>SUM(T1505:V1505)</f>
        <v>25.475000000000001</v>
      </c>
      <c r="X1505" s="400">
        <f>101.9/12</f>
        <v>8.4916666666666671</v>
      </c>
      <c r="Y1505" s="400">
        <f>101.9/12</f>
        <v>8.4916666666666671</v>
      </c>
      <c r="Z1505" s="400">
        <f>101.9/12</f>
        <v>8.4916666666666671</v>
      </c>
      <c r="AA1505" s="404">
        <f>SUM(X1505:Z1505)</f>
        <v>25.475000000000001</v>
      </c>
      <c r="AB1505" s="400">
        <f>101.9/12</f>
        <v>8.4916666666666671</v>
      </c>
      <c r="AC1505" s="400">
        <f>101.9/12</f>
        <v>8.4916666666666671</v>
      </c>
      <c r="AD1505" s="400">
        <f>101.9/12</f>
        <v>8.4916666666666671</v>
      </c>
      <c r="AE1505" s="404">
        <f>SUM(AB1505:AD1505)</f>
        <v>25.475000000000001</v>
      </c>
      <c r="AF1505" s="401">
        <f>SUBTOTAL(9,S1505,W1505,AA1505,AE1505)</f>
        <v>101.9</v>
      </c>
    </row>
    <row r="1506" spans="1:32" x14ac:dyDescent="0.3">
      <c r="A1506" s="334"/>
      <c r="B1506" s="286" t="s">
        <v>3631</v>
      </c>
      <c r="C1506" s="317" t="s">
        <v>2665</v>
      </c>
      <c r="D1506" s="317" t="s">
        <v>3417</v>
      </c>
      <c r="E1506" s="318" t="s">
        <v>979</v>
      </c>
      <c r="F1506" s="318" t="s">
        <v>3418</v>
      </c>
      <c r="G1506" s="317" t="s">
        <v>1273</v>
      </c>
      <c r="H1506" s="317" t="s">
        <v>913</v>
      </c>
      <c r="I1506" s="317">
        <v>53000</v>
      </c>
      <c r="J1506" s="504" t="s">
        <v>3725</v>
      </c>
      <c r="K1506" s="316">
        <v>43145</v>
      </c>
      <c r="L1506" s="317" t="s">
        <v>2609</v>
      </c>
      <c r="M1506" s="317" t="s">
        <v>983</v>
      </c>
      <c r="N1506" s="318" t="s">
        <v>985</v>
      </c>
      <c r="O1506" s="347">
        <f>92.64*1.1</f>
        <v>101.90400000000001</v>
      </c>
      <c r="P1506" s="400">
        <f>101.9/12</f>
        <v>8.4916666666666671</v>
      </c>
      <c r="Q1506" s="400">
        <f>101.9/12</f>
        <v>8.4916666666666671</v>
      </c>
      <c r="R1506" s="400">
        <f>101.9/12</f>
        <v>8.4916666666666671</v>
      </c>
      <c r="S1506" s="404">
        <f>SUM(P1506:R1506)</f>
        <v>25.475000000000001</v>
      </c>
      <c r="T1506" s="400">
        <f>101.9/12</f>
        <v>8.4916666666666671</v>
      </c>
      <c r="U1506" s="400">
        <f>101.9/12</f>
        <v>8.4916666666666671</v>
      </c>
      <c r="V1506" s="400">
        <f>101.9/12</f>
        <v>8.4916666666666671</v>
      </c>
      <c r="W1506" s="404">
        <f>SUM(T1506:V1506)</f>
        <v>25.475000000000001</v>
      </c>
      <c r="X1506" s="400">
        <f>101.9/12</f>
        <v>8.4916666666666671</v>
      </c>
      <c r="Y1506" s="400">
        <f>101.9/12</f>
        <v>8.4916666666666671</v>
      </c>
      <c r="Z1506" s="400">
        <f>101.9/12</f>
        <v>8.4916666666666671</v>
      </c>
      <c r="AA1506" s="404">
        <f>SUM(X1506:Z1506)</f>
        <v>25.475000000000001</v>
      </c>
      <c r="AB1506" s="400">
        <f>101.9/12</f>
        <v>8.4916666666666671</v>
      </c>
      <c r="AC1506" s="400">
        <f>101.9/12</f>
        <v>8.4916666666666671</v>
      </c>
      <c r="AD1506" s="400">
        <f>101.9/12</f>
        <v>8.4916666666666671</v>
      </c>
      <c r="AE1506" s="404">
        <f>SUM(AB1506:AD1506)</f>
        <v>25.475000000000001</v>
      </c>
      <c r="AF1506" s="401">
        <f>SUBTOTAL(9,S1506,W1506,AA1506,AE1506)</f>
        <v>101.9</v>
      </c>
    </row>
    <row r="1507" spans="1:32" x14ac:dyDescent="0.3">
      <c r="A1507" s="334"/>
      <c r="B1507" s="286" t="s">
        <v>3631</v>
      </c>
      <c r="C1507" s="317" t="s">
        <v>2700</v>
      </c>
      <c r="D1507" s="317" t="s">
        <v>3419</v>
      </c>
      <c r="E1507" s="318" t="s">
        <v>979</v>
      </c>
      <c r="F1507" s="318" t="s">
        <v>3420</v>
      </c>
      <c r="G1507" s="317" t="s">
        <v>1273</v>
      </c>
      <c r="H1507" s="317" t="s">
        <v>913</v>
      </c>
      <c r="I1507" s="317">
        <v>53000</v>
      </c>
      <c r="J1507" s="504" t="s">
        <v>3725</v>
      </c>
      <c r="K1507" s="316">
        <v>43144</v>
      </c>
      <c r="L1507" s="317" t="s">
        <v>2609</v>
      </c>
      <c r="M1507" s="317" t="s">
        <v>983</v>
      </c>
      <c r="N1507" s="318" t="s">
        <v>985</v>
      </c>
      <c r="O1507" s="347">
        <f>92.64*1.1</f>
        <v>101.90400000000001</v>
      </c>
      <c r="P1507" s="400">
        <f>101.9/12</f>
        <v>8.4916666666666671</v>
      </c>
      <c r="Q1507" s="400">
        <f>101.9/12</f>
        <v>8.4916666666666671</v>
      </c>
      <c r="R1507" s="400">
        <f>101.9/12</f>
        <v>8.4916666666666671</v>
      </c>
      <c r="S1507" s="404">
        <f>SUM(P1507:R1507)</f>
        <v>25.475000000000001</v>
      </c>
      <c r="T1507" s="400">
        <f>101.9/12</f>
        <v>8.4916666666666671</v>
      </c>
      <c r="U1507" s="400">
        <f>101.9/12</f>
        <v>8.4916666666666671</v>
      </c>
      <c r="V1507" s="400">
        <f>101.9/12</f>
        <v>8.4916666666666671</v>
      </c>
      <c r="W1507" s="404">
        <f>SUM(T1507:V1507)</f>
        <v>25.475000000000001</v>
      </c>
      <c r="X1507" s="400">
        <f>101.9/12</f>
        <v>8.4916666666666671</v>
      </c>
      <c r="Y1507" s="400">
        <f>101.9/12</f>
        <v>8.4916666666666671</v>
      </c>
      <c r="Z1507" s="400">
        <f>101.9/12</f>
        <v>8.4916666666666671</v>
      </c>
      <c r="AA1507" s="404">
        <f>SUM(X1507:Z1507)</f>
        <v>25.475000000000001</v>
      </c>
      <c r="AB1507" s="400">
        <f>101.9/12</f>
        <v>8.4916666666666671</v>
      </c>
      <c r="AC1507" s="400">
        <f>101.9/12</f>
        <v>8.4916666666666671</v>
      </c>
      <c r="AD1507" s="400">
        <f>101.9/12</f>
        <v>8.4916666666666671</v>
      </c>
      <c r="AE1507" s="404">
        <f>SUM(AB1507:AD1507)</f>
        <v>25.475000000000001</v>
      </c>
      <c r="AF1507" s="401">
        <f>SUBTOTAL(9,S1507,W1507,AA1507,AE1507)</f>
        <v>101.9</v>
      </c>
    </row>
    <row r="1508" spans="1:32" x14ac:dyDescent="0.3">
      <c r="A1508" s="334"/>
      <c r="B1508" s="286" t="s">
        <v>3631</v>
      </c>
      <c r="C1508" s="317" t="s">
        <v>407</v>
      </c>
      <c r="D1508" s="317" t="s">
        <v>3421</v>
      </c>
      <c r="E1508" s="317" t="s">
        <v>3422</v>
      </c>
      <c r="F1508" s="317" t="s">
        <v>3423</v>
      </c>
      <c r="G1508" s="317" t="s">
        <v>1272</v>
      </c>
      <c r="H1508" s="317" t="s">
        <v>912</v>
      </c>
      <c r="I1508" s="317">
        <v>53100</v>
      </c>
      <c r="J1508" s="318" t="s">
        <v>1006</v>
      </c>
      <c r="K1508" s="316">
        <v>40909</v>
      </c>
      <c r="L1508" s="317" t="s">
        <v>2608</v>
      </c>
      <c r="M1508" s="317" t="s">
        <v>984</v>
      </c>
      <c r="N1508" s="318" t="s">
        <v>993</v>
      </c>
      <c r="O1508" s="347">
        <v>99.6</v>
      </c>
      <c r="P1508" s="400">
        <v>8.3000000000000007</v>
      </c>
      <c r="Q1508" s="400">
        <v>8.3000000000000007</v>
      </c>
      <c r="R1508" s="400">
        <v>8.3000000000000007</v>
      </c>
      <c r="S1508" s="404">
        <f>SUM(P1508:R1508)</f>
        <v>24.900000000000002</v>
      </c>
      <c r="T1508" s="400">
        <v>8.3000000000000007</v>
      </c>
      <c r="U1508" s="400">
        <v>8.3000000000000007</v>
      </c>
      <c r="V1508" s="400">
        <v>8.3000000000000007</v>
      </c>
      <c r="W1508" s="404">
        <f>SUM(T1508:V1508)</f>
        <v>24.900000000000002</v>
      </c>
      <c r="X1508" s="400">
        <v>8.3000000000000007</v>
      </c>
      <c r="Y1508" s="400">
        <v>8.3000000000000007</v>
      </c>
      <c r="Z1508" s="400">
        <v>8.3000000000000007</v>
      </c>
      <c r="AA1508" s="404">
        <f>SUM(X1508:Z1508)</f>
        <v>24.900000000000002</v>
      </c>
      <c r="AB1508" s="400">
        <v>8.3000000000000007</v>
      </c>
      <c r="AC1508" s="400">
        <v>8.3000000000000007</v>
      </c>
      <c r="AD1508" s="400">
        <v>8.3000000000000007</v>
      </c>
      <c r="AE1508" s="404">
        <f>SUM(AB1508:AD1508)</f>
        <v>24.900000000000002</v>
      </c>
      <c r="AF1508" s="401">
        <f>SUBTOTAL(9,S1508,W1508,AA1508,AE1508)</f>
        <v>99.600000000000009</v>
      </c>
    </row>
    <row r="1509" spans="1:32" x14ac:dyDescent="0.3">
      <c r="A1509" s="334"/>
      <c r="B1509" s="286" t="s">
        <v>3631</v>
      </c>
      <c r="C1509" s="317" t="s">
        <v>2686</v>
      </c>
      <c r="D1509" s="317" t="s">
        <v>3425</v>
      </c>
      <c r="E1509" s="317" t="s">
        <v>2455</v>
      </c>
      <c r="F1509" s="317" t="s">
        <v>3426</v>
      </c>
      <c r="G1509" s="317" t="s">
        <v>1272</v>
      </c>
      <c r="H1509" s="317" t="s">
        <v>912</v>
      </c>
      <c r="I1509" s="317">
        <v>53100</v>
      </c>
      <c r="J1509" s="318" t="s">
        <v>1002</v>
      </c>
      <c r="K1509" s="316">
        <v>41300</v>
      </c>
      <c r="L1509" s="317" t="s">
        <v>2608</v>
      </c>
      <c r="M1509" s="317" t="s">
        <v>984</v>
      </c>
      <c r="N1509" s="318" t="s">
        <v>991</v>
      </c>
      <c r="O1509" s="347">
        <v>46.08</v>
      </c>
      <c r="P1509" s="400">
        <v>3.84</v>
      </c>
      <c r="Q1509" s="400">
        <v>3.84</v>
      </c>
      <c r="R1509" s="400">
        <v>3.84</v>
      </c>
      <c r="S1509" s="404">
        <f>SUM(P1509:R1509)</f>
        <v>11.52</v>
      </c>
      <c r="T1509" s="400">
        <v>3.84</v>
      </c>
      <c r="U1509" s="400">
        <v>3.84</v>
      </c>
      <c r="V1509" s="400">
        <v>3.84</v>
      </c>
      <c r="W1509" s="404">
        <f>SUM(T1509:V1509)</f>
        <v>11.52</v>
      </c>
      <c r="X1509" s="400">
        <v>3.84</v>
      </c>
      <c r="Y1509" s="400">
        <v>3.84</v>
      </c>
      <c r="Z1509" s="400">
        <v>3.84</v>
      </c>
      <c r="AA1509" s="404">
        <f>SUM(X1509:Z1509)</f>
        <v>11.52</v>
      </c>
      <c r="AB1509" s="400">
        <v>3.84</v>
      </c>
      <c r="AC1509" s="400">
        <v>3.84</v>
      </c>
      <c r="AD1509" s="400">
        <v>3.84</v>
      </c>
      <c r="AE1509" s="404">
        <f>SUM(AB1509:AD1509)</f>
        <v>11.52</v>
      </c>
      <c r="AF1509" s="401">
        <f>SUBTOTAL(9,S1509,W1509,AA1509,AE1509)</f>
        <v>46.08</v>
      </c>
    </row>
    <row r="1510" spans="1:32" x14ac:dyDescent="0.3">
      <c r="A1510" s="334"/>
      <c r="B1510" s="286" t="s">
        <v>3631</v>
      </c>
      <c r="C1510" s="317" t="s">
        <v>2686</v>
      </c>
      <c r="D1510" s="317" t="s">
        <v>3427</v>
      </c>
      <c r="E1510" s="317" t="s">
        <v>3428</v>
      </c>
      <c r="F1510" s="317" t="s">
        <v>3429</v>
      </c>
      <c r="G1510" s="317" t="s">
        <v>1272</v>
      </c>
      <c r="H1510" s="317" t="s">
        <v>912</v>
      </c>
      <c r="I1510" s="317">
        <v>53100</v>
      </c>
      <c r="J1510" s="318" t="s">
        <v>1002</v>
      </c>
      <c r="K1510" s="316">
        <v>40223</v>
      </c>
      <c r="L1510" s="317" t="s">
        <v>2608</v>
      </c>
      <c r="M1510" s="317" t="s">
        <v>984</v>
      </c>
      <c r="N1510" s="318" t="s">
        <v>991</v>
      </c>
      <c r="O1510" s="347">
        <v>46.08</v>
      </c>
      <c r="P1510" s="400">
        <v>3.84</v>
      </c>
      <c r="Q1510" s="400">
        <v>3.84</v>
      </c>
      <c r="R1510" s="400">
        <v>3.84</v>
      </c>
      <c r="S1510" s="404">
        <f>SUM(P1510:R1510)</f>
        <v>11.52</v>
      </c>
      <c r="T1510" s="400">
        <v>3.84</v>
      </c>
      <c r="U1510" s="400">
        <v>3.84</v>
      </c>
      <c r="V1510" s="400">
        <v>3.84</v>
      </c>
      <c r="W1510" s="404">
        <f>SUM(T1510:V1510)</f>
        <v>11.52</v>
      </c>
      <c r="X1510" s="400">
        <v>3.84</v>
      </c>
      <c r="Y1510" s="400">
        <v>3.84</v>
      </c>
      <c r="Z1510" s="400">
        <v>3.84</v>
      </c>
      <c r="AA1510" s="404">
        <f>SUM(X1510:Z1510)</f>
        <v>11.52</v>
      </c>
      <c r="AB1510" s="400">
        <v>3.84</v>
      </c>
      <c r="AC1510" s="400">
        <v>3.84</v>
      </c>
      <c r="AD1510" s="400">
        <v>3.84</v>
      </c>
      <c r="AE1510" s="404">
        <f>SUM(AB1510:AD1510)</f>
        <v>11.52</v>
      </c>
      <c r="AF1510" s="401">
        <f>SUBTOTAL(9,S1510,W1510,AA1510,AE1510)</f>
        <v>46.08</v>
      </c>
    </row>
    <row r="1511" spans="1:32" x14ac:dyDescent="0.3">
      <c r="A1511" s="334"/>
      <c r="B1511" s="286" t="s">
        <v>3631</v>
      </c>
      <c r="C1511" s="317" t="s">
        <v>2686</v>
      </c>
      <c r="D1511" s="317" t="s">
        <v>3430</v>
      </c>
      <c r="E1511" s="317" t="s">
        <v>2455</v>
      </c>
      <c r="F1511" s="317" t="s">
        <v>3431</v>
      </c>
      <c r="G1511" s="317" t="s">
        <v>1272</v>
      </c>
      <c r="H1511" s="317" t="s">
        <v>912</v>
      </c>
      <c r="I1511" s="317">
        <v>53100</v>
      </c>
      <c r="J1511" s="318" t="s">
        <v>1002</v>
      </c>
      <c r="K1511" s="316">
        <v>41261</v>
      </c>
      <c r="L1511" s="317" t="s">
        <v>2608</v>
      </c>
      <c r="M1511" s="317" t="s">
        <v>984</v>
      </c>
      <c r="N1511" s="318" t="s">
        <v>991</v>
      </c>
      <c r="O1511" s="347">
        <v>46.08</v>
      </c>
      <c r="P1511" s="400">
        <v>3.84</v>
      </c>
      <c r="Q1511" s="400">
        <v>3.84</v>
      </c>
      <c r="R1511" s="400">
        <v>3.84</v>
      </c>
      <c r="S1511" s="404">
        <f>SUM(P1511:R1511)</f>
        <v>11.52</v>
      </c>
      <c r="T1511" s="400">
        <v>3.84</v>
      </c>
      <c r="U1511" s="400">
        <v>3.84</v>
      </c>
      <c r="V1511" s="400">
        <v>3.84</v>
      </c>
      <c r="W1511" s="404">
        <f>SUM(T1511:V1511)</f>
        <v>11.52</v>
      </c>
      <c r="X1511" s="400">
        <v>3.84</v>
      </c>
      <c r="Y1511" s="400">
        <v>3.84</v>
      </c>
      <c r="Z1511" s="400">
        <v>3.84</v>
      </c>
      <c r="AA1511" s="404">
        <f>SUM(X1511:Z1511)</f>
        <v>11.52</v>
      </c>
      <c r="AB1511" s="400">
        <v>3.84</v>
      </c>
      <c r="AC1511" s="400">
        <v>3.84</v>
      </c>
      <c r="AD1511" s="400">
        <v>3.84</v>
      </c>
      <c r="AE1511" s="404">
        <f>SUM(AB1511:AD1511)</f>
        <v>11.52</v>
      </c>
      <c r="AF1511" s="401">
        <f>SUBTOTAL(9,S1511,W1511,AA1511,AE1511)</f>
        <v>46.08</v>
      </c>
    </row>
    <row r="1512" spans="1:32" x14ac:dyDescent="0.3">
      <c r="A1512" s="334"/>
      <c r="B1512" s="286" t="s">
        <v>3631</v>
      </c>
      <c r="C1512" s="317" t="s">
        <v>3432</v>
      </c>
      <c r="D1512" s="317" t="s">
        <v>3433</v>
      </c>
      <c r="E1512" s="317" t="s">
        <v>3729</v>
      </c>
      <c r="F1512" s="317" t="s">
        <v>3434</v>
      </c>
      <c r="G1512" s="317" t="s">
        <v>1272</v>
      </c>
      <c r="H1512" s="317" t="s">
        <v>912</v>
      </c>
      <c r="I1512" s="317">
        <v>53100</v>
      </c>
      <c r="J1512" s="317" t="s">
        <v>1001</v>
      </c>
      <c r="K1512" s="316">
        <v>41344</v>
      </c>
      <c r="L1512" s="317" t="s">
        <v>2608</v>
      </c>
      <c r="M1512" s="317" t="s">
        <v>983</v>
      </c>
      <c r="N1512" s="318" t="s">
        <v>991</v>
      </c>
      <c r="O1512" s="347">
        <v>50.76</v>
      </c>
      <c r="P1512" s="400">
        <v>4.2300000000000004</v>
      </c>
      <c r="Q1512" s="400">
        <v>4.2300000000000004</v>
      </c>
      <c r="R1512" s="400">
        <v>4.2300000000000004</v>
      </c>
      <c r="S1512" s="404">
        <f>SUM(P1512:R1512)</f>
        <v>12.690000000000001</v>
      </c>
      <c r="T1512" s="400">
        <v>4.2300000000000004</v>
      </c>
      <c r="U1512" s="400">
        <v>4.2300000000000004</v>
      </c>
      <c r="V1512" s="400">
        <v>4.2300000000000004</v>
      </c>
      <c r="W1512" s="404">
        <f>SUM(T1512:V1512)</f>
        <v>12.690000000000001</v>
      </c>
      <c r="X1512" s="400">
        <v>4.2300000000000004</v>
      </c>
      <c r="Y1512" s="400">
        <v>4.2300000000000004</v>
      </c>
      <c r="Z1512" s="400">
        <v>4.2300000000000004</v>
      </c>
      <c r="AA1512" s="404">
        <f>SUM(X1512:Z1512)</f>
        <v>12.690000000000001</v>
      </c>
      <c r="AB1512" s="400">
        <v>4.2300000000000004</v>
      </c>
      <c r="AC1512" s="400">
        <v>4.2300000000000004</v>
      </c>
      <c r="AD1512" s="400">
        <v>4.2300000000000004</v>
      </c>
      <c r="AE1512" s="404">
        <f>SUM(AB1512:AD1512)</f>
        <v>12.690000000000001</v>
      </c>
      <c r="AF1512" s="401">
        <f>SUBTOTAL(9,S1512,W1512,AA1512,AE1512)</f>
        <v>50.760000000000005</v>
      </c>
    </row>
    <row r="1513" spans="1:32" x14ac:dyDescent="0.3">
      <c r="A1513" s="334"/>
      <c r="B1513" s="286" t="s">
        <v>3631</v>
      </c>
      <c r="C1513" s="317" t="s">
        <v>3432</v>
      </c>
      <c r="D1513" s="317" t="s">
        <v>3435</v>
      </c>
      <c r="E1513" s="317" t="s">
        <v>3428</v>
      </c>
      <c r="F1513" s="317" t="s">
        <v>3436</v>
      </c>
      <c r="G1513" s="317" t="s">
        <v>1272</v>
      </c>
      <c r="H1513" s="317" t="s">
        <v>912</v>
      </c>
      <c r="I1513" s="317">
        <v>53100</v>
      </c>
      <c r="J1513" s="318" t="s">
        <v>1002</v>
      </c>
      <c r="K1513" s="316">
        <v>41328</v>
      </c>
      <c r="L1513" s="317" t="s">
        <v>2608</v>
      </c>
      <c r="M1513" s="317" t="s">
        <v>984</v>
      </c>
      <c r="N1513" s="318" t="s">
        <v>991</v>
      </c>
      <c r="O1513" s="347">
        <v>46.08</v>
      </c>
      <c r="P1513" s="400">
        <v>3.84</v>
      </c>
      <c r="Q1513" s="400">
        <v>3.84</v>
      </c>
      <c r="R1513" s="400">
        <v>3.84</v>
      </c>
      <c r="S1513" s="404">
        <f>SUM(P1513:R1513)</f>
        <v>11.52</v>
      </c>
      <c r="T1513" s="400">
        <v>3.84</v>
      </c>
      <c r="U1513" s="400">
        <v>3.84</v>
      </c>
      <c r="V1513" s="400">
        <v>3.84</v>
      </c>
      <c r="W1513" s="404">
        <f>SUM(T1513:V1513)</f>
        <v>11.52</v>
      </c>
      <c r="X1513" s="400">
        <v>3.84</v>
      </c>
      <c r="Y1513" s="400">
        <v>3.84</v>
      </c>
      <c r="Z1513" s="400">
        <v>3.84</v>
      </c>
      <c r="AA1513" s="404">
        <f>SUM(X1513:Z1513)</f>
        <v>11.52</v>
      </c>
      <c r="AB1513" s="400">
        <v>3.84</v>
      </c>
      <c r="AC1513" s="400">
        <v>3.84</v>
      </c>
      <c r="AD1513" s="400">
        <v>3.84</v>
      </c>
      <c r="AE1513" s="404">
        <f>SUM(AB1513:AD1513)</f>
        <v>11.52</v>
      </c>
      <c r="AF1513" s="401">
        <f>SUBTOTAL(9,S1513,W1513,AA1513,AE1513)</f>
        <v>46.08</v>
      </c>
    </row>
    <row r="1514" spans="1:32" x14ac:dyDescent="0.3">
      <c r="A1514" s="334"/>
      <c r="B1514" s="286" t="s">
        <v>3631</v>
      </c>
      <c r="C1514" s="317" t="s">
        <v>2690</v>
      </c>
      <c r="D1514" s="317" t="s">
        <v>3437</v>
      </c>
      <c r="E1514" s="317" t="s">
        <v>2455</v>
      </c>
      <c r="F1514" s="317" t="s">
        <v>3438</v>
      </c>
      <c r="G1514" s="317" t="s">
        <v>1272</v>
      </c>
      <c r="H1514" s="317" t="s">
        <v>912</v>
      </c>
      <c r="I1514" s="317">
        <v>53100</v>
      </c>
      <c r="J1514" s="318" t="s">
        <v>1002</v>
      </c>
      <c r="K1514" s="316">
        <v>41261</v>
      </c>
      <c r="L1514" s="317" t="s">
        <v>2608</v>
      </c>
      <c r="M1514" s="317" t="s">
        <v>984</v>
      </c>
      <c r="N1514" s="318" t="s">
        <v>991</v>
      </c>
      <c r="O1514" s="347">
        <v>46.08</v>
      </c>
      <c r="P1514" s="400">
        <v>3.84</v>
      </c>
      <c r="Q1514" s="400">
        <v>3.84</v>
      </c>
      <c r="R1514" s="400">
        <v>3.84</v>
      </c>
      <c r="S1514" s="404">
        <f>SUM(P1514:R1514)</f>
        <v>11.52</v>
      </c>
      <c r="T1514" s="400">
        <v>3.84</v>
      </c>
      <c r="U1514" s="400">
        <v>3.84</v>
      </c>
      <c r="V1514" s="400">
        <v>3.84</v>
      </c>
      <c r="W1514" s="404">
        <f>SUM(T1514:V1514)</f>
        <v>11.52</v>
      </c>
      <c r="X1514" s="400">
        <v>3.84</v>
      </c>
      <c r="Y1514" s="400">
        <v>3.84</v>
      </c>
      <c r="Z1514" s="400">
        <v>3.84</v>
      </c>
      <c r="AA1514" s="404">
        <f>SUM(X1514:Z1514)</f>
        <v>11.52</v>
      </c>
      <c r="AB1514" s="400">
        <v>3.84</v>
      </c>
      <c r="AC1514" s="400">
        <v>3.84</v>
      </c>
      <c r="AD1514" s="400">
        <v>3.84</v>
      </c>
      <c r="AE1514" s="404">
        <f>SUM(AB1514:AD1514)</f>
        <v>11.52</v>
      </c>
      <c r="AF1514" s="401">
        <f>SUBTOTAL(9,S1514,W1514,AA1514,AE1514)</f>
        <v>46.08</v>
      </c>
    </row>
    <row r="1515" spans="1:32" x14ac:dyDescent="0.3">
      <c r="A1515" s="581"/>
      <c r="B1515" s="581" t="s">
        <v>3632</v>
      </c>
      <c r="C1515" s="579" t="s">
        <v>2686</v>
      </c>
      <c r="D1515" s="579" t="s">
        <v>3439</v>
      </c>
      <c r="E1515" s="579" t="s">
        <v>3428</v>
      </c>
      <c r="F1515" s="579" t="s">
        <v>3440</v>
      </c>
      <c r="G1515" s="579" t="s">
        <v>1272</v>
      </c>
      <c r="H1515" s="579" t="s">
        <v>912</v>
      </c>
      <c r="I1515" s="579">
        <v>53100</v>
      </c>
      <c r="J1515" s="580" t="s">
        <v>1002</v>
      </c>
      <c r="K1515" s="316">
        <v>40223</v>
      </c>
      <c r="L1515" s="579" t="s">
        <v>2608</v>
      </c>
      <c r="M1515" s="579" t="s">
        <v>984</v>
      </c>
      <c r="N1515" s="580" t="s">
        <v>991</v>
      </c>
      <c r="O1515" s="347">
        <v>46.08</v>
      </c>
      <c r="P1515" s="400">
        <v>3.84</v>
      </c>
      <c r="Q1515" s="400">
        <v>3.84</v>
      </c>
      <c r="R1515" s="400">
        <v>3.84</v>
      </c>
      <c r="S1515" s="404">
        <f>SUM(P1515:R1515)</f>
        <v>11.52</v>
      </c>
      <c r="T1515" s="400">
        <v>3.84</v>
      </c>
      <c r="U1515" s="400">
        <v>3.84</v>
      </c>
      <c r="V1515" s="400">
        <v>3.84</v>
      </c>
      <c r="W1515" s="404">
        <f>SUM(T1515:V1515)</f>
        <v>11.52</v>
      </c>
      <c r="X1515" s="400">
        <v>3.84</v>
      </c>
      <c r="Y1515" s="400">
        <v>3.84</v>
      </c>
      <c r="Z1515" s="400">
        <v>3.84</v>
      </c>
      <c r="AA1515" s="404">
        <f>SUM(X1515:Z1515)</f>
        <v>11.52</v>
      </c>
      <c r="AB1515" s="400"/>
      <c r="AC1515" s="400"/>
      <c r="AD1515" s="400"/>
      <c r="AE1515" s="404">
        <f>SUM(AB1515:AD1515)</f>
        <v>0</v>
      </c>
      <c r="AF1515" s="592">
        <f>SUBTOTAL(9,S1515,W1515,AA1515,AE1515)</f>
        <v>34.56</v>
      </c>
    </row>
    <row r="1516" spans="1:32" x14ac:dyDescent="0.3">
      <c r="A1516" s="581"/>
      <c r="B1516" s="581" t="s">
        <v>3632</v>
      </c>
      <c r="C1516" s="579" t="s">
        <v>2686</v>
      </c>
      <c r="D1516" s="579" t="s">
        <v>3441</v>
      </c>
      <c r="E1516" s="579" t="s">
        <v>2455</v>
      </c>
      <c r="F1516" s="579" t="s">
        <v>3442</v>
      </c>
      <c r="G1516" s="579" t="s">
        <v>1272</v>
      </c>
      <c r="H1516" s="579" t="s">
        <v>912</v>
      </c>
      <c r="I1516" s="579">
        <v>53100</v>
      </c>
      <c r="J1516" s="580" t="s">
        <v>1002</v>
      </c>
      <c r="K1516" s="316">
        <v>41261</v>
      </c>
      <c r="L1516" s="579" t="s">
        <v>2608</v>
      </c>
      <c r="M1516" s="579" t="s">
        <v>984</v>
      </c>
      <c r="N1516" s="580" t="s">
        <v>991</v>
      </c>
      <c r="O1516" s="347">
        <v>46.08</v>
      </c>
      <c r="P1516" s="400">
        <v>3.84</v>
      </c>
      <c r="Q1516" s="400">
        <v>3.84</v>
      </c>
      <c r="R1516" s="400">
        <v>3.84</v>
      </c>
      <c r="S1516" s="404">
        <f>SUM(P1516:R1516)</f>
        <v>11.52</v>
      </c>
      <c r="T1516" s="400">
        <v>3.84</v>
      </c>
      <c r="U1516" s="400">
        <v>3.84</v>
      </c>
      <c r="V1516" s="400">
        <v>3.84</v>
      </c>
      <c r="W1516" s="404">
        <f>SUM(T1516:V1516)</f>
        <v>11.52</v>
      </c>
      <c r="X1516" s="400">
        <v>3.84</v>
      </c>
      <c r="Y1516" s="400">
        <v>3.84</v>
      </c>
      <c r="Z1516" s="400">
        <v>3.84</v>
      </c>
      <c r="AA1516" s="404">
        <f>SUM(X1516:Z1516)</f>
        <v>11.52</v>
      </c>
      <c r="AB1516" s="400"/>
      <c r="AC1516" s="400"/>
      <c r="AD1516" s="400"/>
      <c r="AE1516" s="404">
        <f>SUM(AB1516:AD1516)</f>
        <v>0</v>
      </c>
      <c r="AF1516" s="592">
        <f>SUBTOTAL(9,S1516,W1516,AA1516,AE1516)</f>
        <v>34.56</v>
      </c>
    </row>
    <row r="1517" spans="1:32" x14ac:dyDescent="0.3">
      <c r="A1517" s="334"/>
      <c r="B1517" s="286" t="s">
        <v>3631</v>
      </c>
      <c r="C1517" s="317" t="s">
        <v>2686</v>
      </c>
      <c r="D1517" s="317" t="s">
        <v>3443</v>
      </c>
      <c r="E1517" s="317" t="s">
        <v>2455</v>
      </c>
      <c r="F1517" s="317" t="s">
        <v>3444</v>
      </c>
      <c r="G1517" s="317" t="s">
        <v>1272</v>
      </c>
      <c r="H1517" s="317" t="s">
        <v>912</v>
      </c>
      <c r="I1517" s="317">
        <v>53100</v>
      </c>
      <c r="J1517" s="318" t="s">
        <v>1002</v>
      </c>
      <c r="K1517" s="316">
        <v>41261</v>
      </c>
      <c r="L1517" s="317" t="s">
        <v>2608</v>
      </c>
      <c r="M1517" s="317" t="s">
        <v>984</v>
      </c>
      <c r="N1517" s="318" t="s">
        <v>991</v>
      </c>
      <c r="O1517" s="347">
        <v>46.08</v>
      </c>
      <c r="P1517" s="400">
        <v>3.84</v>
      </c>
      <c r="Q1517" s="400">
        <v>3.84</v>
      </c>
      <c r="R1517" s="400">
        <v>3.84</v>
      </c>
      <c r="S1517" s="404">
        <f>SUM(P1517:R1517)</f>
        <v>11.52</v>
      </c>
      <c r="T1517" s="400">
        <v>3.84</v>
      </c>
      <c r="U1517" s="400">
        <v>3.84</v>
      </c>
      <c r="V1517" s="400">
        <v>3.84</v>
      </c>
      <c r="W1517" s="404">
        <f>SUM(T1517:V1517)</f>
        <v>11.52</v>
      </c>
      <c r="X1517" s="400">
        <v>3.84</v>
      </c>
      <c r="Y1517" s="400">
        <v>3.84</v>
      </c>
      <c r="Z1517" s="400">
        <v>3.84</v>
      </c>
      <c r="AA1517" s="404">
        <f>SUM(X1517:Z1517)</f>
        <v>11.52</v>
      </c>
      <c r="AB1517" s="400">
        <v>3.84</v>
      </c>
      <c r="AC1517" s="400">
        <v>3.84</v>
      </c>
      <c r="AD1517" s="400">
        <v>3.84</v>
      </c>
      <c r="AE1517" s="404">
        <f>SUM(AB1517:AD1517)</f>
        <v>11.52</v>
      </c>
      <c r="AF1517" s="401">
        <f>SUBTOTAL(9,S1517,W1517,AA1517,AE1517)</f>
        <v>46.08</v>
      </c>
    </row>
    <row r="1518" spans="1:32" x14ac:dyDescent="0.3">
      <c r="A1518" s="581"/>
      <c r="B1518" s="581" t="s">
        <v>3632</v>
      </c>
      <c r="C1518" s="579" t="s">
        <v>2686</v>
      </c>
      <c r="D1518" s="579" t="s">
        <v>3445</v>
      </c>
      <c r="E1518" s="579" t="s">
        <v>2455</v>
      </c>
      <c r="F1518" s="579" t="s">
        <v>3446</v>
      </c>
      <c r="G1518" s="579" t="s">
        <v>1272</v>
      </c>
      <c r="H1518" s="579" t="s">
        <v>912</v>
      </c>
      <c r="I1518" s="579">
        <v>53100</v>
      </c>
      <c r="J1518" s="580" t="s">
        <v>1002</v>
      </c>
      <c r="K1518" s="316">
        <v>41261</v>
      </c>
      <c r="L1518" s="579" t="s">
        <v>2608</v>
      </c>
      <c r="M1518" s="579" t="s">
        <v>984</v>
      </c>
      <c r="N1518" s="580" t="s">
        <v>991</v>
      </c>
      <c r="O1518" s="347">
        <v>46.08</v>
      </c>
      <c r="P1518" s="400">
        <v>3.84</v>
      </c>
      <c r="Q1518" s="400">
        <v>3.84</v>
      </c>
      <c r="R1518" s="400">
        <v>3.84</v>
      </c>
      <c r="S1518" s="404">
        <f>SUM(P1518:R1518)</f>
        <v>11.52</v>
      </c>
      <c r="T1518" s="400">
        <v>3.84</v>
      </c>
      <c r="U1518" s="400">
        <v>3.84</v>
      </c>
      <c r="V1518" s="400">
        <v>3.84</v>
      </c>
      <c r="W1518" s="404">
        <f>SUM(T1518:V1518)</f>
        <v>11.52</v>
      </c>
      <c r="X1518" s="400">
        <v>3.84</v>
      </c>
      <c r="Y1518" s="400">
        <v>3.84</v>
      </c>
      <c r="Z1518" s="400">
        <v>3.84</v>
      </c>
      <c r="AA1518" s="404">
        <f>SUM(X1518:Z1518)</f>
        <v>11.52</v>
      </c>
      <c r="AB1518" s="400"/>
      <c r="AC1518" s="400"/>
      <c r="AD1518" s="400"/>
      <c r="AE1518" s="404">
        <f>SUM(AB1518:AD1518)</f>
        <v>0</v>
      </c>
      <c r="AF1518" s="592">
        <f>SUBTOTAL(9,S1518,W1518,AA1518,AE1518)</f>
        <v>34.56</v>
      </c>
    </row>
    <row r="1519" spans="1:32" x14ac:dyDescent="0.3">
      <c r="A1519" s="581"/>
      <c r="B1519" s="581" t="s">
        <v>3632</v>
      </c>
      <c r="C1519" s="579" t="s">
        <v>2686</v>
      </c>
      <c r="D1519" s="579" t="s">
        <v>3447</v>
      </c>
      <c r="E1519" s="579" t="s">
        <v>2455</v>
      </c>
      <c r="F1519" s="579" t="s">
        <v>3448</v>
      </c>
      <c r="G1519" s="579" t="s">
        <v>1272</v>
      </c>
      <c r="H1519" s="579" t="s">
        <v>912</v>
      </c>
      <c r="I1519" s="579">
        <v>53100</v>
      </c>
      <c r="J1519" s="580" t="s">
        <v>1002</v>
      </c>
      <c r="K1519" s="316">
        <v>41261</v>
      </c>
      <c r="L1519" s="579" t="s">
        <v>2608</v>
      </c>
      <c r="M1519" s="579" t="s">
        <v>984</v>
      </c>
      <c r="N1519" s="580" t="s">
        <v>991</v>
      </c>
      <c r="O1519" s="347">
        <v>46.08</v>
      </c>
      <c r="P1519" s="400">
        <v>3.84</v>
      </c>
      <c r="Q1519" s="400">
        <v>3.84</v>
      </c>
      <c r="R1519" s="400">
        <v>3.84</v>
      </c>
      <c r="S1519" s="404">
        <f>SUM(P1519:R1519)</f>
        <v>11.52</v>
      </c>
      <c r="T1519" s="400">
        <v>3.84</v>
      </c>
      <c r="U1519" s="400">
        <v>3.84</v>
      </c>
      <c r="V1519" s="400">
        <v>3.84</v>
      </c>
      <c r="W1519" s="404">
        <f>SUM(T1519:V1519)</f>
        <v>11.52</v>
      </c>
      <c r="X1519" s="400">
        <v>3.84</v>
      </c>
      <c r="Y1519" s="400">
        <v>3.84</v>
      </c>
      <c r="Z1519" s="400">
        <v>3.84</v>
      </c>
      <c r="AA1519" s="404">
        <f>SUM(X1519:Z1519)</f>
        <v>11.52</v>
      </c>
      <c r="AB1519" s="400"/>
      <c r="AC1519" s="400"/>
      <c r="AD1519" s="400"/>
      <c r="AE1519" s="404">
        <f>SUM(AB1519:AD1519)</f>
        <v>0</v>
      </c>
      <c r="AF1519" s="592">
        <f>SUBTOTAL(9,S1519,W1519,AA1519,AE1519)</f>
        <v>34.56</v>
      </c>
    </row>
    <row r="1520" spans="1:32" x14ac:dyDescent="0.3">
      <c r="A1520" s="334"/>
      <c r="B1520" s="286" t="s">
        <v>3631</v>
      </c>
      <c r="C1520" s="317" t="s">
        <v>2686</v>
      </c>
      <c r="D1520" s="317" t="s">
        <v>3449</v>
      </c>
      <c r="E1520" s="317" t="s">
        <v>2455</v>
      </c>
      <c r="F1520" s="317" t="s">
        <v>3450</v>
      </c>
      <c r="G1520" s="317" t="s">
        <v>1272</v>
      </c>
      <c r="H1520" s="317" t="s">
        <v>912</v>
      </c>
      <c r="I1520" s="317">
        <v>53100</v>
      </c>
      <c r="J1520" s="318" t="s">
        <v>1002</v>
      </c>
      <c r="K1520" s="316">
        <v>41261</v>
      </c>
      <c r="L1520" s="317" t="s">
        <v>2608</v>
      </c>
      <c r="M1520" s="317" t="s">
        <v>984</v>
      </c>
      <c r="N1520" s="318" t="s">
        <v>991</v>
      </c>
      <c r="O1520" s="347">
        <v>46.08</v>
      </c>
      <c r="P1520" s="400">
        <v>3.84</v>
      </c>
      <c r="Q1520" s="400">
        <v>3.84</v>
      </c>
      <c r="R1520" s="400">
        <v>3.84</v>
      </c>
      <c r="S1520" s="404">
        <f>SUM(P1520:R1520)</f>
        <v>11.52</v>
      </c>
      <c r="T1520" s="400">
        <v>3.84</v>
      </c>
      <c r="U1520" s="400">
        <v>3.84</v>
      </c>
      <c r="V1520" s="400">
        <v>3.84</v>
      </c>
      <c r="W1520" s="404">
        <f>SUM(T1520:V1520)</f>
        <v>11.52</v>
      </c>
      <c r="X1520" s="400">
        <v>3.84</v>
      </c>
      <c r="Y1520" s="400">
        <v>3.84</v>
      </c>
      <c r="Z1520" s="400">
        <v>3.84</v>
      </c>
      <c r="AA1520" s="404">
        <f>SUM(X1520:Z1520)</f>
        <v>11.52</v>
      </c>
      <c r="AB1520" s="400">
        <v>3.84</v>
      </c>
      <c r="AC1520" s="400">
        <v>3.84</v>
      </c>
      <c r="AD1520" s="400">
        <v>3.84</v>
      </c>
      <c r="AE1520" s="404">
        <f>SUM(AB1520:AD1520)</f>
        <v>11.52</v>
      </c>
      <c r="AF1520" s="401">
        <f>SUBTOTAL(9,S1520,W1520,AA1520,AE1520)</f>
        <v>46.08</v>
      </c>
    </row>
    <row r="1521" spans="1:32" x14ac:dyDescent="0.3">
      <c r="A1521" s="334"/>
      <c r="B1521" s="286" t="s">
        <v>3631</v>
      </c>
      <c r="C1521" s="317" t="s">
        <v>2686</v>
      </c>
      <c r="D1521" s="317" t="s">
        <v>3451</v>
      </c>
      <c r="E1521" s="317" t="s">
        <v>2455</v>
      </c>
      <c r="F1521" s="317" t="s">
        <v>3452</v>
      </c>
      <c r="G1521" s="317" t="s">
        <v>1272</v>
      </c>
      <c r="H1521" s="317" t="s">
        <v>912</v>
      </c>
      <c r="I1521" s="317">
        <v>53100</v>
      </c>
      <c r="J1521" s="318" t="s">
        <v>1002</v>
      </c>
      <c r="K1521" s="316">
        <v>41261</v>
      </c>
      <c r="L1521" s="317" t="s">
        <v>2608</v>
      </c>
      <c r="M1521" s="317" t="s">
        <v>984</v>
      </c>
      <c r="N1521" s="318" t="s">
        <v>991</v>
      </c>
      <c r="O1521" s="347">
        <v>46.08</v>
      </c>
      <c r="P1521" s="400">
        <v>3.84</v>
      </c>
      <c r="Q1521" s="400">
        <v>3.84</v>
      </c>
      <c r="R1521" s="400">
        <v>3.84</v>
      </c>
      <c r="S1521" s="404">
        <f>SUM(P1521:R1521)</f>
        <v>11.52</v>
      </c>
      <c r="T1521" s="400">
        <v>3.84</v>
      </c>
      <c r="U1521" s="400">
        <v>3.84</v>
      </c>
      <c r="V1521" s="400">
        <v>3.84</v>
      </c>
      <c r="W1521" s="404">
        <f>SUM(T1521:V1521)</f>
        <v>11.52</v>
      </c>
      <c r="X1521" s="400">
        <v>3.84</v>
      </c>
      <c r="Y1521" s="400">
        <v>3.84</v>
      </c>
      <c r="Z1521" s="400">
        <v>3.84</v>
      </c>
      <c r="AA1521" s="404">
        <f>SUM(X1521:Z1521)</f>
        <v>11.52</v>
      </c>
      <c r="AB1521" s="400">
        <v>3.84</v>
      </c>
      <c r="AC1521" s="400">
        <v>3.84</v>
      </c>
      <c r="AD1521" s="400">
        <v>3.84</v>
      </c>
      <c r="AE1521" s="404">
        <f>SUM(AB1521:AD1521)</f>
        <v>11.52</v>
      </c>
      <c r="AF1521" s="401">
        <f>SUBTOTAL(9,S1521,W1521,AA1521,AE1521)</f>
        <v>46.08</v>
      </c>
    </row>
    <row r="1522" spans="1:32" x14ac:dyDescent="0.3">
      <c r="A1522" s="581"/>
      <c r="B1522" s="581" t="s">
        <v>3632</v>
      </c>
      <c r="C1522" s="579" t="s">
        <v>2686</v>
      </c>
      <c r="D1522" s="579" t="s">
        <v>3453</v>
      </c>
      <c r="E1522" s="579" t="s">
        <v>2455</v>
      </c>
      <c r="F1522" s="579" t="s">
        <v>3454</v>
      </c>
      <c r="G1522" s="579" t="s">
        <v>1272</v>
      </c>
      <c r="H1522" s="579" t="s">
        <v>912</v>
      </c>
      <c r="I1522" s="579">
        <v>53100</v>
      </c>
      <c r="J1522" s="580" t="s">
        <v>1002</v>
      </c>
      <c r="K1522" s="316">
        <v>41261</v>
      </c>
      <c r="L1522" s="579" t="s">
        <v>2608</v>
      </c>
      <c r="M1522" s="579" t="s">
        <v>984</v>
      </c>
      <c r="N1522" s="580" t="s">
        <v>991</v>
      </c>
      <c r="O1522" s="347">
        <v>46.08</v>
      </c>
      <c r="P1522" s="400">
        <v>3.84</v>
      </c>
      <c r="Q1522" s="400">
        <v>3.84</v>
      </c>
      <c r="R1522" s="400">
        <v>3.84</v>
      </c>
      <c r="S1522" s="404">
        <f>SUM(P1522:R1522)</f>
        <v>11.52</v>
      </c>
      <c r="T1522" s="400">
        <v>3.84</v>
      </c>
      <c r="U1522" s="400">
        <v>3.84</v>
      </c>
      <c r="V1522" s="400">
        <v>3.84</v>
      </c>
      <c r="W1522" s="404">
        <f>SUM(T1522:V1522)</f>
        <v>11.52</v>
      </c>
      <c r="X1522" s="400">
        <v>3.84</v>
      </c>
      <c r="Y1522" s="400">
        <v>3.84</v>
      </c>
      <c r="Z1522" s="400">
        <v>3.84</v>
      </c>
      <c r="AA1522" s="404">
        <f>SUM(X1522:Z1522)</f>
        <v>11.52</v>
      </c>
      <c r="AB1522" s="400"/>
      <c r="AC1522" s="400"/>
      <c r="AD1522" s="400"/>
      <c r="AE1522" s="404">
        <f>SUM(AB1522:AD1522)</f>
        <v>0</v>
      </c>
      <c r="AF1522" s="592">
        <f>SUBTOTAL(9,S1522,W1522,AA1522,AE1522)</f>
        <v>34.56</v>
      </c>
    </row>
    <row r="1523" spans="1:32" x14ac:dyDescent="0.3">
      <c r="A1523" s="581"/>
      <c r="B1523" s="581" t="s">
        <v>3632</v>
      </c>
      <c r="C1523" s="579" t="s">
        <v>2686</v>
      </c>
      <c r="D1523" s="579" t="s">
        <v>3455</v>
      </c>
      <c r="E1523" s="579" t="s">
        <v>2455</v>
      </c>
      <c r="F1523" s="579" t="s">
        <v>3456</v>
      </c>
      <c r="G1523" s="579" t="s">
        <v>1272</v>
      </c>
      <c r="H1523" s="579" t="s">
        <v>912</v>
      </c>
      <c r="I1523" s="579">
        <v>53100</v>
      </c>
      <c r="J1523" s="580" t="s">
        <v>1002</v>
      </c>
      <c r="K1523" s="316">
        <v>41261</v>
      </c>
      <c r="L1523" s="579" t="s">
        <v>2608</v>
      </c>
      <c r="M1523" s="579" t="s">
        <v>984</v>
      </c>
      <c r="N1523" s="580" t="s">
        <v>991</v>
      </c>
      <c r="O1523" s="347">
        <v>46.08</v>
      </c>
      <c r="P1523" s="400">
        <v>3.84</v>
      </c>
      <c r="Q1523" s="400">
        <v>3.84</v>
      </c>
      <c r="R1523" s="400">
        <v>3.84</v>
      </c>
      <c r="S1523" s="404">
        <f>SUM(P1523:R1523)</f>
        <v>11.52</v>
      </c>
      <c r="T1523" s="400">
        <v>3.84</v>
      </c>
      <c r="U1523" s="400">
        <v>3.84</v>
      </c>
      <c r="V1523" s="400">
        <v>3.84</v>
      </c>
      <c r="W1523" s="404">
        <f>SUM(T1523:V1523)</f>
        <v>11.52</v>
      </c>
      <c r="X1523" s="400">
        <v>3.84</v>
      </c>
      <c r="Y1523" s="400">
        <v>3.84</v>
      </c>
      <c r="Z1523" s="400">
        <v>3.84</v>
      </c>
      <c r="AA1523" s="404">
        <f>SUM(X1523:Z1523)</f>
        <v>11.52</v>
      </c>
      <c r="AB1523" s="400"/>
      <c r="AC1523" s="400"/>
      <c r="AD1523" s="400"/>
      <c r="AE1523" s="404">
        <f>SUM(AB1523:AD1523)</f>
        <v>0</v>
      </c>
      <c r="AF1523" s="592">
        <f>SUBTOTAL(9,S1523,W1523,AA1523,AE1523)</f>
        <v>34.56</v>
      </c>
    </row>
    <row r="1524" spans="1:32" x14ac:dyDescent="0.3">
      <c r="A1524" s="581"/>
      <c r="B1524" s="581" t="s">
        <v>3632</v>
      </c>
      <c r="C1524" s="579" t="s">
        <v>2686</v>
      </c>
      <c r="D1524" s="579" t="s">
        <v>3457</v>
      </c>
      <c r="E1524" s="579" t="s">
        <v>2455</v>
      </c>
      <c r="F1524" s="579" t="s">
        <v>3458</v>
      </c>
      <c r="G1524" s="579" t="s">
        <v>1272</v>
      </c>
      <c r="H1524" s="579" t="s">
        <v>912</v>
      </c>
      <c r="I1524" s="579">
        <v>53100</v>
      </c>
      <c r="J1524" s="580" t="s">
        <v>1002</v>
      </c>
      <c r="K1524" s="316">
        <v>41261</v>
      </c>
      <c r="L1524" s="579" t="s">
        <v>2608</v>
      </c>
      <c r="M1524" s="579" t="s">
        <v>984</v>
      </c>
      <c r="N1524" s="580" t="s">
        <v>991</v>
      </c>
      <c r="O1524" s="347">
        <v>46.08</v>
      </c>
      <c r="P1524" s="400">
        <v>3.84</v>
      </c>
      <c r="Q1524" s="400">
        <v>3.84</v>
      </c>
      <c r="R1524" s="400">
        <v>3.84</v>
      </c>
      <c r="S1524" s="404">
        <f>SUM(P1524:R1524)</f>
        <v>11.52</v>
      </c>
      <c r="T1524" s="400">
        <v>3.84</v>
      </c>
      <c r="U1524" s="400">
        <v>3.84</v>
      </c>
      <c r="V1524" s="400">
        <v>3.84</v>
      </c>
      <c r="W1524" s="404">
        <f>SUM(T1524:V1524)</f>
        <v>11.52</v>
      </c>
      <c r="X1524" s="400">
        <v>3.84</v>
      </c>
      <c r="Y1524" s="400">
        <v>3.84</v>
      </c>
      <c r="Z1524" s="400">
        <v>3.84</v>
      </c>
      <c r="AA1524" s="404">
        <f>SUM(X1524:Z1524)</f>
        <v>11.52</v>
      </c>
      <c r="AB1524" s="400"/>
      <c r="AC1524" s="400"/>
      <c r="AD1524" s="400"/>
      <c r="AE1524" s="404">
        <f>SUM(AB1524:AD1524)</f>
        <v>0</v>
      </c>
      <c r="AF1524" s="592">
        <f>SUBTOTAL(9,S1524,W1524,AA1524,AE1524)</f>
        <v>34.56</v>
      </c>
    </row>
    <row r="1525" spans="1:32" x14ac:dyDescent="0.3">
      <c r="A1525" s="334"/>
      <c r="B1525" s="286" t="s">
        <v>3631</v>
      </c>
      <c r="C1525" s="317" t="s">
        <v>2690</v>
      </c>
      <c r="D1525" s="317" t="s">
        <v>3459</v>
      </c>
      <c r="E1525" s="317" t="s">
        <v>2455</v>
      </c>
      <c r="F1525" s="317" t="s">
        <v>3460</v>
      </c>
      <c r="G1525" s="317" t="s">
        <v>1272</v>
      </c>
      <c r="H1525" s="317" t="s">
        <v>912</v>
      </c>
      <c r="I1525" s="317">
        <v>53100</v>
      </c>
      <c r="J1525" s="318" t="s">
        <v>1002</v>
      </c>
      <c r="K1525" s="316">
        <v>41261</v>
      </c>
      <c r="L1525" s="317" t="s">
        <v>2608</v>
      </c>
      <c r="M1525" s="317" t="s">
        <v>984</v>
      </c>
      <c r="N1525" s="318" t="s">
        <v>991</v>
      </c>
      <c r="O1525" s="347">
        <v>46.08</v>
      </c>
      <c r="P1525" s="400">
        <v>3.84</v>
      </c>
      <c r="Q1525" s="400">
        <v>3.84</v>
      </c>
      <c r="R1525" s="400">
        <v>3.84</v>
      </c>
      <c r="S1525" s="404">
        <f>SUM(P1525:R1525)</f>
        <v>11.52</v>
      </c>
      <c r="T1525" s="400">
        <v>3.84</v>
      </c>
      <c r="U1525" s="400">
        <v>3.84</v>
      </c>
      <c r="V1525" s="400">
        <v>3.84</v>
      </c>
      <c r="W1525" s="404">
        <f>SUM(T1525:V1525)</f>
        <v>11.52</v>
      </c>
      <c r="X1525" s="400">
        <v>3.84</v>
      </c>
      <c r="Y1525" s="400">
        <v>3.84</v>
      </c>
      <c r="Z1525" s="400">
        <v>3.84</v>
      </c>
      <c r="AA1525" s="404">
        <f>SUM(X1525:Z1525)</f>
        <v>11.52</v>
      </c>
      <c r="AB1525" s="400">
        <v>3.84</v>
      </c>
      <c r="AC1525" s="400">
        <v>3.84</v>
      </c>
      <c r="AD1525" s="400">
        <v>3.84</v>
      </c>
      <c r="AE1525" s="404">
        <f>SUM(AB1525:AD1525)</f>
        <v>11.52</v>
      </c>
      <c r="AF1525" s="401">
        <f>SUBTOTAL(9,S1525,W1525,AA1525,AE1525)</f>
        <v>46.08</v>
      </c>
    </row>
    <row r="1526" spans="1:32" x14ac:dyDescent="0.3">
      <c r="A1526" s="334"/>
      <c r="B1526" s="286" t="s">
        <v>3631</v>
      </c>
      <c r="C1526" s="317" t="s">
        <v>2690</v>
      </c>
      <c r="D1526" s="317" t="s">
        <v>147</v>
      </c>
      <c r="E1526" s="317" t="s">
        <v>2455</v>
      </c>
      <c r="F1526" s="317" t="s">
        <v>3461</v>
      </c>
      <c r="G1526" s="317" t="s">
        <v>1272</v>
      </c>
      <c r="H1526" s="317" t="s">
        <v>912</v>
      </c>
      <c r="I1526" s="317">
        <v>53100</v>
      </c>
      <c r="J1526" s="318" t="s">
        <v>1002</v>
      </c>
      <c r="K1526" s="316">
        <v>41261</v>
      </c>
      <c r="L1526" s="317" t="s">
        <v>2608</v>
      </c>
      <c r="M1526" s="317" t="s">
        <v>984</v>
      </c>
      <c r="N1526" s="318" t="s">
        <v>991</v>
      </c>
      <c r="O1526" s="347">
        <v>46.08</v>
      </c>
      <c r="P1526" s="400">
        <v>3.84</v>
      </c>
      <c r="Q1526" s="400">
        <v>3.84</v>
      </c>
      <c r="R1526" s="400">
        <v>3.84</v>
      </c>
      <c r="S1526" s="404">
        <f>SUM(P1526:R1526)</f>
        <v>11.52</v>
      </c>
      <c r="T1526" s="400">
        <v>3.84</v>
      </c>
      <c r="U1526" s="400">
        <v>3.84</v>
      </c>
      <c r="V1526" s="400">
        <v>3.84</v>
      </c>
      <c r="W1526" s="404">
        <f>SUM(T1526:V1526)</f>
        <v>11.52</v>
      </c>
      <c r="X1526" s="400">
        <v>3.84</v>
      </c>
      <c r="Y1526" s="400">
        <v>3.84</v>
      </c>
      <c r="Z1526" s="400">
        <v>3.84</v>
      </c>
      <c r="AA1526" s="404">
        <f>SUM(X1526:Z1526)</f>
        <v>11.52</v>
      </c>
      <c r="AB1526" s="400">
        <v>3.84</v>
      </c>
      <c r="AC1526" s="400">
        <v>3.84</v>
      </c>
      <c r="AD1526" s="400">
        <v>3.84</v>
      </c>
      <c r="AE1526" s="404">
        <f>SUM(AB1526:AD1526)</f>
        <v>11.52</v>
      </c>
      <c r="AF1526" s="401">
        <f>SUBTOTAL(9,S1526,W1526,AA1526,AE1526)</f>
        <v>46.08</v>
      </c>
    </row>
    <row r="1527" spans="1:32" x14ac:dyDescent="0.3">
      <c r="A1527" s="334"/>
      <c r="B1527" s="286" t="s">
        <v>3631</v>
      </c>
      <c r="C1527" s="317" t="s">
        <v>2686</v>
      </c>
      <c r="D1527" s="317" t="s">
        <v>3462</v>
      </c>
      <c r="E1527" s="317" t="s">
        <v>2434</v>
      </c>
      <c r="F1527" s="317" t="s">
        <v>3463</v>
      </c>
      <c r="G1527" s="317" t="s">
        <v>1272</v>
      </c>
      <c r="H1527" s="317" t="s">
        <v>912</v>
      </c>
      <c r="I1527" s="317">
        <v>53100</v>
      </c>
      <c r="J1527" s="318" t="s">
        <v>1002</v>
      </c>
      <c r="K1527" s="316">
        <v>41261</v>
      </c>
      <c r="L1527" s="317" t="s">
        <v>2608</v>
      </c>
      <c r="M1527" s="317" t="s">
        <v>984</v>
      </c>
      <c r="N1527" s="318" t="s">
        <v>991</v>
      </c>
      <c r="O1527" s="347">
        <v>46.08</v>
      </c>
      <c r="P1527" s="400">
        <v>3.84</v>
      </c>
      <c r="Q1527" s="400">
        <v>3.84</v>
      </c>
      <c r="R1527" s="400">
        <v>3.84</v>
      </c>
      <c r="S1527" s="404">
        <f>SUM(P1527:R1527)</f>
        <v>11.52</v>
      </c>
      <c r="T1527" s="400">
        <v>3.84</v>
      </c>
      <c r="U1527" s="400">
        <v>3.84</v>
      </c>
      <c r="V1527" s="400">
        <v>3.84</v>
      </c>
      <c r="W1527" s="404">
        <f>SUM(T1527:V1527)</f>
        <v>11.52</v>
      </c>
      <c r="X1527" s="400">
        <v>3.84</v>
      </c>
      <c r="Y1527" s="400">
        <v>3.84</v>
      </c>
      <c r="Z1527" s="400">
        <v>3.84</v>
      </c>
      <c r="AA1527" s="404">
        <f>SUM(X1527:Z1527)</f>
        <v>11.52</v>
      </c>
      <c r="AB1527" s="400">
        <v>3.84</v>
      </c>
      <c r="AC1527" s="400">
        <v>3.84</v>
      </c>
      <c r="AD1527" s="400">
        <v>3.84</v>
      </c>
      <c r="AE1527" s="404">
        <f>SUM(AB1527:AD1527)</f>
        <v>11.52</v>
      </c>
      <c r="AF1527" s="401">
        <f>SUBTOTAL(9,S1527,W1527,AA1527,AE1527)</f>
        <v>46.08</v>
      </c>
    </row>
    <row r="1528" spans="1:32" x14ac:dyDescent="0.3">
      <c r="A1528" s="334"/>
      <c r="B1528" s="286" t="s">
        <v>3631</v>
      </c>
      <c r="C1528" s="317" t="s">
        <v>2686</v>
      </c>
      <c r="D1528" s="317" t="s">
        <v>3464</v>
      </c>
      <c r="E1528" s="317" t="s">
        <v>2434</v>
      </c>
      <c r="F1528" s="317" t="s">
        <v>3465</v>
      </c>
      <c r="G1528" s="317" t="s">
        <v>1272</v>
      </c>
      <c r="H1528" s="317" t="s">
        <v>912</v>
      </c>
      <c r="I1528" s="317">
        <v>53100</v>
      </c>
      <c r="J1528" s="318" t="s">
        <v>1002</v>
      </c>
      <c r="K1528" s="316">
        <v>41261</v>
      </c>
      <c r="L1528" s="317" t="s">
        <v>2608</v>
      </c>
      <c r="M1528" s="317" t="s">
        <v>984</v>
      </c>
      <c r="N1528" s="318" t="s">
        <v>991</v>
      </c>
      <c r="O1528" s="347">
        <v>46.08</v>
      </c>
      <c r="P1528" s="400">
        <v>3.84</v>
      </c>
      <c r="Q1528" s="400">
        <v>3.84</v>
      </c>
      <c r="R1528" s="400">
        <v>3.84</v>
      </c>
      <c r="S1528" s="404">
        <f>SUM(P1528:R1528)</f>
        <v>11.52</v>
      </c>
      <c r="T1528" s="400">
        <v>3.84</v>
      </c>
      <c r="U1528" s="400">
        <v>3.84</v>
      </c>
      <c r="V1528" s="400">
        <v>3.84</v>
      </c>
      <c r="W1528" s="404">
        <f>SUM(T1528:V1528)</f>
        <v>11.52</v>
      </c>
      <c r="X1528" s="400">
        <v>3.84</v>
      </c>
      <c r="Y1528" s="400">
        <v>3.84</v>
      </c>
      <c r="Z1528" s="400">
        <v>3.84</v>
      </c>
      <c r="AA1528" s="404">
        <f>SUM(X1528:Z1528)</f>
        <v>11.52</v>
      </c>
      <c r="AB1528" s="400">
        <v>3.84</v>
      </c>
      <c r="AC1528" s="400">
        <v>3.84</v>
      </c>
      <c r="AD1528" s="400">
        <v>3.84</v>
      </c>
      <c r="AE1528" s="404">
        <f>SUM(AB1528:AD1528)</f>
        <v>11.52</v>
      </c>
      <c r="AF1528" s="401">
        <f>SUBTOTAL(9,S1528,W1528,AA1528,AE1528)</f>
        <v>46.08</v>
      </c>
    </row>
    <row r="1529" spans="1:32" x14ac:dyDescent="0.3">
      <c r="A1529" s="371"/>
      <c r="B1529" s="286" t="s">
        <v>3631</v>
      </c>
      <c r="C1529" s="372" t="s">
        <v>3491</v>
      </c>
      <c r="D1529" s="372" t="s">
        <v>3492</v>
      </c>
      <c r="E1529" s="372" t="s">
        <v>3735</v>
      </c>
      <c r="F1529" s="372" t="s">
        <v>3494</v>
      </c>
      <c r="G1529" s="372" t="s">
        <v>1272</v>
      </c>
      <c r="H1529" s="372" t="s">
        <v>912</v>
      </c>
      <c r="I1529" s="372">
        <v>53100</v>
      </c>
      <c r="J1529" s="373" t="s">
        <v>1003</v>
      </c>
      <c r="K1529" s="374">
        <v>43191</v>
      </c>
      <c r="L1529" s="372" t="s">
        <v>2609</v>
      </c>
      <c r="M1529" s="372" t="s">
        <v>983</v>
      </c>
      <c r="N1529" s="373" t="s">
        <v>992</v>
      </c>
      <c r="O1529" s="347">
        <v>58.92</v>
      </c>
      <c r="P1529" s="400">
        <v>4.91</v>
      </c>
      <c r="Q1529" s="400">
        <v>4.91</v>
      </c>
      <c r="R1529" s="400">
        <v>4.91</v>
      </c>
      <c r="S1529" s="404">
        <f>SUM(P1529:R1529)</f>
        <v>14.73</v>
      </c>
      <c r="T1529" s="400">
        <v>4.91</v>
      </c>
      <c r="U1529" s="400">
        <v>4.91</v>
      </c>
      <c r="V1529" s="400">
        <v>4.91</v>
      </c>
      <c r="W1529" s="404">
        <f>SUM(T1529:V1529)</f>
        <v>14.73</v>
      </c>
      <c r="X1529" s="400">
        <v>4.91</v>
      </c>
      <c r="Y1529" s="400">
        <v>4.91</v>
      </c>
      <c r="Z1529" s="400">
        <v>4.91</v>
      </c>
      <c r="AA1529" s="404">
        <f>SUM(X1529:Z1529)</f>
        <v>14.73</v>
      </c>
      <c r="AB1529" s="400">
        <v>4.91</v>
      </c>
      <c r="AC1529" s="400">
        <v>4.91</v>
      </c>
      <c r="AD1529" s="400">
        <v>4.91</v>
      </c>
      <c r="AE1529" s="404">
        <f>SUM(AB1529:AD1529)</f>
        <v>14.73</v>
      </c>
      <c r="AF1529" s="401">
        <f>SUBTOTAL(9,S1529,W1529,AA1529,AE1529)</f>
        <v>58.92</v>
      </c>
    </row>
    <row r="1530" spans="1:32" x14ac:dyDescent="0.3">
      <c r="A1530" s="371"/>
      <c r="B1530" s="286" t="s">
        <v>3631</v>
      </c>
      <c r="C1530" s="372" t="s">
        <v>157</v>
      </c>
      <c r="D1530" s="372" t="s">
        <v>3504</v>
      </c>
      <c r="E1530" s="512" t="s">
        <v>3735</v>
      </c>
      <c r="F1530" s="372" t="s">
        <v>3505</v>
      </c>
      <c r="G1530" s="372" t="s">
        <v>1272</v>
      </c>
      <c r="H1530" s="372" t="s">
        <v>912</v>
      </c>
      <c r="I1530" s="372">
        <v>53100</v>
      </c>
      <c r="J1530" s="373" t="s">
        <v>1003</v>
      </c>
      <c r="K1530" s="374">
        <v>43226</v>
      </c>
      <c r="L1530" s="372" t="s">
        <v>2609</v>
      </c>
      <c r="M1530" s="372" t="s">
        <v>983</v>
      </c>
      <c r="N1530" s="373" t="s">
        <v>992</v>
      </c>
      <c r="O1530" s="347">
        <v>58.92</v>
      </c>
      <c r="P1530" s="400">
        <v>4.91</v>
      </c>
      <c r="Q1530" s="400">
        <v>4.91</v>
      </c>
      <c r="R1530" s="400">
        <v>4.91</v>
      </c>
      <c r="S1530" s="404">
        <f>SUM(P1530:R1530)</f>
        <v>14.73</v>
      </c>
      <c r="T1530" s="400">
        <v>4.91</v>
      </c>
      <c r="U1530" s="400">
        <v>4.91</v>
      </c>
      <c r="V1530" s="400">
        <v>4.91</v>
      </c>
      <c r="W1530" s="404">
        <f>SUM(T1530:V1530)</f>
        <v>14.73</v>
      </c>
      <c r="X1530" s="400">
        <v>4.91</v>
      </c>
      <c r="Y1530" s="400">
        <v>4.91</v>
      </c>
      <c r="Z1530" s="400">
        <v>4.91</v>
      </c>
      <c r="AA1530" s="404">
        <f>SUM(X1530:Z1530)</f>
        <v>14.73</v>
      </c>
      <c r="AB1530" s="400">
        <v>4.91</v>
      </c>
      <c r="AC1530" s="400">
        <v>4.91</v>
      </c>
      <c r="AD1530" s="400">
        <v>4.91</v>
      </c>
      <c r="AE1530" s="404">
        <f>SUM(AB1530:AD1530)</f>
        <v>14.73</v>
      </c>
      <c r="AF1530" s="401">
        <f>SUBTOTAL(9,S1530,W1530,AA1530,AE1530)</f>
        <v>58.92</v>
      </c>
    </row>
    <row r="1531" spans="1:32" x14ac:dyDescent="0.3">
      <c r="A1531" s="371"/>
      <c r="B1531" s="286" t="s">
        <v>3631</v>
      </c>
      <c r="C1531" s="372" t="s">
        <v>157</v>
      </c>
      <c r="D1531" s="372" t="s">
        <v>3507</v>
      </c>
      <c r="E1531" s="512" t="s">
        <v>3735</v>
      </c>
      <c r="F1531" s="372" t="s">
        <v>3508</v>
      </c>
      <c r="G1531" s="372" t="s">
        <v>1272</v>
      </c>
      <c r="H1531" s="372" t="s">
        <v>912</v>
      </c>
      <c r="I1531" s="372">
        <v>53100</v>
      </c>
      <c r="J1531" s="373" t="s">
        <v>1003</v>
      </c>
      <c r="K1531" s="374">
        <v>43226</v>
      </c>
      <c r="L1531" s="372" t="s">
        <v>2609</v>
      </c>
      <c r="M1531" s="372" t="s">
        <v>983</v>
      </c>
      <c r="N1531" s="373" t="s">
        <v>992</v>
      </c>
      <c r="O1531" s="347">
        <v>58.92</v>
      </c>
      <c r="P1531" s="400">
        <v>4.91</v>
      </c>
      <c r="Q1531" s="400">
        <v>4.91</v>
      </c>
      <c r="R1531" s="400">
        <v>4.91</v>
      </c>
      <c r="S1531" s="404">
        <f>SUM(P1531:R1531)</f>
        <v>14.73</v>
      </c>
      <c r="T1531" s="400">
        <v>4.91</v>
      </c>
      <c r="U1531" s="400">
        <v>4.91</v>
      </c>
      <c r="V1531" s="400">
        <v>4.91</v>
      </c>
      <c r="W1531" s="404">
        <f>SUM(T1531:V1531)</f>
        <v>14.73</v>
      </c>
      <c r="X1531" s="400">
        <v>4.91</v>
      </c>
      <c r="Y1531" s="400">
        <v>4.91</v>
      </c>
      <c r="Z1531" s="400">
        <v>4.91</v>
      </c>
      <c r="AA1531" s="404">
        <f>SUM(X1531:Z1531)</f>
        <v>14.73</v>
      </c>
      <c r="AB1531" s="400">
        <v>4.91</v>
      </c>
      <c r="AC1531" s="400">
        <v>4.91</v>
      </c>
      <c r="AD1531" s="400">
        <v>4.91</v>
      </c>
      <c r="AE1531" s="404">
        <f>SUM(AB1531:AD1531)</f>
        <v>14.73</v>
      </c>
      <c r="AF1531" s="401">
        <f>SUBTOTAL(9,S1531,W1531,AA1531,AE1531)</f>
        <v>58.92</v>
      </c>
    </row>
    <row r="1532" spans="1:32" x14ac:dyDescent="0.3">
      <c r="A1532" s="371"/>
      <c r="B1532" s="286" t="s">
        <v>3631</v>
      </c>
      <c r="C1532" s="372" t="s">
        <v>157</v>
      </c>
      <c r="D1532" s="372" t="s">
        <v>3509</v>
      </c>
      <c r="E1532" s="512" t="s">
        <v>3735</v>
      </c>
      <c r="F1532" s="372" t="s">
        <v>3510</v>
      </c>
      <c r="G1532" s="372" t="s">
        <v>1272</v>
      </c>
      <c r="H1532" s="372" t="s">
        <v>912</v>
      </c>
      <c r="I1532" s="372">
        <v>53100</v>
      </c>
      <c r="J1532" s="373" t="s">
        <v>1003</v>
      </c>
      <c r="K1532" s="374">
        <v>43226</v>
      </c>
      <c r="L1532" s="372" t="s">
        <v>2609</v>
      </c>
      <c r="M1532" s="372" t="s">
        <v>983</v>
      </c>
      <c r="N1532" s="373" t="s">
        <v>992</v>
      </c>
      <c r="O1532" s="347">
        <v>58.92</v>
      </c>
      <c r="P1532" s="400">
        <v>4.91</v>
      </c>
      <c r="Q1532" s="400">
        <v>4.91</v>
      </c>
      <c r="R1532" s="400">
        <v>4.91</v>
      </c>
      <c r="S1532" s="404">
        <f>SUM(P1532:R1532)</f>
        <v>14.73</v>
      </c>
      <c r="T1532" s="400">
        <v>4.91</v>
      </c>
      <c r="U1532" s="400">
        <v>4.91</v>
      </c>
      <c r="V1532" s="400">
        <v>4.91</v>
      </c>
      <c r="W1532" s="404">
        <f>SUM(T1532:V1532)</f>
        <v>14.73</v>
      </c>
      <c r="X1532" s="400">
        <v>4.91</v>
      </c>
      <c r="Y1532" s="400">
        <v>4.91</v>
      </c>
      <c r="Z1532" s="400">
        <v>4.91</v>
      </c>
      <c r="AA1532" s="404">
        <f>SUM(X1532:Z1532)</f>
        <v>14.73</v>
      </c>
      <c r="AB1532" s="400">
        <v>4.91</v>
      </c>
      <c r="AC1532" s="400">
        <v>4.91</v>
      </c>
      <c r="AD1532" s="400">
        <v>4.91</v>
      </c>
      <c r="AE1532" s="404">
        <f>SUM(AB1532:AD1532)</f>
        <v>14.73</v>
      </c>
      <c r="AF1532" s="401">
        <f>SUBTOTAL(9,S1532,W1532,AA1532,AE1532)</f>
        <v>58.92</v>
      </c>
    </row>
    <row r="1533" spans="1:32" x14ac:dyDescent="0.3">
      <c r="A1533" s="335"/>
      <c r="B1533" s="286" t="s">
        <v>3631</v>
      </c>
      <c r="C1533" s="373" t="s">
        <v>2682</v>
      </c>
      <c r="D1533" s="373" t="s">
        <v>2952</v>
      </c>
      <c r="E1533" s="372" t="s">
        <v>971</v>
      </c>
      <c r="F1533" s="373" t="s">
        <v>1302</v>
      </c>
      <c r="G1533" s="373" t="s">
        <v>1272</v>
      </c>
      <c r="H1533" s="372" t="s">
        <v>912</v>
      </c>
      <c r="I1533" s="372">
        <v>53100</v>
      </c>
      <c r="J1533" s="373" t="s">
        <v>1002</v>
      </c>
      <c r="K1533" s="374">
        <v>40179</v>
      </c>
      <c r="L1533" s="372" t="s">
        <v>2608</v>
      </c>
      <c r="M1533" s="378" t="s">
        <v>984</v>
      </c>
      <c r="N1533" s="373" t="s">
        <v>991</v>
      </c>
      <c r="O1533" s="347">
        <v>46.08</v>
      </c>
      <c r="P1533" s="400">
        <v>3.84</v>
      </c>
      <c r="Q1533" s="400">
        <v>3.84</v>
      </c>
      <c r="R1533" s="400">
        <v>3.84</v>
      </c>
      <c r="S1533" s="404">
        <f>SUM(P1533:R1533)</f>
        <v>11.52</v>
      </c>
      <c r="T1533" s="400">
        <v>3.84</v>
      </c>
      <c r="U1533" s="400">
        <v>3.84</v>
      </c>
      <c r="V1533" s="400">
        <v>3.84</v>
      </c>
      <c r="W1533" s="404">
        <f>SUM(T1533:V1533)</f>
        <v>11.52</v>
      </c>
      <c r="X1533" s="400">
        <v>3.84</v>
      </c>
      <c r="Y1533" s="400">
        <v>3.84</v>
      </c>
      <c r="Z1533" s="400">
        <v>3.84</v>
      </c>
      <c r="AA1533" s="404">
        <f>SUM(X1533:Z1533)</f>
        <v>11.52</v>
      </c>
      <c r="AB1533" s="400">
        <v>3.84</v>
      </c>
      <c r="AC1533" s="400">
        <v>3.84</v>
      </c>
      <c r="AD1533" s="400">
        <v>3.84</v>
      </c>
      <c r="AE1533" s="404">
        <f>SUM(AB1533:AD1533)</f>
        <v>11.52</v>
      </c>
      <c r="AF1533" s="401">
        <f>SUBTOTAL(9,S1533,W1533,AA1533,AE1533)</f>
        <v>46.08</v>
      </c>
    </row>
    <row r="1534" spans="1:32" x14ac:dyDescent="0.3">
      <c r="A1534" s="335"/>
      <c r="B1534" s="286" t="s">
        <v>3631</v>
      </c>
      <c r="C1534" s="373" t="s">
        <v>2700</v>
      </c>
      <c r="D1534" s="373" t="s">
        <v>3335</v>
      </c>
      <c r="E1534" s="372" t="s">
        <v>951</v>
      </c>
      <c r="F1534" s="379" t="s">
        <v>3565</v>
      </c>
      <c r="G1534" s="373" t="s">
        <v>1273</v>
      </c>
      <c r="H1534" s="372" t="s">
        <v>954</v>
      </c>
      <c r="I1534" s="372">
        <v>53000</v>
      </c>
      <c r="J1534" s="373" t="s">
        <v>1001</v>
      </c>
      <c r="K1534" s="374">
        <v>41688</v>
      </c>
      <c r="L1534" s="372" t="s">
        <v>2608</v>
      </c>
      <c r="M1534" s="378" t="s">
        <v>983</v>
      </c>
      <c r="N1534" s="373" t="s">
        <v>991</v>
      </c>
      <c r="O1534" s="347">
        <v>50.76</v>
      </c>
      <c r="P1534" s="400">
        <v>4.2300000000000004</v>
      </c>
      <c r="Q1534" s="400">
        <v>4.2300000000000004</v>
      </c>
      <c r="R1534" s="400">
        <v>4.2300000000000004</v>
      </c>
      <c r="S1534" s="404">
        <f>SUM(P1534:R1534)</f>
        <v>12.690000000000001</v>
      </c>
      <c r="T1534" s="400">
        <v>4.2300000000000004</v>
      </c>
      <c r="U1534" s="400">
        <v>4.2300000000000004</v>
      </c>
      <c r="V1534" s="400">
        <v>4.2300000000000004</v>
      </c>
      <c r="W1534" s="404">
        <f>SUM(T1534:V1534)</f>
        <v>12.690000000000001</v>
      </c>
      <c r="X1534" s="400">
        <v>4.2300000000000004</v>
      </c>
      <c r="Y1534" s="400">
        <v>4.2300000000000004</v>
      </c>
      <c r="Z1534" s="400">
        <v>4.2300000000000004</v>
      </c>
      <c r="AA1534" s="404">
        <f>SUM(X1534:Z1534)</f>
        <v>12.690000000000001</v>
      </c>
      <c r="AB1534" s="400">
        <v>4.2300000000000004</v>
      </c>
      <c r="AC1534" s="400">
        <v>4.2300000000000004</v>
      </c>
      <c r="AD1534" s="400">
        <v>4.2300000000000004</v>
      </c>
      <c r="AE1534" s="404">
        <f>SUM(AB1534:AD1534)</f>
        <v>12.690000000000001</v>
      </c>
      <c r="AF1534" s="401">
        <f>SUBTOTAL(9,S1534,W1534,AA1534,AE1534)</f>
        <v>50.760000000000005</v>
      </c>
    </row>
    <row r="1535" spans="1:32" x14ac:dyDescent="0.3">
      <c r="A1535" s="334"/>
      <c r="B1535" s="286" t="s">
        <v>3631</v>
      </c>
      <c r="C1535" s="372" t="s">
        <v>2700</v>
      </c>
      <c r="D1535" s="372" t="s">
        <v>3550</v>
      </c>
      <c r="E1535" s="512" t="s">
        <v>3735</v>
      </c>
      <c r="F1535" s="373" t="s">
        <v>3554</v>
      </c>
      <c r="G1535" s="373" t="s">
        <v>3346</v>
      </c>
      <c r="H1535" s="372" t="s">
        <v>913</v>
      </c>
      <c r="I1535" s="372">
        <v>53000</v>
      </c>
      <c r="J1535" s="373" t="s">
        <v>1003</v>
      </c>
      <c r="K1535" s="374">
        <v>43233</v>
      </c>
      <c r="L1535" s="372" t="s">
        <v>2609</v>
      </c>
      <c r="M1535" s="378" t="s">
        <v>983</v>
      </c>
      <c r="N1535" s="373" t="s">
        <v>992</v>
      </c>
      <c r="O1535" s="347">
        <v>58.92</v>
      </c>
      <c r="P1535" s="400">
        <v>4.91</v>
      </c>
      <c r="Q1535" s="400">
        <v>4.91</v>
      </c>
      <c r="R1535" s="400">
        <v>4.91</v>
      </c>
      <c r="S1535" s="287">
        <f>SUM(P1535:R1535)</f>
        <v>14.73</v>
      </c>
      <c r="T1535" s="400">
        <v>4.91</v>
      </c>
      <c r="U1535" s="400">
        <v>4.91</v>
      </c>
      <c r="V1535" s="400">
        <v>4.91</v>
      </c>
      <c r="W1535" s="287">
        <f>SUM(T1535:V1535)</f>
        <v>14.73</v>
      </c>
      <c r="X1535" s="400">
        <v>4.91</v>
      </c>
      <c r="Y1535" s="400">
        <v>4.91</v>
      </c>
      <c r="Z1535" s="400">
        <v>4.91</v>
      </c>
      <c r="AA1535" s="287">
        <f>SUM(X1535:Z1535)</f>
        <v>14.73</v>
      </c>
      <c r="AB1535" s="400">
        <v>4.91</v>
      </c>
      <c r="AC1535" s="400">
        <v>4.91</v>
      </c>
      <c r="AD1535" s="400">
        <v>4.91</v>
      </c>
      <c r="AE1535" s="287">
        <f>SUM(AB1535:AD1535)</f>
        <v>14.73</v>
      </c>
      <c r="AF1535" s="401">
        <f>SUBTOTAL(9,S1535,W1535,AA1535,AE1535)</f>
        <v>58.92</v>
      </c>
    </row>
    <row r="1536" spans="1:32" x14ac:dyDescent="0.3">
      <c r="A1536" s="334"/>
      <c r="B1536" s="286" t="s">
        <v>3631</v>
      </c>
      <c r="C1536" s="372" t="s">
        <v>2700</v>
      </c>
      <c r="D1536" s="372" t="s">
        <v>3551</v>
      </c>
      <c r="E1536" s="512" t="s">
        <v>3735</v>
      </c>
      <c r="F1536" s="373" t="s">
        <v>3555</v>
      </c>
      <c r="G1536" s="373" t="s">
        <v>3346</v>
      </c>
      <c r="H1536" s="372" t="s">
        <v>913</v>
      </c>
      <c r="I1536" s="372">
        <v>53000</v>
      </c>
      <c r="J1536" s="373" t="s">
        <v>1003</v>
      </c>
      <c r="K1536" s="374">
        <v>43233</v>
      </c>
      <c r="L1536" s="372" t="s">
        <v>2609</v>
      </c>
      <c r="M1536" s="378" t="s">
        <v>983</v>
      </c>
      <c r="N1536" s="373" t="s">
        <v>992</v>
      </c>
      <c r="O1536" s="347">
        <v>58.92</v>
      </c>
      <c r="P1536" s="400">
        <v>4.91</v>
      </c>
      <c r="Q1536" s="400">
        <v>4.91</v>
      </c>
      <c r="R1536" s="400">
        <v>4.91</v>
      </c>
      <c r="S1536" s="287">
        <f>SUM(P1536:R1536)</f>
        <v>14.73</v>
      </c>
      <c r="T1536" s="400">
        <v>4.91</v>
      </c>
      <c r="U1536" s="400">
        <v>4.91</v>
      </c>
      <c r="V1536" s="400">
        <v>4.91</v>
      </c>
      <c r="W1536" s="287">
        <f>SUM(T1536:V1536)</f>
        <v>14.73</v>
      </c>
      <c r="X1536" s="400">
        <v>4.91</v>
      </c>
      <c r="Y1536" s="400">
        <v>4.91</v>
      </c>
      <c r="Z1536" s="400">
        <v>4.91</v>
      </c>
      <c r="AA1536" s="287">
        <f>SUM(X1536:Z1536)</f>
        <v>14.73</v>
      </c>
      <c r="AB1536" s="400">
        <v>4.91</v>
      </c>
      <c r="AC1536" s="400">
        <v>4.91</v>
      </c>
      <c r="AD1536" s="400">
        <v>4.91</v>
      </c>
      <c r="AE1536" s="287">
        <f>SUM(AB1536:AD1536)</f>
        <v>14.73</v>
      </c>
      <c r="AF1536" s="401">
        <f>SUBTOTAL(9,S1536,W1536,AA1536,AE1536)</f>
        <v>58.92</v>
      </c>
    </row>
    <row r="1537" spans="1:32" x14ac:dyDescent="0.3">
      <c r="A1537" s="334"/>
      <c r="B1537" s="286" t="s">
        <v>3631</v>
      </c>
      <c r="C1537" s="372" t="s">
        <v>2700</v>
      </c>
      <c r="D1537" s="372" t="s">
        <v>3552</v>
      </c>
      <c r="E1537" s="512" t="s">
        <v>3735</v>
      </c>
      <c r="F1537" s="373" t="s">
        <v>3556</v>
      </c>
      <c r="G1537" s="373" t="s">
        <v>3346</v>
      </c>
      <c r="H1537" s="372" t="s">
        <v>913</v>
      </c>
      <c r="I1537" s="372">
        <v>53000</v>
      </c>
      <c r="J1537" s="373" t="s">
        <v>1003</v>
      </c>
      <c r="K1537" s="374">
        <v>43233</v>
      </c>
      <c r="L1537" s="372" t="s">
        <v>2609</v>
      </c>
      <c r="M1537" s="378" t="s">
        <v>983</v>
      </c>
      <c r="N1537" s="373" t="s">
        <v>992</v>
      </c>
      <c r="O1537" s="347">
        <v>58.92</v>
      </c>
      <c r="P1537" s="400">
        <v>4.91</v>
      </c>
      <c r="Q1537" s="400">
        <v>4.91</v>
      </c>
      <c r="R1537" s="400">
        <v>4.91</v>
      </c>
      <c r="S1537" s="287">
        <f>SUM(P1537:R1537)</f>
        <v>14.73</v>
      </c>
      <c r="T1537" s="400">
        <v>4.91</v>
      </c>
      <c r="U1537" s="400">
        <v>4.91</v>
      </c>
      <c r="V1537" s="400">
        <v>4.91</v>
      </c>
      <c r="W1537" s="287">
        <f>SUM(T1537:V1537)</f>
        <v>14.73</v>
      </c>
      <c r="X1537" s="400">
        <v>4.91</v>
      </c>
      <c r="Y1537" s="400">
        <v>4.91</v>
      </c>
      <c r="Z1537" s="400">
        <v>4.91</v>
      </c>
      <c r="AA1537" s="287">
        <f>SUM(X1537:Z1537)</f>
        <v>14.73</v>
      </c>
      <c r="AB1537" s="400">
        <v>4.91</v>
      </c>
      <c r="AC1537" s="400">
        <v>4.91</v>
      </c>
      <c r="AD1537" s="400">
        <v>4.91</v>
      </c>
      <c r="AE1537" s="287">
        <f>SUM(AB1537:AD1537)</f>
        <v>14.73</v>
      </c>
      <c r="AF1537" s="401">
        <f>SUBTOTAL(9,S1537,W1537,AA1537,AE1537)</f>
        <v>58.92</v>
      </c>
    </row>
    <row r="1538" spans="1:32" x14ac:dyDescent="0.3">
      <c r="A1538" s="334"/>
      <c r="B1538" s="286" t="s">
        <v>3631</v>
      </c>
      <c r="C1538" s="372" t="s">
        <v>2700</v>
      </c>
      <c r="D1538" s="372" t="s">
        <v>3553</v>
      </c>
      <c r="E1538" s="512" t="s">
        <v>3735</v>
      </c>
      <c r="F1538" s="373" t="s">
        <v>3557</v>
      </c>
      <c r="G1538" s="373" t="s">
        <v>3346</v>
      </c>
      <c r="H1538" s="372" t="s">
        <v>913</v>
      </c>
      <c r="I1538" s="372">
        <v>53000</v>
      </c>
      <c r="J1538" s="373" t="s">
        <v>1003</v>
      </c>
      <c r="K1538" s="374">
        <v>43233</v>
      </c>
      <c r="L1538" s="372" t="s">
        <v>2609</v>
      </c>
      <c r="M1538" s="378" t="s">
        <v>983</v>
      </c>
      <c r="N1538" s="373" t="s">
        <v>992</v>
      </c>
      <c r="O1538" s="347">
        <v>58.92</v>
      </c>
      <c r="P1538" s="400">
        <v>4.91</v>
      </c>
      <c r="Q1538" s="400">
        <v>4.91</v>
      </c>
      <c r="R1538" s="400">
        <v>4.91</v>
      </c>
      <c r="S1538" s="287">
        <f>SUM(P1538:R1538)</f>
        <v>14.73</v>
      </c>
      <c r="T1538" s="400">
        <v>4.91</v>
      </c>
      <c r="U1538" s="400">
        <v>4.91</v>
      </c>
      <c r="V1538" s="400">
        <v>4.91</v>
      </c>
      <c r="W1538" s="287">
        <f>SUM(T1538:V1538)</f>
        <v>14.73</v>
      </c>
      <c r="X1538" s="400">
        <v>4.91</v>
      </c>
      <c r="Y1538" s="400">
        <v>4.91</v>
      </c>
      <c r="Z1538" s="400">
        <v>4.91</v>
      </c>
      <c r="AA1538" s="287">
        <f>SUM(X1538:Z1538)</f>
        <v>14.73</v>
      </c>
      <c r="AB1538" s="400">
        <v>4.91</v>
      </c>
      <c r="AC1538" s="400">
        <v>4.91</v>
      </c>
      <c r="AD1538" s="400">
        <v>4.91</v>
      </c>
      <c r="AE1538" s="287">
        <f>SUM(AB1538:AD1538)</f>
        <v>14.73</v>
      </c>
      <c r="AF1538" s="401">
        <f>SUBTOTAL(9,S1538,W1538,AA1538,AE1538)</f>
        <v>58.92</v>
      </c>
    </row>
    <row r="1539" spans="1:32" x14ac:dyDescent="0.3">
      <c r="A1539" s="581"/>
      <c r="B1539" s="581" t="s">
        <v>3632</v>
      </c>
      <c r="C1539" s="579" t="s">
        <v>2665</v>
      </c>
      <c r="D1539" s="579" t="s">
        <v>3232</v>
      </c>
      <c r="E1539" s="580" t="s">
        <v>945</v>
      </c>
      <c r="F1539" s="580" t="s">
        <v>3561</v>
      </c>
      <c r="G1539" s="580" t="s">
        <v>1591</v>
      </c>
      <c r="H1539" s="579" t="s">
        <v>947</v>
      </c>
      <c r="I1539" s="579">
        <v>45774</v>
      </c>
      <c r="J1539" s="580" t="s">
        <v>1002</v>
      </c>
      <c r="K1539" s="316">
        <v>39747</v>
      </c>
      <c r="L1539" s="579" t="s">
        <v>2608</v>
      </c>
      <c r="M1539" s="578" t="s">
        <v>983</v>
      </c>
      <c r="N1539" s="580" t="s">
        <v>991</v>
      </c>
      <c r="O1539" s="347">
        <v>50.76</v>
      </c>
      <c r="P1539" s="400">
        <v>4.2300000000000004</v>
      </c>
      <c r="Q1539" s="400">
        <v>4.2300000000000004</v>
      </c>
      <c r="R1539" s="400">
        <v>4.2300000000000004</v>
      </c>
      <c r="S1539" s="404">
        <f>SUM(P1539:R1539)</f>
        <v>12.690000000000001</v>
      </c>
      <c r="T1539" s="400">
        <v>4.2300000000000004</v>
      </c>
      <c r="U1539" s="400">
        <v>4.2300000000000004</v>
      </c>
      <c r="V1539" s="400">
        <v>4.2300000000000004</v>
      </c>
      <c r="W1539" s="404">
        <f>SUM(T1539:V1539)</f>
        <v>12.690000000000001</v>
      </c>
      <c r="X1539" s="400">
        <v>4.2300000000000004</v>
      </c>
      <c r="Y1539" s="400">
        <v>4.2300000000000004</v>
      </c>
      <c r="Z1539" s="400">
        <v>4.2300000000000004</v>
      </c>
      <c r="AA1539" s="404">
        <f>SUM(X1539:Z1539)</f>
        <v>12.690000000000001</v>
      </c>
      <c r="AB1539" s="400"/>
      <c r="AC1539" s="400"/>
      <c r="AD1539" s="400"/>
      <c r="AE1539" s="404">
        <f>SUM(AB1539:AD1539)</f>
        <v>0</v>
      </c>
      <c r="AF1539" s="592">
        <f>SUBTOTAL(9,S1539,W1539,AA1539,AE1539)</f>
        <v>38.070000000000007</v>
      </c>
    </row>
    <row r="1540" spans="1:32" x14ac:dyDescent="0.3">
      <c r="A1540" s="286"/>
      <c r="B1540" s="286" t="s">
        <v>3631</v>
      </c>
      <c r="C1540" s="373" t="s">
        <v>2594</v>
      </c>
      <c r="D1540" s="373" t="s">
        <v>3566</v>
      </c>
      <c r="E1540" s="372" t="s">
        <v>951</v>
      </c>
      <c r="F1540" s="373" t="s">
        <v>1672</v>
      </c>
      <c r="G1540" s="373" t="s">
        <v>1272</v>
      </c>
      <c r="H1540" s="372" t="s">
        <v>912</v>
      </c>
      <c r="I1540" s="372">
        <v>53100</v>
      </c>
      <c r="J1540" s="373" t="s">
        <v>1001</v>
      </c>
      <c r="K1540" s="374">
        <v>41690</v>
      </c>
      <c r="L1540" s="372" t="s">
        <v>2608</v>
      </c>
      <c r="M1540" s="378" t="s">
        <v>983</v>
      </c>
      <c r="N1540" s="373" t="s">
        <v>991</v>
      </c>
      <c r="O1540" s="347">
        <v>50.76</v>
      </c>
      <c r="P1540" s="400">
        <v>4.2300000000000004</v>
      </c>
      <c r="Q1540" s="400">
        <v>4.2300000000000004</v>
      </c>
      <c r="R1540" s="400">
        <v>4.2300000000000004</v>
      </c>
      <c r="S1540" s="287">
        <f>SUM(P1540:R1540)</f>
        <v>12.690000000000001</v>
      </c>
      <c r="T1540" s="400">
        <v>4.2300000000000004</v>
      </c>
      <c r="U1540" s="400">
        <v>4.2300000000000004</v>
      </c>
      <c r="V1540" s="400">
        <v>4.2300000000000004</v>
      </c>
      <c r="W1540" s="287">
        <f>SUM(T1540:V1540)</f>
        <v>12.690000000000001</v>
      </c>
      <c r="X1540" s="400">
        <v>4.2300000000000004</v>
      </c>
      <c r="Y1540" s="400">
        <v>4.2300000000000004</v>
      </c>
      <c r="Z1540" s="400">
        <v>4.2300000000000004</v>
      </c>
      <c r="AA1540" s="287">
        <f>SUM(X1540:Z1540)</f>
        <v>12.690000000000001</v>
      </c>
      <c r="AB1540" s="400">
        <v>4.2300000000000004</v>
      </c>
      <c r="AC1540" s="400">
        <v>4.2300000000000004</v>
      </c>
      <c r="AD1540" s="400">
        <v>4.2300000000000004</v>
      </c>
      <c r="AE1540" s="287">
        <f>SUM(AB1540:AD1540)</f>
        <v>12.690000000000001</v>
      </c>
      <c r="AF1540" s="401">
        <f>SUBTOTAL(9,S1540,W1540,AA1540,AE1540)</f>
        <v>50.760000000000005</v>
      </c>
    </row>
    <row r="1541" spans="1:32" x14ac:dyDescent="0.3">
      <c r="A1541" s="286"/>
      <c r="B1541" s="286" t="s">
        <v>3631</v>
      </c>
      <c r="C1541" s="373" t="s">
        <v>2594</v>
      </c>
      <c r="D1541" s="373" t="s">
        <v>3567</v>
      </c>
      <c r="E1541" s="372" t="s">
        <v>2470</v>
      </c>
      <c r="F1541" s="373" t="s">
        <v>1745</v>
      </c>
      <c r="G1541" s="373" t="s">
        <v>1272</v>
      </c>
      <c r="H1541" s="372" t="s">
        <v>912</v>
      </c>
      <c r="I1541" s="372">
        <v>53100</v>
      </c>
      <c r="J1541" s="373" t="s">
        <v>1001</v>
      </c>
      <c r="K1541" s="374">
        <v>41764</v>
      </c>
      <c r="L1541" s="372" t="s">
        <v>2608</v>
      </c>
      <c r="M1541" s="378" t="s">
        <v>983</v>
      </c>
      <c r="N1541" s="373" t="s">
        <v>991</v>
      </c>
      <c r="O1541" s="347">
        <v>50.76</v>
      </c>
      <c r="P1541" s="400">
        <v>4.2300000000000004</v>
      </c>
      <c r="Q1541" s="400">
        <v>4.2300000000000004</v>
      </c>
      <c r="R1541" s="400">
        <v>4.2300000000000004</v>
      </c>
      <c r="S1541" s="287">
        <f>SUM(P1541:R1541)</f>
        <v>12.690000000000001</v>
      </c>
      <c r="T1541" s="400">
        <v>4.2300000000000004</v>
      </c>
      <c r="U1541" s="400">
        <v>4.2300000000000004</v>
      </c>
      <c r="V1541" s="400">
        <v>4.2300000000000004</v>
      </c>
      <c r="W1541" s="287">
        <f>SUM(T1541:V1541)</f>
        <v>12.690000000000001</v>
      </c>
      <c r="X1541" s="400">
        <v>4.2300000000000004</v>
      </c>
      <c r="Y1541" s="400">
        <v>4.2300000000000004</v>
      </c>
      <c r="Z1541" s="400">
        <v>4.2300000000000004</v>
      </c>
      <c r="AA1541" s="287">
        <f>SUM(X1541:Z1541)</f>
        <v>12.690000000000001</v>
      </c>
      <c r="AB1541" s="400">
        <v>4.2300000000000004</v>
      </c>
      <c r="AC1541" s="400">
        <v>4.2300000000000004</v>
      </c>
      <c r="AD1541" s="400">
        <v>4.2300000000000004</v>
      </c>
      <c r="AE1541" s="287">
        <f>SUM(AB1541:AD1541)</f>
        <v>12.690000000000001</v>
      </c>
      <c r="AF1541" s="401">
        <f>SUBTOTAL(9,S1541,W1541,AA1541,AE1541)</f>
        <v>50.760000000000005</v>
      </c>
    </row>
    <row r="1542" spans="1:32" x14ac:dyDescent="0.3">
      <c r="A1542" s="286"/>
      <c r="B1542" s="286" t="s">
        <v>3631</v>
      </c>
      <c r="C1542" s="373" t="s">
        <v>2594</v>
      </c>
      <c r="D1542" s="373" t="s">
        <v>3568</v>
      </c>
      <c r="E1542" s="372" t="s">
        <v>2470</v>
      </c>
      <c r="F1542" s="373" t="s">
        <v>2092</v>
      </c>
      <c r="G1542" s="373" t="s">
        <v>1272</v>
      </c>
      <c r="H1542" s="372" t="s">
        <v>912</v>
      </c>
      <c r="I1542" s="372">
        <v>53100</v>
      </c>
      <c r="J1542" s="373" t="s">
        <v>1001</v>
      </c>
      <c r="K1542" s="374">
        <v>41948</v>
      </c>
      <c r="L1542" s="372" t="s">
        <v>2608</v>
      </c>
      <c r="M1542" s="378" t="s">
        <v>983</v>
      </c>
      <c r="N1542" s="373" t="s">
        <v>991</v>
      </c>
      <c r="O1542" s="347">
        <v>50.76</v>
      </c>
      <c r="P1542" s="400">
        <v>4.2300000000000004</v>
      </c>
      <c r="Q1542" s="400">
        <v>4.2300000000000004</v>
      </c>
      <c r="R1542" s="400">
        <v>4.2300000000000004</v>
      </c>
      <c r="S1542" s="287">
        <f>SUM(P1542:R1542)</f>
        <v>12.690000000000001</v>
      </c>
      <c r="T1542" s="400">
        <v>4.2300000000000004</v>
      </c>
      <c r="U1542" s="400">
        <v>4.2300000000000004</v>
      </c>
      <c r="V1542" s="400">
        <v>4.2300000000000004</v>
      </c>
      <c r="W1542" s="287">
        <f>SUM(T1542:V1542)</f>
        <v>12.690000000000001</v>
      </c>
      <c r="X1542" s="400">
        <v>4.2300000000000004</v>
      </c>
      <c r="Y1542" s="400">
        <v>4.2300000000000004</v>
      </c>
      <c r="Z1542" s="400">
        <v>4.2300000000000004</v>
      </c>
      <c r="AA1542" s="287">
        <f>SUM(X1542:Z1542)</f>
        <v>12.690000000000001</v>
      </c>
      <c r="AB1542" s="400">
        <v>4.2300000000000004</v>
      </c>
      <c r="AC1542" s="400">
        <v>4.2300000000000004</v>
      </c>
      <c r="AD1542" s="400">
        <v>4.2300000000000004</v>
      </c>
      <c r="AE1542" s="287">
        <f>SUM(AB1542:AD1542)</f>
        <v>12.690000000000001</v>
      </c>
      <c r="AF1542" s="401">
        <f>SUBTOTAL(9,S1542,W1542,AA1542,AE1542)</f>
        <v>50.760000000000005</v>
      </c>
    </row>
    <row r="1543" spans="1:32" x14ac:dyDescent="0.3">
      <c r="A1543" s="286"/>
      <c r="B1543" s="286" t="s">
        <v>3631</v>
      </c>
      <c r="C1543" s="373" t="s">
        <v>2594</v>
      </c>
      <c r="D1543" s="373" t="s">
        <v>3569</v>
      </c>
      <c r="E1543" s="372" t="s">
        <v>2470</v>
      </c>
      <c r="F1543" s="373" t="s">
        <v>2091</v>
      </c>
      <c r="G1543" s="373" t="s">
        <v>1272</v>
      </c>
      <c r="H1543" s="372" t="s">
        <v>912</v>
      </c>
      <c r="I1543" s="372">
        <v>53100</v>
      </c>
      <c r="J1543" s="373" t="s">
        <v>1001</v>
      </c>
      <c r="K1543" s="374">
        <v>41948</v>
      </c>
      <c r="L1543" s="372" t="s">
        <v>2608</v>
      </c>
      <c r="M1543" s="378" t="s">
        <v>983</v>
      </c>
      <c r="N1543" s="373" t="s">
        <v>991</v>
      </c>
      <c r="O1543" s="347">
        <v>50.76</v>
      </c>
      <c r="P1543" s="400">
        <v>4.2300000000000004</v>
      </c>
      <c r="Q1543" s="400">
        <v>4.2300000000000004</v>
      </c>
      <c r="R1543" s="400">
        <v>4.2300000000000004</v>
      </c>
      <c r="S1543" s="287">
        <f>SUM(P1543:R1543)</f>
        <v>12.690000000000001</v>
      </c>
      <c r="T1543" s="400">
        <v>4.2300000000000004</v>
      </c>
      <c r="U1543" s="400">
        <v>4.2300000000000004</v>
      </c>
      <c r="V1543" s="400">
        <v>4.2300000000000004</v>
      </c>
      <c r="W1543" s="287">
        <f>SUM(T1543:V1543)</f>
        <v>12.690000000000001</v>
      </c>
      <c r="X1543" s="400">
        <v>4.2300000000000004</v>
      </c>
      <c r="Y1543" s="400">
        <v>4.2300000000000004</v>
      </c>
      <c r="Z1543" s="400">
        <v>4.2300000000000004</v>
      </c>
      <c r="AA1543" s="287">
        <f>SUM(X1543:Z1543)</f>
        <v>12.690000000000001</v>
      </c>
      <c r="AB1543" s="400">
        <v>4.2300000000000004</v>
      </c>
      <c r="AC1543" s="400">
        <v>4.2300000000000004</v>
      </c>
      <c r="AD1543" s="400">
        <v>4.2300000000000004</v>
      </c>
      <c r="AE1543" s="287">
        <f>SUM(AB1543:AD1543)</f>
        <v>12.690000000000001</v>
      </c>
      <c r="AF1543" s="401">
        <f>SUBTOTAL(9,S1543,W1543,AA1543,AE1543)</f>
        <v>50.760000000000005</v>
      </c>
    </row>
    <row r="1544" spans="1:32" x14ac:dyDescent="0.3">
      <c r="A1544" s="286"/>
      <c r="B1544" s="286" t="s">
        <v>3631</v>
      </c>
      <c r="C1544" s="372" t="s">
        <v>3398</v>
      </c>
      <c r="D1544" s="372" t="s">
        <v>3399</v>
      </c>
      <c r="E1544" s="373" t="s">
        <v>3400</v>
      </c>
      <c r="F1544" s="373" t="s">
        <v>2395</v>
      </c>
      <c r="G1544" s="372" t="s">
        <v>1591</v>
      </c>
      <c r="H1544" s="416" t="s">
        <v>947</v>
      </c>
      <c r="I1544" s="416">
        <v>45774</v>
      </c>
      <c r="J1544" s="372" t="s">
        <v>1001</v>
      </c>
      <c r="K1544" s="374">
        <v>42591</v>
      </c>
      <c r="L1544" s="372" t="s">
        <v>2609</v>
      </c>
      <c r="M1544" s="372" t="s">
        <v>983</v>
      </c>
      <c r="N1544" s="373" t="s">
        <v>991</v>
      </c>
      <c r="O1544" s="347">
        <v>50.76</v>
      </c>
      <c r="P1544" s="400">
        <v>3.17</v>
      </c>
      <c r="Q1544" s="400">
        <v>3.17</v>
      </c>
      <c r="R1544" s="400">
        <v>3.17</v>
      </c>
      <c r="S1544" s="287">
        <f>SUM(P1544:R1544)</f>
        <v>9.51</v>
      </c>
      <c r="T1544" s="400">
        <v>3.17</v>
      </c>
      <c r="U1544" s="400">
        <v>3.17</v>
      </c>
      <c r="V1544" s="400">
        <v>3.17</v>
      </c>
      <c r="W1544" s="287">
        <f>SUM(T1544:V1544)</f>
        <v>9.51</v>
      </c>
      <c r="X1544" s="400">
        <v>3.17</v>
      </c>
      <c r="Y1544" s="400">
        <v>4.2300000000000004</v>
      </c>
      <c r="Z1544" s="400">
        <v>4.2300000000000004</v>
      </c>
      <c r="AA1544" s="287">
        <f>SUM(X1544:Z1544)</f>
        <v>11.63</v>
      </c>
      <c r="AB1544" s="400">
        <v>4.2300000000000004</v>
      </c>
      <c r="AC1544" s="400">
        <v>4.2300000000000004</v>
      </c>
      <c r="AD1544" s="400">
        <v>4.2300000000000004</v>
      </c>
      <c r="AE1544" s="287">
        <f>SUM(AB1544:AD1544)</f>
        <v>12.690000000000001</v>
      </c>
      <c r="AF1544" s="401">
        <f>SUBTOTAL(9,S1544,W1544,AA1544,AE1544)</f>
        <v>43.34</v>
      </c>
    </row>
    <row r="1545" spans="1:32" x14ac:dyDescent="0.3">
      <c r="A1545" s="422"/>
      <c r="B1545" s="286" t="s">
        <v>3631</v>
      </c>
      <c r="C1545" s="416" t="s">
        <v>2652</v>
      </c>
      <c r="D1545" s="416" t="s">
        <v>3570</v>
      </c>
      <c r="E1545" s="512" t="s">
        <v>3735</v>
      </c>
      <c r="F1545" s="417" t="s">
        <v>3571</v>
      </c>
      <c r="G1545" s="416" t="s">
        <v>1591</v>
      </c>
      <c r="H1545" s="416" t="s">
        <v>947</v>
      </c>
      <c r="I1545" s="416">
        <v>45774</v>
      </c>
      <c r="J1545" s="373" t="s">
        <v>1003</v>
      </c>
      <c r="K1545" s="418">
        <v>43255</v>
      </c>
      <c r="L1545" s="372" t="s">
        <v>2609</v>
      </c>
      <c r="M1545" s="419" t="s">
        <v>983</v>
      </c>
      <c r="N1545" s="373" t="s">
        <v>992</v>
      </c>
      <c r="O1545" s="347">
        <v>58.92</v>
      </c>
      <c r="P1545" s="400">
        <v>4.91</v>
      </c>
      <c r="Q1545" s="400">
        <v>4.91</v>
      </c>
      <c r="R1545" s="400">
        <v>4.91</v>
      </c>
      <c r="S1545" s="287">
        <f>SUM(P1545:R1545)</f>
        <v>14.73</v>
      </c>
      <c r="T1545" s="400">
        <v>4.91</v>
      </c>
      <c r="U1545" s="400">
        <v>4.91</v>
      </c>
      <c r="V1545" s="400">
        <v>4.91</v>
      </c>
      <c r="W1545" s="287">
        <f>SUM(T1545:V1545)</f>
        <v>14.73</v>
      </c>
      <c r="X1545" s="400">
        <v>4.91</v>
      </c>
      <c r="Y1545" s="400">
        <v>4.91</v>
      </c>
      <c r="Z1545" s="400">
        <v>4.91</v>
      </c>
      <c r="AA1545" s="287">
        <f>SUM(X1545:Z1545)</f>
        <v>14.73</v>
      </c>
      <c r="AB1545" s="400">
        <v>4.91</v>
      </c>
      <c r="AC1545" s="400">
        <v>4.91</v>
      </c>
      <c r="AD1545" s="400">
        <v>4.91</v>
      </c>
      <c r="AE1545" s="287">
        <f>SUM(AB1545:AD1545)</f>
        <v>14.73</v>
      </c>
      <c r="AF1545" s="401">
        <f>SUBTOTAL(9,S1545,W1545,AA1545,AE1545)</f>
        <v>58.92</v>
      </c>
    </row>
    <row r="1546" spans="1:32" x14ac:dyDescent="0.3">
      <c r="A1546" s="422"/>
      <c r="B1546" s="286" t="s">
        <v>3631</v>
      </c>
      <c r="C1546" s="416" t="s">
        <v>2652</v>
      </c>
      <c r="D1546" s="416" t="s">
        <v>3572</v>
      </c>
      <c r="E1546" s="512" t="s">
        <v>3735</v>
      </c>
      <c r="F1546" s="417" t="s">
        <v>3573</v>
      </c>
      <c r="G1546" s="416" t="s">
        <v>1591</v>
      </c>
      <c r="H1546" s="416" t="s">
        <v>947</v>
      </c>
      <c r="I1546" s="416">
        <v>45774</v>
      </c>
      <c r="J1546" s="373" t="s">
        <v>1003</v>
      </c>
      <c r="K1546" s="418">
        <v>43255</v>
      </c>
      <c r="L1546" s="372" t="s">
        <v>2609</v>
      </c>
      <c r="M1546" s="419" t="s">
        <v>983</v>
      </c>
      <c r="N1546" s="373" t="s">
        <v>992</v>
      </c>
      <c r="O1546" s="347">
        <v>58.92</v>
      </c>
      <c r="P1546" s="400">
        <v>4.91</v>
      </c>
      <c r="Q1546" s="400">
        <v>4.91</v>
      </c>
      <c r="R1546" s="400">
        <v>4.91</v>
      </c>
      <c r="S1546" s="287">
        <f>SUM(P1546:R1546)</f>
        <v>14.73</v>
      </c>
      <c r="T1546" s="400">
        <v>4.91</v>
      </c>
      <c r="U1546" s="400">
        <v>4.91</v>
      </c>
      <c r="V1546" s="400">
        <v>4.91</v>
      </c>
      <c r="W1546" s="287">
        <f>SUM(T1546:V1546)</f>
        <v>14.73</v>
      </c>
      <c r="X1546" s="400">
        <v>4.91</v>
      </c>
      <c r="Y1546" s="400">
        <v>4.91</v>
      </c>
      <c r="Z1546" s="400">
        <v>4.91</v>
      </c>
      <c r="AA1546" s="287">
        <f>SUM(X1546:Z1546)</f>
        <v>14.73</v>
      </c>
      <c r="AB1546" s="400">
        <v>4.91</v>
      </c>
      <c r="AC1546" s="400">
        <v>4.91</v>
      </c>
      <c r="AD1546" s="400">
        <v>4.91</v>
      </c>
      <c r="AE1546" s="287">
        <f>SUM(AB1546:AD1546)</f>
        <v>14.73</v>
      </c>
      <c r="AF1546" s="401">
        <f>SUBTOTAL(9,S1546,W1546,AA1546,AE1546)</f>
        <v>58.92</v>
      </c>
    </row>
    <row r="1547" spans="1:32" x14ac:dyDescent="0.3">
      <c r="A1547" s="422"/>
      <c r="B1547" s="286" t="s">
        <v>3631</v>
      </c>
      <c r="C1547" s="416" t="s">
        <v>2652</v>
      </c>
      <c r="D1547" s="416" t="s">
        <v>3574</v>
      </c>
      <c r="E1547" s="512" t="s">
        <v>3735</v>
      </c>
      <c r="F1547" s="417" t="s">
        <v>3575</v>
      </c>
      <c r="G1547" s="416" t="s">
        <v>1591</v>
      </c>
      <c r="H1547" s="416" t="s">
        <v>947</v>
      </c>
      <c r="I1547" s="416">
        <v>45774</v>
      </c>
      <c r="J1547" s="373" t="s">
        <v>1003</v>
      </c>
      <c r="K1547" s="418">
        <v>43255</v>
      </c>
      <c r="L1547" s="372" t="s">
        <v>2609</v>
      </c>
      <c r="M1547" s="419" t="s">
        <v>983</v>
      </c>
      <c r="N1547" s="373" t="s">
        <v>992</v>
      </c>
      <c r="O1547" s="347">
        <v>58.92</v>
      </c>
      <c r="P1547" s="400">
        <v>4.91</v>
      </c>
      <c r="Q1547" s="400">
        <v>4.91</v>
      </c>
      <c r="R1547" s="400">
        <v>4.91</v>
      </c>
      <c r="S1547" s="287">
        <f>SUM(P1547:R1547)</f>
        <v>14.73</v>
      </c>
      <c r="T1547" s="400">
        <v>4.91</v>
      </c>
      <c r="U1547" s="400">
        <v>4.91</v>
      </c>
      <c r="V1547" s="400">
        <v>4.91</v>
      </c>
      <c r="W1547" s="287">
        <f>SUM(T1547:V1547)</f>
        <v>14.73</v>
      </c>
      <c r="X1547" s="400">
        <v>4.91</v>
      </c>
      <c r="Y1547" s="400">
        <v>4.91</v>
      </c>
      <c r="Z1547" s="400">
        <v>4.91</v>
      </c>
      <c r="AA1547" s="287">
        <f>SUM(X1547:Z1547)</f>
        <v>14.73</v>
      </c>
      <c r="AB1547" s="400">
        <v>4.91</v>
      </c>
      <c r="AC1547" s="400">
        <v>4.91</v>
      </c>
      <c r="AD1547" s="400">
        <v>4.91</v>
      </c>
      <c r="AE1547" s="287">
        <f>SUM(AB1547:AD1547)</f>
        <v>14.73</v>
      </c>
      <c r="AF1547" s="401">
        <f>SUBTOTAL(9,S1547,W1547,AA1547,AE1547)</f>
        <v>58.92</v>
      </c>
    </row>
    <row r="1548" spans="1:32" x14ac:dyDescent="0.3">
      <c r="A1548" s="422"/>
      <c r="B1548" s="286" t="s">
        <v>3631</v>
      </c>
      <c r="C1548" s="416" t="s">
        <v>2700</v>
      </c>
      <c r="D1548" s="416" t="s">
        <v>3576</v>
      </c>
      <c r="E1548" s="512" t="s">
        <v>3735</v>
      </c>
      <c r="F1548" s="417" t="s">
        <v>3578</v>
      </c>
      <c r="G1548" s="416" t="s">
        <v>3346</v>
      </c>
      <c r="H1548" s="416" t="s">
        <v>913</v>
      </c>
      <c r="I1548" s="416">
        <v>53000</v>
      </c>
      <c r="J1548" s="373" t="s">
        <v>1003</v>
      </c>
      <c r="K1548" s="418">
        <v>43274</v>
      </c>
      <c r="L1548" s="372" t="s">
        <v>2609</v>
      </c>
      <c r="M1548" s="419" t="s">
        <v>983</v>
      </c>
      <c r="N1548" s="373" t="s">
        <v>992</v>
      </c>
      <c r="O1548" s="347">
        <v>58.92</v>
      </c>
      <c r="P1548" s="400">
        <v>4.91</v>
      </c>
      <c r="Q1548" s="400">
        <v>4.91</v>
      </c>
      <c r="R1548" s="400">
        <v>4.91</v>
      </c>
      <c r="S1548" s="287">
        <f>SUM(P1548:R1548)</f>
        <v>14.73</v>
      </c>
      <c r="T1548" s="400">
        <v>4.91</v>
      </c>
      <c r="U1548" s="400">
        <v>4.91</v>
      </c>
      <c r="V1548" s="400">
        <v>4.91</v>
      </c>
      <c r="W1548" s="287">
        <f>SUM(T1548:V1548)</f>
        <v>14.73</v>
      </c>
      <c r="X1548" s="400">
        <v>4.91</v>
      </c>
      <c r="Y1548" s="400">
        <v>4.91</v>
      </c>
      <c r="Z1548" s="400">
        <v>4.91</v>
      </c>
      <c r="AA1548" s="287">
        <f>SUM(X1548:Z1548)</f>
        <v>14.73</v>
      </c>
      <c r="AB1548" s="400">
        <v>4.91</v>
      </c>
      <c r="AC1548" s="400">
        <v>4.91</v>
      </c>
      <c r="AD1548" s="400">
        <v>4.91</v>
      </c>
      <c r="AE1548" s="287">
        <f>SUM(AB1548:AD1548)</f>
        <v>14.73</v>
      </c>
      <c r="AF1548" s="401">
        <f>SUBTOTAL(9,S1548,W1548,AA1548,AE1548)</f>
        <v>58.92</v>
      </c>
    </row>
    <row r="1549" spans="1:32" x14ac:dyDescent="0.3">
      <c r="A1549" s="422"/>
      <c r="B1549" s="286" t="s">
        <v>3631</v>
      </c>
      <c r="C1549" s="416" t="s">
        <v>2594</v>
      </c>
      <c r="D1549" s="416" t="s">
        <v>3577</v>
      </c>
      <c r="E1549" s="512" t="s">
        <v>3735</v>
      </c>
      <c r="F1549" s="417" t="s">
        <v>3579</v>
      </c>
      <c r="G1549" s="416" t="s">
        <v>1272</v>
      </c>
      <c r="H1549" s="416" t="s">
        <v>912</v>
      </c>
      <c r="I1549" s="416">
        <v>53100</v>
      </c>
      <c r="J1549" s="373" t="s">
        <v>1003</v>
      </c>
      <c r="K1549" s="418">
        <v>43274</v>
      </c>
      <c r="L1549" s="372" t="s">
        <v>2609</v>
      </c>
      <c r="M1549" s="419" t="s">
        <v>983</v>
      </c>
      <c r="N1549" s="373" t="s">
        <v>992</v>
      </c>
      <c r="O1549" s="347">
        <v>58.92</v>
      </c>
      <c r="P1549" s="400">
        <v>4.91</v>
      </c>
      <c r="Q1549" s="400">
        <v>4.91</v>
      </c>
      <c r="R1549" s="400">
        <v>4.91</v>
      </c>
      <c r="S1549" s="287">
        <f>SUM(P1549:R1549)</f>
        <v>14.73</v>
      </c>
      <c r="T1549" s="400">
        <v>4.91</v>
      </c>
      <c r="U1549" s="400">
        <v>4.91</v>
      </c>
      <c r="V1549" s="400">
        <v>4.91</v>
      </c>
      <c r="W1549" s="287">
        <f>SUM(T1549:V1549)</f>
        <v>14.73</v>
      </c>
      <c r="X1549" s="400">
        <v>4.91</v>
      </c>
      <c r="Y1549" s="400">
        <v>4.91</v>
      </c>
      <c r="Z1549" s="400">
        <v>4.91</v>
      </c>
      <c r="AA1549" s="287">
        <f>SUM(X1549:Z1549)</f>
        <v>14.73</v>
      </c>
      <c r="AB1549" s="400">
        <v>4.91</v>
      </c>
      <c r="AC1549" s="400">
        <v>4.91</v>
      </c>
      <c r="AD1549" s="400">
        <v>4.91</v>
      </c>
      <c r="AE1549" s="287">
        <f>SUM(AB1549:AD1549)</f>
        <v>14.73</v>
      </c>
      <c r="AF1549" s="401">
        <f>SUBTOTAL(9,S1549,W1549,AA1549,AE1549)</f>
        <v>58.92</v>
      </c>
    </row>
    <row r="1550" spans="1:32" x14ac:dyDescent="0.3">
      <c r="A1550" s="422"/>
      <c r="B1550" s="286" t="s">
        <v>3631</v>
      </c>
      <c r="C1550" s="416" t="s">
        <v>157</v>
      </c>
      <c r="D1550" s="416" t="s">
        <v>3581</v>
      </c>
      <c r="E1550" s="512" t="s">
        <v>3735</v>
      </c>
      <c r="F1550" s="417" t="s">
        <v>3580</v>
      </c>
      <c r="G1550" s="416" t="s">
        <v>1885</v>
      </c>
      <c r="H1550" s="416" t="s">
        <v>966</v>
      </c>
      <c r="I1550" s="416">
        <v>62300</v>
      </c>
      <c r="J1550" s="373" t="s">
        <v>1003</v>
      </c>
      <c r="K1550" s="418">
        <v>43231</v>
      </c>
      <c r="L1550" s="372" t="s">
        <v>2609</v>
      </c>
      <c r="M1550" s="419" t="s">
        <v>983</v>
      </c>
      <c r="N1550" s="373" t="s">
        <v>992</v>
      </c>
      <c r="O1550" s="347">
        <v>58.92</v>
      </c>
      <c r="P1550" s="400">
        <v>4.91</v>
      </c>
      <c r="Q1550" s="400">
        <v>4.91</v>
      </c>
      <c r="R1550" s="400">
        <v>4.91</v>
      </c>
      <c r="S1550" s="287">
        <f>SUM(P1550:R1550)</f>
        <v>14.73</v>
      </c>
      <c r="T1550" s="400">
        <v>4.91</v>
      </c>
      <c r="U1550" s="400">
        <v>4.91</v>
      </c>
      <c r="V1550" s="400">
        <v>4.91</v>
      </c>
      <c r="W1550" s="287">
        <f>SUM(T1550:V1550)</f>
        <v>14.73</v>
      </c>
      <c r="X1550" s="400">
        <v>4.91</v>
      </c>
      <c r="Y1550" s="400">
        <v>4.91</v>
      </c>
      <c r="Z1550" s="400">
        <v>4.91</v>
      </c>
      <c r="AA1550" s="287">
        <f>SUM(X1550:Z1550)</f>
        <v>14.73</v>
      </c>
      <c r="AB1550" s="400">
        <v>4.91</v>
      </c>
      <c r="AC1550" s="400">
        <v>4.91</v>
      </c>
      <c r="AD1550" s="400">
        <v>4.91</v>
      </c>
      <c r="AE1550" s="287">
        <f>SUM(AB1550:AD1550)</f>
        <v>14.73</v>
      </c>
      <c r="AF1550" s="401">
        <f>SUBTOTAL(9,S1550,W1550,AA1550,AE1550)</f>
        <v>58.92</v>
      </c>
    </row>
    <row r="1551" spans="1:32" x14ac:dyDescent="0.3">
      <c r="A1551" s="422"/>
      <c r="B1551" s="286" t="s">
        <v>3631</v>
      </c>
      <c r="C1551" s="416" t="s">
        <v>157</v>
      </c>
      <c r="D1551" s="416" t="s">
        <v>3583</v>
      </c>
      <c r="E1551" s="512" t="s">
        <v>3735</v>
      </c>
      <c r="F1551" s="417" t="s">
        <v>3584</v>
      </c>
      <c r="G1551" s="416" t="s">
        <v>1885</v>
      </c>
      <c r="H1551" s="416" t="s">
        <v>966</v>
      </c>
      <c r="I1551" s="416">
        <v>62300</v>
      </c>
      <c r="J1551" s="373" t="s">
        <v>1003</v>
      </c>
      <c r="K1551" s="418">
        <v>43231</v>
      </c>
      <c r="L1551" s="372" t="s">
        <v>2609</v>
      </c>
      <c r="M1551" s="419" t="s">
        <v>983</v>
      </c>
      <c r="N1551" s="373" t="s">
        <v>992</v>
      </c>
      <c r="O1551" s="347">
        <v>58.92</v>
      </c>
      <c r="P1551" s="400">
        <v>4.91</v>
      </c>
      <c r="Q1551" s="400">
        <v>4.91</v>
      </c>
      <c r="R1551" s="400">
        <v>4.91</v>
      </c>
      <c r="S1551" s="287">
        <f>SUM(P1551:R1551)</f>
        <v>14.73</v>
      </c>
      <c r="T1551" s="400">
        <v>4.91</v>
      </c>
      <c r="U1551" s="400">
        <v>4.91</v>
      </c>
      <c r="V1551" s="400">
        <v>4.91</v>
      </c>
      <c r="W1551" s="287">
        <f>SUM(T1551:V1551)</f>
        <v>14.73</v>
      </c>
      <c r="X1551" s="400">
        <v>4.91</v>
      </c>
      <c r="Y1551" s="400">
        <v>4.91</v>
      </c>
      <c r="Z1551" s="400">
        <v>4.91</v>
      </c>
      <c r="AA1551" s="287">
        <f>SUM(X1551:Z1551)</f>
        <v>14.73</v>
      </c>
      <c r="AB1551" s="400">
        <v>4.91</v>
      </c>
      <c r="AC1551" s="400">
        <v>4.91</v>
      </c>
      <c r="AD1551" s="400">
        <v>4.91</v>
      </c>
      <c r="AE1551" s="287">
        <f>SUM(AB1551:AD1551)</f>
        <v>14.73</v>
      </c>
      <c r="AF1551" s="401">
        <f>SUBTOTAL(9,S1551,W1551,AA1551,AE1551)</f>
        <v>58.92</v>
      </c>
    </row>
    <row r="1552" spans="1:32" x14ac:dyDescent="0.3">
      <c r="A1552" s="422"/>
      <c r="B1552" s="286" t="s">
        <v>3631</v>
      </c>
      <c r="C1552" s="416" t="s">
        <v>157</v>
      </c>
      <c r="D1552" s="416" t="s">
        <v>3585</v>
      </c>
      <c r="E1552" s="512" t="s">
        <v>3735</v>
      </c>
      <c r="F1552" s="417" t="s">
        <v>3586</v>
      </c>
      <c r="G1552" s="416" t="s">
        <v>1885</v>
      </c>
      <c r="H1552" s="416" t="s">
        <v>966</v>
      </c>
      <c r="I1552" s="416">
        <v>62300</v>
      </c>
      <c r="J1552" s="373" t="s">
        <v>1003</v>
      </c>
      <c r="K1552" s="418">
        <v>43231</v>
      </c>
      <c r="L1552" s="372" t="s">
        <v>2609</v>
      </c>
      <c r="M1552" s="419" t="s">
        <v>983</v>
      </c>
      <c r="N1552" s="373" t="s">
        <v>992</v>
      </c>
      <c r="O1552" s="347">
        <v>58.92</v>
      </c>
      <c r="P1552" s="400">
        <v>4.91</v>
      </c>
      <c r="Q1552" s="400">
        <v>4.91</v>
      </c>
      <c r="R1552" s="400">
        <v>4.91</v>
      </c>
      <c r="S1552" s="287">
        <f>SUM(P1552:R1552)</f>
        <v>14.73</v>
      </c>
      <c r="T1552" s="400">
        <v>4.91</v>
      </c>
      <c r="U1552" s="400">
        <v>4.91</v>
      </c>
      <c r="V1552" s="400">
        <v>4.91</v>
      </c>
      <c r="W1552" s="287">
        <f>SUM(T1552:V1552)</f>
        <v>14.73</v>
      </c>
      <c r="X1552" s="400">
        <v>4.91</v>
      </c>
      <c r="Y1552" s="400">
        <v>4.91</v>
      </c>
      <c r="Z1552" s="400">
        <v>4.91</v>
      </c>
      <c r="AA1552" s="287">
        <f>SUM(X1552:Z1552)</f>
        <v>14.73</v>
      </c>
      <c r="AB1552" s="400">
        <v>4.91</v>
      </c>
      <c r="AC1552" s="400">
        <v>4.91</v>
      </c>
      <c r="AD1552" s="400">
        <v>4.91</v>
      </c>
      <c r="AE1552" s="287">
        <f>SUM(AB1552:AD1552)</f>
        <v>14.73</v>
      </c>
      <c r="AF1552" s="401">
        <f>SUBTOTAL(9,S1552,W1552,AA1552,AE1552)</f>
        <v>58.92</v>
      </c>
    </row>
    <row r="1553" spans="1:32" x14ac:dyDescent="0.3">
      <c r="A1553" s="422"/>
      <c r="B1553" s="286" t="s">
        <v>3631</v>
      </c>
      <c r="C1553" s="416" t="s">
        <v>157</v>
      </c>
      <c r="D1553" s="416" t="s">
        <v>3587</v>
      </c>
      <c r="E1553" s="512" t="s">
        <v>3735</v>
      </c>
      <c r="F1553" s="417" t="s">
        <v>3588</v>
      </c>
      <c r="G1553" s="416" t="s">
        <v>1885</v>
      </c>
      <c r="H1553" s="416" t="s">
        <v>966</v>
      </c>
      <c r="I1553" s="416">
        <v>62300</v>
      </c>
      <c r="J1553" s="373" t="s">
        <v>1003</v>
      </c>
      <c r="K1553" s="418">
        <v>43231</v>
      </c>
      <c r="L1553" s="372" t="s">
        <v>2609</v>
      </c>
      <c r="M1553" s="419" t="s">
        <v>983</v>
      </c>
      <c r="N1553" s="373" t="s">
        <v>992</v>
      </c>
      <c r="O1553" s="347">
        <v>58.92</v>
      </c>
      <c r="P1553" s="400">
        <v>4.91</v>
      </c>
      <c r="Q1553" s="400">
        <v>4.91</v>
      </c>
      <c r="R1553" s="400">
        <v>4.91</v>
      </c>
      <c r="S1553" s="287">
        <f>SUM(P1553:R1553)</f>
        <v>14.73</v>
      </c>
      <c r="T1553" s="400">
        <v>4.91</v>
      </c>
      <c r="U1553" s="400">
        <v>4.91</v>
      </c>
      <c r="V1553" s="400">
        <v>4.91</v>
      </c>
      <c r="W1553" s="287">
        <f>SUM(T1553:V1553)</f>
        <v>14.73</v>
      </c>
      <c r="X1553" s="400">
        <v>4.91</v>
      </c>
      <c r="Y1553" s="400">
        <v>4.91</v>
      </c>
      <c r="Z1553" s="400">
        <v>4.91</v>
      </c>
      <c r="AA1553" s="287">
        <f>SUM(X1553:Z1553)</f>
        <v>14.73</v>
      </c>
      <c r="AB1553" s="400">
        <v>4.91</v>
      </c>
      <c r="AC1553" s="400">
        <v>4.91</v>
      </c>
      <c r="AD1553" s="400">
        <v>4.91</v>
      </c>
      <c r="AE1553" s="287">
        <f>SUM(AB1553:AD1553)</f>
        <v>14.73</v>
      </c>
      <c r="AF1553" s="401">
        <f>SUBTOTAL(9,S1553,W1553,AA1553,AE1553)</f>
        <v>58.92</v>
      </c>
    </row>
    <row r="1554" spans="1:32" x14ac:dyDescent="0.3">
      <c r="A1554" s="286"/>
      <c r="B1554" s="286" t="s">
        <v>3631</v>
      </c>
      <c r="C1554" s="286" t="s">
        <v>2700</v>
      </c>
      <c r="D1554" s="286" t="s">
        <v>3619</v>
      </c>
      <c r="E1554" s="503" t="s">
        <v>3733</v>
      </c>
      <c r="F1554" s="373" t="s">
        <v>2745</v>
      </c>
      <c r="G1554" s="286" t="s">
        <v>3346</v>
      </c>
      <c r="H1554" s="286" t="s">
        <v>913</v>
      </c>
      <c r="I1554" s="372">
        <v>53000</v>
      </c>
      <c r="J1554" s="373" t="s">
        <v>1003</v>
      </c>
      <c r="K1554" s="286">
        <v>42942</v>
      </c>
      <c r="L1554" s="372" t="s">
        <v>2609</v>
      </c>
      <c r="M1554" s="378" t="s">
        <v>983</v>
      </c>
      <c r="N1554" s="373" t="s">
        <v>992</v>
      </c>
      <c r="O1554" s="347">
        <v>58.92</v>
      </c>
      <c r="P1554" s="400">
        <v>4.91</v>
      </c>
      <c r="Q1554" s="400">
        <v>4.91</v>
      </c>
      <c r="R1554" s="400">
        <v>4.91</v>
      </c>
      <c r="S1554" s="287">
        <f>SUM(P1554:R1554)</f>
        <v>14.73</v>
      </c>
      <c r="T1554" s="400">
        <v>4.91</v>
      </c>
      <c r="U1554" s="400">
        <v>4.91</v>
      </c>
      <c r="V1554" s="400">
        <v>4.91</v>
      </c>
      <c r="W1554" s="287">
        <f>SUM(T1554:V1554)</f>
        <v>14.73</v>
      </c>
      <c r="X1554" s="400">
        <v>4.91</v>
      </c>
      <c r="Y1554" s="400">
        <v>4.91</v>
      </c>
      <c r="Z1554" s="400">
        <v>4.91</v>
      </c>
      <c r="AA1554" s="287">
        <f>SUM(X1554:Z1554)</f>
        <v>14.73</v>
      </c>
      <c r="AB1554" s="400">
        <v>4.91</v>
      </c>
      <c r="AC1554" s="400">
        <v>4.91</v>
      </c>
      <c r="AD1554" s="400">
        <v>4.91</v>
      </c>
      <c r="AE1554" s="287">
        <f>SUM(AB1554:AD1554)</f>
        <v>14.73</v>
      </c>
      <c r="AF1554" s="401">
        <f>SUBTOTAL(9,S1554,W1554,AA1554,AE1554)</f>
        <v>58.92</v>
      </c>
    </row>
    <row r="1555" spans="1:32" x14ac:dyDescent="0.3">
      <c r="A1555" s="286"/>
      <c r="B1555" s="286" t="s">
        <v>3631</v>
      </c>
      <c r="C1555" s="372" t="s">
        <v>2686</v>
      </c>
      <c r="D1555" s="372" t="s">
        <v>3602</v>
      </c>
      <c r="E1555" s="372" t="s">
        <v>927</v>
      </c>
      <c r="F1555" s="373" t="s">
        <v>3603</v>
      </c>
      <c r="G1555" s="373" t="s">
        <v>1272</v>
      </c>
      <c r="H1555" s="372" t="s">
        <v>912</v>
      </c>
      <c r="I1555" s="372">
        <v>53100</v>
      </c>
      <c r="J1555" s="373" t="s">
        <v>1002</v>
      </c>
      <c r="K1555" s="374">
        <v>40246</v>
      </c>
      <c r="L1555" s="372" t="s">
        <v>2608</v>
      </c>
      <c r="M1555" s="378" t="s">
        <v>984</v>
      </c>
      <c r="N1555" s="373" t="s">
        <v>991</v>
      </c>
      <c r="O1555" s="347">
        <v>46.08</v>
      </c>
      <c r="P1555" s="400">
        <v>3.84</v>
      </c>
      <c r="Q1555" s="400">
        <v>3.84</v>
      </c>
      <c r="R1555" s="400">
        <v>3.84</v>
      </c>
      <c r="S1555" s="287">
        <f>SUM(P1555:R1555)</f>
        <v>11.52</v>
      </c>
      <c r="T1555" s="400">
        <v>3.84</v>
      </c>
      <c r="U1555" s="400">
        <v>3.84</v>
      </c>
      <c r="V1555" s="400">
        <v>3.84</v>
      </c>
      <c r="W1555" s="287">
        <f>SUM(T1555:V1555)</f>
        <v>11.52</v>
      </c>
      <c r="X1555" s="400">
        <v>3.84</v>
      </c>
      <c r="Y1555" s="400">
        <v>3.84</v>
      </c>
      <c r="Z1555" s="400">
        <v>3.84</v>
      </c>
      <c r="AA1555" s="287">
        <f>SUM(X1555:Z1555)</f>
        <v>11.52</v>
      </c>
      <c r="AB1555" s="400">
        <v>3.84</v>
      </c>
      <c r="AC1555" s="400">
        <v>3.84</v>
      </c>
      <c r="AD1555" s="400">
        <v>3.84</v>
      </c>
      <c r="AE1555" s="287">
        <f>SUM(AB1555:AD1555)</f>
        <v>11.52</v>
      </c>
      <c r="AF1555" s="401">
        <f>SUBTOTAL(9,S1555,W1555,AA1555,AE1555)</f>
        <v>46.08</v>
      </c>
    </row>
    <row r="1556" spans="1:32" x14ac:dyDescent="0.3">
      <c r="A1556" s="286"/>
      <c r="B1556" s="286" t="s">
        <v>3631</v>
      </c>
      <c r="C1556" s="372" t="s">
        <v>747</v>
      </c>
      <c r="D1556" s="372" t="s">
        <v>3604</v>
      </c>
      <c r="E1556" s="372" t="s">
        <v>960</v>
      </c>
      <c r="F1556" s="373" t="s">
        <v>3605</v>
      </c>
      <c r="G1556" s="373" t="s">
        <v>1885</v>
      </c>
      <c r="H1556" s="372" t="s">
        <v>966</v>
      </c>
      <c r="I1556" s="372">
        <v>62300</v>
      </c>
      <c r="J1556" s="373" t="s">
        <v>1002</v>
      </c>
      <c r="K1556" s="374" t="s">
        <v>747</v>
      </c>
      <c r="L1556" s="372" t="s">
        <v>2608</v>
      </c>
      <c r="M1556" s="378" t="s">
        <v>984</v>
      </c>
      <c r="N1556" s="373" t="s">
        <v>991</v>
      </c>
      <c r="O1556" s="347">
        <v>46.08</v>
      </c>
      <c r="P1556" s="400">
        <v>3.84</v>
      </c>
      <c r="Q1556" s="400">
        <v>3.84</v>
      </c>
      <c r="R1556" s="400">
        <v>3.84</v>
      </c>
      <c r="S1556" s="287">
        <f>SUM(P1556:R1556)</f>
        <v>11.52</v>
      </c>
      <c r="T1556" s="400">
        <v>3.84</v>
      </c>
      <c r="U1556" s="400">
        <v>3.84</v>
      </c>
      <c r="V1556" s="400">
        <v>3.84</v>
      </c>
      <c r="W1556" s="287">
        <f>SUM(T1556:V1556)</f>
        <v>11.52</v>
      </c>
      <c r="X1556" s="400">
        <v>3.84</v>
      </c>
      <c r="Y1556" s="400">
        <v>3.84</v>
      </c>
      <c r="Z1556" s="400">
        <v>3.84</v>
      </c>
      <c r="AA1556" s="287">
        <f>SUM(X1556:Z1556)</f>
        <v>11.52</v>
      </c>
      <c r="AB1556" s="400">
        <v>3.84</v>
      </c>
      <c r="AC1556" s="400">
        <v>3.84</v>
      </c>
      <c r="AD1556" s="400">
        <v>3.84</v>
      </c>
      <c r="AE1556" s="287">
        <f>SUM(AB1556:AD1556)</f>
        <v>11.52</v>
      </c>
      <c r="AF1556" s="401">
        <f>SUBTOTAL(9,S1556,W1556,AA1556,AE1556)</f>
        <v>46.08</v>
      </c>
    </row>
    <row r="1557" spans="1:32" x14ac:dyDescent="0.3">
      <c r="A1557" s="286"/>
      <c r="B1557" s="286" t="s">
        <v>3631</v>
      </c>
      <c r="C1557" s="372" t="s">
        <v>1535</v>
      </c>
      <c r="D1557" s="372" t="s">
        <v>1534</v>
      </c>
      <c r="E1557" s="420" t="s">
        <v>750</v>
      </c>
      <c r="F1557" s="373" t="s">
        <v>714</v>
      </c>
      <c r="G1557" s="373" t="s">
        <v>3607</v>
      </c>
      <c r="H1557" s="372" t="s">
        <v>3608</v>
      </c>
      <c r="I1557" s="372">
        <v>75706</v>
      </c>
      <c r="J1557" s="373" t="s">
        <v>1001</v>
      </c>
      <c r="K1557" s="374">
        <v>43098</v>
      </c>
      <c r="L1557" s="372" t="s">
        <v>2609</v>
      </c>
      <c r="M1557" s="373" t="s">
        <v>983</v>
      </c>
      <c r="N1557" s="373" t="s">
        <v>991</v>
      </c>
      <c r="O1557" s="375">
        <v>38.04</v>
      </c>
      <c r="P1557" s="400">
        <v>3.17</v>
      </c>
      <c r="Q1557" s="400">
        <v>3.17</v>
      </c>
      <c r="R1557" s="400">
        <v>3.17</v>
      </c>
      <c r="S1557" s="287">
        <f>SUM(P1557:R1557)</f>
        <v>9.51</v>
      </c>
      <c r="T1557" s="400">
        <v>3.17</v>
      </c>
      <c r="U1557" s="400">
        <v>3.17</v>
      </c>
      <c r="V1557" s="400">
        <v>3.17</v>
      </c>
      <c r="W1557" s="287">
        <f>SUM(T1557:V1557)</f>
        <v>9.51</v>
      </c>
      <c r="X1557" s="400">
        <v>3.17</v>
      </c>
      <c r="Y1557" s="400">
        <v>3.17</v>
      </c>
      <c r="Z1557" s="400">
        <v>3.17</v>
      </c>
      <c r="AA1557" s="287">
        <f>SUM(X1557:Z1557)</f>
        <v>9.51</v>
      </c>
      <c r="AB1557" s="400">
        <v>3.17</v>
      </c>
      <c r="AC1557" s="400">
        <v>3.17</v>
      </c>
      <c r="AD1557" s="400">
        <v>3.17</v>
      </c>
      <c r="AE1557" s="287">
        <f>SUM(AB1557:AD1557)</f>
        <v>9.51</v>
      </c>
      <c r="AF1557" s="401">
        <f>SUBTOTAL(9,S1557,W1557,AA1557,AE1557)</f>
        <v>38.04</v>
      </c>
    </row>
    <row r="1558" spans="1:32" x14ac:dyDescent="0.3">
      <c r="A1558" s="286"/>
      <c r="B1558" s="286" t="s">
        <v>3631</v>
      </c>
      <c r="C1558" s="373" t="s">
        <v>2665</v>
      </c>
      <c r="D1558" s="373" t="s">
        <v>1537</v>
      </c>
      <c r="E1558" s="372" t="s">
        <v>750</v>
      </c>
      <c r="F1558" s="373" t="s">
        <v>2392</v>
      </c>
      <c r="G1558" s="373" t="s">
        <v>3607</v>
      </c>
      <c r="H1558" s="372" t="s">
        <v>3608</v>
      </c>
      <c r="I1558" s="372">
        <v>75706</v>
      </c>
      <c r="J1558" s="373" t="s">
        <v>1001</v>
      </c>
      <c r="K1558" s="374">
        <v>42587</v>
      </c>
      <c r="L1558" s="372" t="s">
        <v>2609</v>
      </c>
      <c r="M1558" s="378" t="s">
        <v>983</v>
      </c>
      <c r="N1558" s="373" t="s">
        <v>991</v>
      </c>
      <c r="O1558" s="347">
        <v>50.76</v>
      </c>
      <c r="P1558" s="400">
        <v>3.17</v>
      </c>
      <c r="Q1558" s="400">
        <v>3.17</v>
      </c>
      <c r="R1558" s="400">
        <v>3.17</v>
      </c>
      <c r="S1558" s="287">
        <f>SUM(P1558:R1558)</f>
        <v>9.51</v>
      </c>
      <c r="T1558" s="400">
        <v>3.17</v>
      </c>
      <c r="U1558" s="400">
        <v>3.17</v>
      </c>
      <c r="V1558" s="400">
        <v>3.17</v>
      </c>
      <c r="W1558" s="287">
        <f>SUM(T1558:V1558)</f>
        <v>9.51</v>
      </c>
      <c r="X1558" s="400">
        <v>3.17</v>
      </c>
      <c r="Y1558" s="400">
        <v>4.2300000000000004</v>
      </c>
      <c r="Z1558" s="400">
        <v>4.2300000000000004</v>
      </c>
      <c r="AA1558" s="287">
        <f>SUM(X1558:Z1558)</f>
        <v>11.63</v>
      </c>
      <c r="AB1558" s="400">
        <v>4.2300000000000004</v>
      </c>
      <c r="AC1558" s="400">
        <v>4.2300000000000004</v>
      </c>
      <c r="AD1558" s="400">
        <v>4.2300000000000004</v>
      </c>
      <c r="AE1558" s="287">
        <f>SUM(AB1558:AD1558)</f>
        <v>12.690000000000001</v>
      </c>
      <c r="AF1558" s="401">
        <f>SUBTOTAL(9,S1558,W1558,AA1558,AE1558)</f>
        <v>43.34</v>
      </c>
    </row>
    <row r="1559" spans="1:32" x14ac:dyDescent="0.3">
      <c r="A1559" s="286"/>
      <c r="B1559" s="286" t="s">
        <v>3631</v>
      </c>
      <c r="C1559" s="373" t="s">
        <v>2665</v>
      </c>
      <c r="D1559" s="373" t="s">
        <v>1536</v>
      </c>
      <c r="E1559" s="372" t="s">
        <v>750</v>
      </c>
      <c r="F1559" s="373" t="s">
        <v>2393</v>
      </c>
      <c r="G1559" s="373" t="s">
        <v>3607</v>
      </c>
      <c r="H1559" s="372" t="s">
        <v>3608</v>
      </c>
      <c r="I1559" s="372">
        <v>75706</v>
      </c>
      <c r="J1559" s="373" t="s">
        <v>1001</v>
      </c>
      <c r="K1559" s="374">
        <v>42587</v>
      </c>
      <c r="L1559" s="372" t="s">
        <v>2609</v>
      </c>
      <c r="M1559" s="378" t="s">
        <v>983</v>
      </c>
      <c r="N1559" s="373" t="s">
        <v>991</v>
      </c>
      <c r="O1559" s="347">
        <v>50.76</v>
      </c>
      <c r="P1559" s="400">
        <v>3.17</v>
      </c>
      <c r="Q1559" s="400">
        <v>3.17</v>
      </c>
      <c r="R1559" s="400">
        <v>3.17</v>
      </c>
      <c r="S1559" s="287">
        <f>SUM(P1559:R1559)</f>
        <v>9.51</v>
      </c>
      <c r="T1559" s="400">
        <v>3.17</v>
      </c>
      <c r="U1559" s="400">
        <v>3.17</v>
      </c>
      <c r="V1559" s="400">
        <v>3.17</v>
      </c>
      <c r="W1559" s="287">
        <f>SUM(T1559:V1559)</f>
        <v>9.51</v>
      </c>
      <c r="X1559" s="400">
        <v>3.17</v>
      </c>
      <c r="Y1559" s="400">
        <v>4.2300000000000004</v>
      </c>
      <c r="Z1559" s="400">
        <v>4.2300000000000004</v>
      </c>
      <c r="AA1559" s="287">
        <f>SUM(X1559:Z1559)</f>
        <v>11.63</v>
      </c>
      <c r="AB1559" s="400">
        <v>4.2300000000000004</v>
      </c>
      <c r="AC1559" s="400">
        <v>4.2300000000000004</v>
      </c>
      <c r="AD1559" s="400">
        <v>4.2300000000000004</v>
      </c>
      <c r="AE1559" s="287">
        <f>SUM(AB1559:AD1559)</f>
        <v>12.690000000000001</v>
      </c>
      <c r="AF1559" s="401">
        <f>SUBTOTAL(9,S1559,W1559,AA1559,AE1559)</f>
        <v>43.34</v>
      </c>
    </row>
    <row r="1560" spans="1:32" x14ac:dyDescent="0.3">
      <c r="A1560" s="286"/>
      <c r="B1560" s="286" t="s">
        <v>3631</v>
      </c>
      <c r="C1560" s="373" t="s">
        <v>162</v>
      </c>
      <c r="D1560" s="373" t="s">
        <v>336</v>
      </c>
      <c r="E1560" s="372" t="s">
        <v>926</v>
      </c>
      <c r="F1560" s="373" t="s">
        <v>3598</v>
      </c>
      <c r="G1560" s="373" t="s">
        <v>1885</v>
      </c>
      <c r="H1560" s="372" t="s">
        <v>966</v>
      </c>
      <c r="I1560" s="372">
        <v>62300</v>
      </c>
      <c r="J1560" s="373" t="s">
        <v>1001</v>
      </c>
      <c r="K1560" s="374">
        <v>40179</v>
      </c>
      <c r="L1560" s="372" t="s">
        <v>2608</v>
      </c>
      <c r="M1560" s="378" t="s">
        <v>983</v>
      </c>
      <c r="N1560" s="373" t="s">
        <v>991</v>
      </c>
      <c r="O1560" s="347">
        <v>50.76</v>
      </c>
      <c r="P1560" s="400">
        <v>4.2300000000000004</v>
      </c>
      <c r="Q1560" s="400">
        <v>4.2300000000000004</v>
      </c>
      <c r="R1560" s="400">
        <v>4.2300000000000004</v>
      </c>
      <c r="S1560" s="287">
        <f>SUM(P1560:R1560)</f>
        <v>12.690000000000001</v>
      </c>
      <c r="T1560" s="400">
        <v>4.2300000000000004</v>
      </c>
      <c r="U1560" s="400">
        <v>4.2300000000000004</v>
      </c>
      <c r="V1560" s="400">
        <v>4.2300000000000004</v>
      </c>
      <c r="W1560" s="287">
        <f>SUM(T1560:V1560)</f>
        <v>12.690000000000001</v>
      </c>
      <c r="X1560" s="400">
        <v>4.2300000000000004</v>
      </c>
      <c r="Y1560" s="400">
        <v>4.2300000000000004</v>
      </c>
      <c r="Z1560" s="400">
        <v>4.2300000000000004</v>
      </c>
      <c r="AA1560" s="287">
        <f>SUM(X1560:Z1560)</f>
        <v>12.690000000000001</v>
      </c>
      <c r="AB1560" s="400">
        <v>4.2300000000000004</v>
      </c>
      <c r="AC1560" s="400">
        <v>4.2300000000000004</v>
      </c>
      <c r="AD1560" s="400">
        <v>4.2300000000000004</v>
      </c>
      <c r="AE1560" s="287">
        <f>SUM(AB1560:AD1560)</f>
        <v>12.690000000000001</v>
      </c>
      <c r="AF1560" s="401">
        <f>SUBTOTAL(9,S1560,W1560,AA1560,AE1560)</f>
        <v>50.760000000000005</v>
      </c>
    </row>
    <row r="1561" spans="1:32" x14ac:dyDescent="0.3">
      <c r="A1561" s="286"/>
      <c r="B1561" s="286" t="s">
        <v>3631</v>
      </c>
      <c r="C1561" s="372" t="s">
        <v>2594</v>
      </c>
      <c r="D1561" s="373" t="s">
        <v>2910</v>
      </c>
      <c r="E1561" s="372" t="s">
        <v>911</v>
      </c>
      <c r="F1561" s="373" t="s">
        <v>3600</v>
      </c>
      <c r="G1561" s="373" t="s">
        <v>1272</v>
      </c>
      <c r="H1561" s="372" t="s">
        <v>912</v>
      </c>
      <c r="I1561" s="372">
        <v>53100</v>
      </c>
      <c r="J1561" s="373" t="s">
        <v>1001</v>
      </c>
      <c r="K1561" s="374">
        <v>39430</v>
      </c>
      <c r="L1561" s="372" t="s">
        <v>2608</v>
      </c>
      <c r="M1561" s="378" t="s">
        <v>983</v>
      </c>
      <c r="N1561" s="373" t="s">
        <v>991</v>
      </c>
      <c r="O1561" s="347">
        <v>50.76</v>
      </c>
      <c r="P1561" s="400">
        <v>4.2300000000000004</v>
      </c>
      <c r="Q1561" s="400">
        <v>4.2300000000000004</v>
      </c>
      <c r="R1561" s="400">
        <v>4.2300000000000004</v>
      </c>
      <c r="S1561" s="287">
        <f>SUM(P1561:R1561)</f>
        <v>12.690000000000001</v>
      </c>
      <c r="T1561" s="400">
        <v>4.2300000000000004</v>
      </c>
      <c r="U1561" s="400">
        <v>4.2300000000000004</v>
      </c>
      <c r="V1561" s="400">
        <v>4.2300000000000004</v>
      </c>
      <c r="W1561" s="287">
        <f>SUM(T1561:V1561)</f>
        <v>12.690000000000001</v>
      </c>
      <c r="X1561" s="400">
        <v>4.2300000000000004</v>
      </c>
      <c r="Y1561" s="400">
        <v>4.2300000000000004</v>
      </c>
      <c r="Z1561" s="400">
        <v>4.2300000000000004</v>
      </c>
      <c r="AA1561" s="287">
        <f>SUM(X1561:Z1561)</f>
        <v>12.690000000000001</v>
      </c>
      <c r="AB1561" s="400">
        <v>4.2300000000000004</v>
      </c>
      <c r="AC1561" s="400">
        <v>4.2300000000000004</v>
      </c>
      <c r="AD1561" s="400">
        <v>4.2300000000000004</v>
      </c>
      <c r="AE1561" s="287">
        <f>SUM(AB1561:AD1561)</f>
        <v>12.690000000000001</v>
      </c>
      <c r="AF1561" s="401">
        <f>SUBTOTAL(9,S1561,W1561,AA1561,AE1561)</f>
        <v>50.760000000000005</v>
      </c>
    </row>
    <row r="1562" spans="1:32" x14ac:dyDescent="0.3">
      <c r="A1562" s="286"/>
      <c r="B1562" s="286" t="s">
        <v>3631</v>
      </c>
      <c r="C1562" s="286" t="s">
        <v>3610</v>
      </c>
      <c r="D1562" s="286" t="s">
        <v>3611</v>
      </c>
      <c r="E1562" s="286" t="s">
        <v>750</v>
      </c>
      <c r="F1562" s="286" t="s">
        <v>2292</v>
      </c>
      <c r="G1562" s="286" t="s">
        <v>1272</v>
      </c>
      <c r="H1562" s="286" t="s">
        <v>912</v>
      </c>
      <c r="I1562" s="372">
        <v>53100</v>
      </c>
      <c r="J1562" s="286" t="s">
        <v>1001</v>
      </c>
      <c r="K1562" s="286">
        <v>42357</v>
      </c>
      <c r="L1562" s="372" t="s">
        <v>2608</v>
      </c>
      <c r="M1562" s="286" t="s">
        <v>983</v>
      </c>
      <c r="N1562" s="286" t="s">
        <v>991</v>
      </c>
      <c r="O1562" s="347">
        <v>50.76</v>
      </c>
      <c r="P1562" s="400">
        <v>4.2300000000000004</v>
      </c>
      <c r="Q1562" s="400">
        <v>4.2300000000000004</v>
      </c>
      <c r="R1562" s="400">
        <v>4.2300000000000004</v>
      </c>
      <c r="S1562" s="287">
        <f>SUM(P1562:R1562)</f>
        <v>12.690000000000001</v>
      </c>
      <c r="T1562" s="400">
        <v>4.2300000000000004</v>
      </c>
      <c r="U1562" s="400">
        <v>4.2300000000000004</v>
      </c>
      <c r="V1562" s="400">
        <v>4.2300000000000004</v>
      </c>
      <c r="W1562" s="287">
        <f>SUM(T1562:V1562)</f>
        <v>12.690000000000001</v>
      </c>
      <c r="X1562" s="400">
        <v>4.2300000000000004</v>
      </c>
      <c r="Y1562" s="400">
        <v>4.2300000000000004</v>
      </c>
      <c r="Z1562" s="400">
        <v>4.2300000000000004</v>
      </c>
      <c r="AA1562" s="287">
        <f>SUM(X1562:Z1562)</f>
        <v>12.690000000000001</v>
      </c>
      <c r="AB1562" s="400">
        <v>4.2300000000000004</v>
      </c>
      <c r="AC1562" s="400">
        <v>4.2300000000000004</v>
      </c>
      <c r="AD1562" s="400">
        <v>4.2300000000000004</v>
      </c>
      <c r="AE1562" s="287">
        <f>SUM(AB1562:AD1562)</f>
        <v>12.690000000000001</v>
      </c>
      <c r="AF1562" s="401">
        <f>SUBTOTAL(9,S1562,W1562,AA1562,AE1562)</f>
        <v>50.760000000000005</v>
      </c>
    </row>
    <row r="1563" spans="1:32" x14ac:dyDescent="0.3">
      <c r="A1563" s="286"/>
      <c r="B1563" s="286" t="s">
        <v>3631</v>
      </c>
      <c r="C1563" s="286" t="s">
        <v>2700</v>
      </c>
      <c r="D1563" s="286" t="s">
        <v>3613</v>
      </c>
      <c r="E1563" s="512" t="s">
        <v>3735</v>
      </c>
      <c r="F1563" s="286" t="s">
        <v>3615</v>
      </c>
      <c r="G1563" s="286" t="s">
        <v>3346</v>
      </c>
      <c r="H1563" s="286" t="s">
        <v>913</v>
      </c>
      <c r="I1563" s="372">
        <v>53000</v>
      </c>
      <c r="J1563" s="373" t="s">
        <v>1003</v>
      </c>
      <c r="K1563" s="286">
        <v>43322</v>
      </c>
      <c r="L1563" s="286" t="s">
        <v>2609</v>
      </c>
      <c r="M1563" s="286" t="s">
        <v>983</v>
      </c>
      <c r="N1563" s="373" t="s">
        <v>992</v>
      </c>
      <c r="O1563" s="347">
        <v>58.92</v>
      </c>
      <c r="P1563" s="400">
        <v>4.91</v>
      </c>
      <c r="Q1563" s="400">
        <v>4.91</v>
      </c>
      <c r="R1563" s="400">
        <v>4.91</v>
      </c>
      <c r="S1563" s="287">
        <f>SUM(P1563:R1563)</f>
        <v>14.73</v>
      </c>
      <c r="T1563" s="400">
        <v>4.91</v>
      </c>
      <c r="U1563" s="400">
        <v>4.91</v>
      </c>
      <c r="V1563" s="400">
        <v>4.91</v>
      </c>
      <c r="W1563" s="287">
        <f>SUM(T1563:V1563)</f>
        <v>14.73</v>
      </c>
      <c r="X1563" s="400">
        <v>4.91</v>
      </c>
      <c r="Y1563" s="400">
        <v>4.91</v>
      </c>
      <c r="Z1563" s="400">
        <v>4.91</v>
      </c>
      <c r="AA1563" s="287">
        <f>SUM(X1563:Z1563)</f>
        <v>14.73</v>
      </c>
      <c r="AB1563" s="400">
        <v>4.91</v>
      </c>
      <c r="AC1563" s="400">
        <v>4.91</v>
      </c>
      <c r="AD1563" s="400">
        <v>4.91</v>
      </c>
      <c r="AE1563" s="287">
        <f>SUM(AB1563:AD1563)</f>
        <v>14.73</v>
      </c>
      <c r="AF1563" s="401">
        <f>SUBTOTAL(9,S1563,W1563,AA1563,AE1563)</f>
        <v>58.92</v>
      </c>
    </row>
    <row r="1564" spans="1:32" x14ac:dyDescent="0.3">
      <c r="A1564" s="286"/>
      <c r="B1564" s="286" t="s">
        <v>3631</v>
      </c>
      <c r="C1564" s="286" t="s">
        <v>2594</v>
      </c>
      <c r="D1564" s="286" t="s">
        <v>3617</v>
      </c>
      <c r="E1564" s="512" t="s">
        <v>3735</v>
      </c>
      <c r="F1564" s="286" t="s">
        <v>3618</v>
      </c>
      <c r="G1564" s="286" t="s">
        <v>3346</v>
      </c>
      <c r="H1564" s="286" t="s">
        <v>913</v>
      </c>
      <c r="I1564" s="372">
        <v>53000</v>
      </c>
      <c r="J1564" s="373" t="s">
        <v>1003</v>
      </c>
      <c r="K1564" s="286">
        <v>42226</v>
      </c>
      <c r="L1564" s="286" t="s">
        <v>2608</v>
      </c>
      <c r="M1564" s="286" t="s">
        <v>983</v>
      </c>
      <c r="N1564" s="373" t="s">
        <v>992</v>
      </c>
      <c r="O1564" s="347">
        <v>78.599999999999994</v>
      </c>
      <c r="P1564" s="400">
        <v>6.55</v>
      </c>
      <c r="Q1564" s="400">
        <v>6.55</v>
      </c>
      <c r="R1564" s="400">
        <v>6.55</v>
      </c>
      <c r="S1564" s="287">
        <f>SUM(P1564:R1564)</f>
        <v>19.649999999999999</v>
      </c>
      <c r="T1564" s="400">
        <v>6.55</v>
      </c>
      <c r="U1564" s="400">
        <v>6.55</v>
      </c>
      <c r="V1564" s="400">
        <v>6.55</v>
      </c>
      <c r="W1564" s="287">
        <f>SUM(T1564:V1564)</f>
        <v>19.649999999999999</v>
      </c>
      <c r="X1564" s="400">
        <v>6.55</v>
      </c>
      <c r="Y1564" s="400">
        <v>6.55</v>
      </c>
      <c r="Z1564" s="400">
        <v>6.55</v>
      </c>
      <c r="AA1564" s="287">
        <f>SUM(X1564:Z1564)</f>
        <v>19.649999999999999</v>
      </c>
      <c r="AB1564" s="400">
        <v>6.55</v>
      </c>
      <c r="AC1564" s="400">
        <v>6.55</v>
      </c>
      <c r="AD1564" s="400">
        <v>6.55</v>
      </c>
      <c r="AE1564" s="287">
        <f>SUM(AB1564:AD1564)</f>
        <v>19.649999999999999</v>
      </c>
      <c r="AF1564" s="401">
        <f>SUBTOTAL(9,S1564,W1564,AA1564,AE1564)</f>
        <v>78.599999999999994</v>
      </c>
    </row>
    <row r="1565" spans="1:32" x14ac:dyDescent="0.3">
      <c r="A1565" s="528"/>
      <c r="B1565" s="528" t="s">
        <v>3631</v>
      </c>
      <c r="C1565" s="528" t="s">
        <v>2663</v>
      </c>
      <c r="D1565" s="528" t="s">
        <v>3784</v>
      </c>
      <c r="E1565" s="528" t="s">
        <v>3623</v>
      </c>
      <c r="F1565" s="528" t="s">
        <v>3624</v>
      </c>
      <c r="G1565" s="528" t="s">
        <v>1272</v>
      </c>
      <c r="H1565" s="528" t="s">
        <v>912</v>
      </c>
      <c r="I1565" s="561">
        <v>53100</v>
      </c>
      <c r="J1565" s="504" t="s">
        <v>1003</v>
      </c>
      <c r="K1565" s="528">
        <v>43338</v>
      </c>
      <c r="L1565" s="528" t="s">
        <v>2609</v>
      </c>
      <c r="M1565" s="528" t="s">
        <v>983</v>
      </c>
      <c r="N1565" s="504" t="s">
        <v>992</v>
      </c>
      <c r="O1565" s="347">
        <v>58.92</v>
      </c>
      <c r="P1565" s="400">
        <v>4.91</v>
      </c>
      <c r="Q1565" s="400">
        <v>4.91</v>
      </c>
      <c r="R1565" s="400">
        <v>4.91</v>
      </c>
      <c r="S1565" s="404">
        <f>SUM(P1565:R1565)</f>
        <v>14.73</v>
      </c>
      <c r="T1565" s="400">
        <v>4.91</v>
      </c>
      <c r="U1565" s="400">
        <v>4.91</v>
      </c>
      <c r="V1565" s="400">
        <v>4.91</v>
      </c>
      <c r="W1565" s="404">
        <f>SUM(T1565:V1565)</f>
        <v>14.73</v>
      </c>
      <c r="X1565" s="400">
        <v>4.91</v>
      </c>
      <c r="Y1565" s="400">
        <v>4.91</v>
      </c>
      <c r="Z1565" s="400">
        <v>4.91</v>
      </c>
      <c r="AA1565" s="404">
        <f>SUM(X1565:Z1565)</f>
        <v>14.73</v>
      </c>
      <c r="AB1565" s="400">
        <v>4.91</v>
      </c>
      <c r="AC1565" s="400">
        <v>4.91</v>
      </c>
      <c r="AD1565" s="400">
        <v>4.91</v>
      </c>
      <c r="AE1565" s="404">
        <f>SUM(AB1565:AD1565)</f>
        <v>14.73</v>
      </c>
      <c r="AF1565" s="401">
        <f>SUBTOTAL(9,S1565,W1565,AA1565,AE1565)</f>
        <v>58.92</v>
      </c>
    </row>
    <row r="1566" spans="1:32" x14ac:dyDescent="0.3">
      <c r="A1566" s="204"/>
      <c r="B1566" s="445" t="s">
        <v>3631</v>
      </c>
      <c r="C1566" s="451" t="s">
        <v>2700</v>
      </c>
      <c r="D1566" s="451" t="s">
        <v>3639</v>
      </c>
      <c r="E1566" s="512" t="s">
        <v>3735</v>
      </c>
      <c r="F1566" s="451" t="s">
        <v>3640</v>
      </c>
      <c r="G1566" s="451" t="s">
        <v>3346</v>
      </c>
      <c r="H1566" s="451" t="s">
        <v>913</v>
      </c>
      <c r="I1566" s="451">
        <v>53000</v>
      </c>
      <c r="J1566" s="373" t="s">
        <v>1003</v>
      </c>
      <c r="K1566" s="453">
        <v>43373</v>
      </c>
      <c r="L1566" s="445" t="s">
        <v>2609</v>
      </c>
      <c r="M1566" s="454" t="s">
        <v>983</v>
      </c>
      <c r="N1566" s="373" t="s">
        <v>992</v>
      </c>
      <c r="O1566" s="347">
        <v>58.92</v>
      </c>
      <c r="P1566" s="400">
        <v>4.91</v>
      </c>
      <c r="Q1566" s="400">
        <v>4.91</v>
      </c>
      <c r="R1566" s="400">
        <v>4.91</v>
      </c>
      <c r="S1566" s="287">
        <f>SUM(P1566:R1566)</f>
        <v>14.73</v>
      </c>
      <c r="T1566" s="400">
        <v>4.91</v>
      </c>
      <c r="U1566" s="400">
        <v>4.91</v>
      </c>
      <c r="V1566" s="400">
        <v>4.91</v>
      </c>
      <c r="W1566" s="287">
        <f>SUM(T1566:V1566)</f>
        <v>14.73</v>
      </c>
      <c r="X1566" s="400">
        <v>4.91</v>
      </c>
      <c r="Y1566" s="400">
        <v>4.91</v>
      </c>
      <c r="Z1566" s="400">
        <v>4.91</v>
      </c>
      <c r="AA1566" s="287">
        <f>SUM(X1566:Z1566)</f>
        <v>14.73</v>
      </c>
      <c r="AB1566" s="400">
        <v>4.91</v>
      </c>
      <c r="AC1566" s="400">
        <v>4.91</v>
      </c>
      <c r="AD1566" s="400">
        <v>4.91</v>
      </c>
      <c r="AE1566" s="287">
        <f>SUM(AB1566:AD1566)</f>
        <v>14.73</v>
      </c>
      <c r="AF1566" s="401">
        <f>SUBTOTAL(9,S1566,W1566,AA1566,AE1566)</f>
        <v>58.92</v>
      </c>
    </row>
    <row r="1567" spans="1:32" x14ac:dyDescent="0.3">
      <c r="A1567" s="204"/>
      <c r="B1567" s="445" t="s">
        <v>3631</v>
      </c>
      <c r="C1567" s="451" t="s">
        <v>2700</v>
      </c>
      <c r="D1567" s="451" t="s">
        <v>3641</v>
      </c>
      <c r="E1567" s="512" t="s">
        <v>3735</v>
      </c>
      <c r="F1567" s="455" t="s">
        <v>3642</v>
      </c>
      <c r="G1567" s="451" t="s">
        <v>3346</v>
      </c>
      <c r="H1567" s="451" t="s">
        <v>913</v>
      </c>
      <c r="I1567" s="451">
        <v>53000</v>
      </c>
      <c r="J1567" s="373" t="s">
        <v>1003</v>
      </c>
      <c r="K1567" s="453">
        <v>43422</v>
      </c>
      <c r="L1567" s="445" t="s">
        <v>2609</v>
      </c>
      <c r="M1567" s="454" t="s">
        <v>983</v>
      </c>
      <c r="N1567" s="373" t="s">
        <v>992</v>
      </c>
      <c r="O1567" s="347">
        <v>58.92</v>
      </c>
      <c r="P1567" s="400">
        <v>4.91</v>
      </c>
      <c r="Q1567" s="400">
        <v>4.91</v>
      </c>
      <c r="R1567" s="400">
        <v>4.91</v>
      </c>
      <c r="S1567" s="287">
        <f>SUM(P1567:R1567)</f>
        <v>14.73</v>
      </c>
      <c r="T1567" s="400">
        <v>4.91</v>
      </c>
      <c r="U1567" s="400">
        <v>4.91</v>
      </c>
      <c r="V1567" s="400">
        <v>4.91</v>
      </c>
      <c r="W1567" s="287">
        <f>SUM(T1567:V1567)</f>
        <v>14.73</v>
      </c>
      <c r="X1567" s="400">
        <v>4.91</v>
      </c>
      <c r="Y1567" s="400">
        <v>4.91</v>
      </c>
      <c r="Z1567" s="400">
        <v>4.91</v>
      </c>
      <c r="AA1567" s="287">
        <f>SUM(X1567:Z1567)</f>
        <v>14.73</v>
      </c>
      <c r="AB1567" s="400">
        <v>4.91</v>
      </c>
      <c r="AC1567" s="400">
        <v>4.91</v>
      </c>
      <c r="AD1567" s="400">
        <v>4.91</v>
      </c>
      <c r="AE1567" s="287">
        <f>SUM(AB1567:AD1567)</f>
        <v>14.73</v>
      </c>
      <c r="AF1567" s="401">
        <f>SUBTOTAL(9,S1567,W1567,AA1567,AE1567)</f>
        <v>58.92</v>
      </c>
    </row>
    <row r="1568" spans="1:32" x14ac:dyDescent="0.3">
      <c r="A1568" s="204"/>
      <c r="B1568" s="445" t="s">
        <v>3631</v>
      </c>
      <c r="C1568" s="451" t="s">
        <v>2700</v>
      </c>
      <c r="D1568" s="451" t="s">
        <v>3643</v>
      </c>
      <c r="E1568" s="512" t="s">
        <v>3735</v>
      </c>
      <c r="F1568" s="451" t="s">
        <v>3644</v>
      </c>
      <c r="G1568" s="451" t="s">
        <v>3346</v>
      </c>
      <c r="H1568" s="451" t="s">
        <v>913</v>
      </c>
      <c r="I1568" s="451">
        <v>53000</v>
      </c>
      <c r="J1568" s="373" t="s">
        <v>1003</v>
      </c>
      <c r="K1568" s="453">
        <v>43422</v>
      </c>
      <c r="L1568" s="445" t="s">
        <v>2609</v>
      </c>
      <c r="M1568" s="454" t="s">
        <v>983</v>
      </c>
      <c r="N1568" s="373" t="s">
        <v>992</v>
      </c>
      <c r="O1568" s="347">
        <v>58.92</v>
      </c>
      <c r="P1568" s="400">
        <v>4.91</v>
      </c>
      <c r="Q1568" s="400">
        <v>4.91</v>
      </c>
      <c r="R1568" s="400">
        <v>4.91</v>
      </c>
      <c r="S1568" s="287">
        <f>SUM(P1568:R1568)</f>
        <v>14.73</v>
      </c>
      <c r="T1568" s="400">
        <v>4.91</v>
      </c>
      <c r="U1568" s="400">
        <v>4.91</v>
      </c>
      <c r="V1568" s="400">
        <v>4.91</v>
      </c>
      <c r="W1568" s="287">
        <f>SUM(T1568:V1568)</f>
        <v>14.73</v>
      </c>
      <c r="X1568" s="400">
        <v>4.91</v>
      </c>
      <c r="Y1568" s="400">
        <v>4.91</v>
      </c>
      <c r="Z1568" s="400">
        <v>4.91</v>
      </c>
      <c r="AA1568" s="287">
        <f>SUM(X1568:Z1568)</f>
        <v>14.73</v>
      </c>
      <c r="AB1568" s="400">
        <v>4.91</v>
      </c>
      <c r="AC1568" s="400">
        <v>4.91</v>
      </c>
      <c r="AD1568" s="400">
        <v>4.91</v>
      </c>
      <c r="AE1568" s="287">
        <f>SUM(AB1568:AD1568)</f>
        <v>14.73</v>
      </c>
      <c r="AF1568" s="401">
        <f>SUBTOTAL(9,S1568,W1568,AA1568,AE1568)</f>
        <v>58.92</v>
      </c>
    </row>
    <row r="1569" spans="1:32" x14ac:dyDescent="0.3">
      <c r="A1569" s="204"/>
      <c r="B1569" s="445" t="s">
        <v>3631</v>
      </c>
      <c r="C1569" s="451" t="s">
        <v>2700</v>
      </c>
      <c r="D1569" s="451" t="s">
        <v>3645</v>
      </c>
      <c r="E1569" s="512" t="s">
        <v>3735</v>
      </c>
      <c r="F1569" s="451" t="s">
        <v>3646</v>
      </c>
      <c r="G1569" s="451" t="s">
        <v>3346</v>
      </c>
      <c r="H1569" s="451" t="s">
        <v>913</v>
      </c>
      <c r="I1569" s="451">
        <v>53000</v>
      </c>
      <c r="J1569" s="373" t="s">
        <v>1003</v>
      </c>
      <c r="K1569" s="453">
        <v>43422</v>
      </c>
      <c r="L1569" s="445" t="s">
        <v>2609</v>
      </c>
      <c r="M1569" s="454" t="s">
        <v>983</v>
      </c>
      <c r="N1569" s="373" t="s">
        <v>992</v>
      </c>
      <c r="O1569" s="347">
        <v>58.92</v>
      </c>
      <c r="P1569" s="400">
        <v>4.91</v>
      </c>
      <c r="Q1569" s="400">
        <v>4.91</v>
      </c>
      <c r="R1569" s="400">
        <v>4.91</v>
      </c>
      <c r="S1569" s="287">
        <f>SUM(P1569:R1569)</f>
        <v>14.73</v>
      </c>
      <c r="T1569" s="400">
        <v>4.91</v>
      </c>
      <c r="U1569" s="400">
        <v>4.91</v>
      </c>
      <c r="V1569" s="400">
        <v>4.91</v>
      </c>
      <c r="W1569" s="287">
        <f>SUM(T1569:V1569)</f>
        <v>14.73</v>
      </c>
      <c r="X1569" s="400">
        <v>4.91</v>
      </c>
      <c r="Y1569" s="400">
        <v>4.91</v>
      </c>
      <c r="Z1569" s="400">
        <v>4.91</v>
      </c>
      <c r="AA1569" s="287">
        <f>SUM(X1569:Z1569)</f>
        <v>14.73</v>
      </c>
      <c r="AB1569" s="400">
        <v>4.91</v>
      </c>
      <c r="AC1569" s="400">
        <v>4.91</v>
      </c>
      <c r="AD1569" s="400">
        <v>4.91</v>
      </c>
      <c r="AE1569" s="287">
        <f>SUM(AB1569:AD1569)</f>
        <v>14.73</v>
      </c>
      <c r="AF1569" s="401">
        <f>SUBTOTAL(9,S1569,W1569,AA1569,AE1569)</f>
        <v>58.92</v>
      </c>
    </row>
    <row r="1570" spans="1:32" x14ac:dyDescent="0.3">
      <c r="A1570" s="204"/>
      <c r="B1570" s="445" t="s">
        <v>3631</v>
      </c>
      <c r="C1570" s="451" t="s">
        <v>2700</v>
      </c>
      <c r="D1570" s="451" t="s">
        <v>3647</v>
      </c>
      <c r="E1570" s="512" t="s">
        <v>3735</v>
      </c>
      <c r="F1570" s="451" t="s">
        <v>3648</v>
      </c>
      <c r="G1570" s="451" t="s">
        <v>3346</v>
      </c>
      <c r="H1570" s="451" t="s">
        <v>913</v>
      </c>
      <c r="I1570" s="451">
        <v>53000</v>
      </c>
      <c r="J1570" s="373" t="s">
        <v>1003</v>
      </c>
      <c r="K1570" s="453">
        <v>43422</v>
      </c>
      <c r="L1570" s="445" t="s">
        <v>2609</v>
      </c>
      <c r="M1570" s="454" t="s">
        <v>983</v>
      </c>
      <c r="N1570" s="373" t="s">
        <v>992</v>
      </c>
      <c r="O1570" s="347">
        <v>58.92</v>
      </c>
      <c r="P1570" s="400">
        <v>4.91</v>
      </c>
      <c r="Q1570" s="400">
        <v>4.91</v>
      </c>
      <c r="R1570" s="400">
        <v>4.91</v>
      </c>
      <c r="S1570" s="287">
        <f>SUM(P1570:R1570)</f>
        <v>14.73</v>
      </c>
      <c r="T1570" s="400">
        <v>4.91</v>
      </c>
      <c r="U1570" s="400">
        <v>4.91</v>
      </c>
      <c r="V1570" s="400">
        <v>4.91</v>
      </c>
      <c r="W1570" s="287">
        <f>SUM(T1570:V1570)</f>
        <v>14.73</v>
      </c>
      <c r="X1570" s="400">
        <v>4.91</v>
      </c>
      <c r="Y1570" s="400">
        <v>4.91</v>
      </c>
      <c r="Z1570" s="400">
        <v>4.91</v>
      </c>
      <c r="AA1570" s="287">
        <f>SUM(X1570:Z1570)</f>
        <v>14.73</v>
      </c>
      <c r="AB1570" s="400">
        <v>4.91</v>
      </c>
      <c r="AC1570" s="400">
        <v>4.91</v>
      </c>
      <c r="AD1570" s="400">
        <v>4.91</v>
      </c>
      <c r="AE1570" s="287">
        <f>SUM(AB1570:AD1570)</f>
        <v>14.73</v>
      </c>
      <c r="AF1570" s="401">
        <f>SUBTOTAL(9,S1570,W1570,AA1570,AE1570)</f>
        <v>58.92</v>
      </c>
    </row>
    <row r="1571" spans="1:32" x14ac:dyDescent="0.3">
      <c r="A1571" s="204"/>
      <c r="B1571" s="445" t="s">
        <v>3631</v>
      </c>
      <c r="C1571" s="451" t="s">
        <v>2700</v>
      </c>
      <c r="D1571" s="451" t="s">
        <v>3649</v>
      </c>
      <c r="E1571" s="512" t="s">
        <v>3735</v>
      </c>
      <c r="F1571" s="451" t="s">
        <v>3650</v>
      </c>
      <c r="G1571" s="451" t="s">
        <v>3346</v>
      </c>
      <c r="H1571" s="451" t="s">
        <v>913</v>
      </c>
      <c r="I1571" s="451">
        <v>53000</v>
      </c>
      <c r="J1571" s="373" t="s">
        <v>1003</v>
      </c>
      <c r="K1571" s="453">
        <v>43373</v>
      </c>
      <c r="L1571" s="445" t="s">
        <v>2609</v>
      </c>
      <c r="M1571" s="454" t="s">
        <v>983</v>
      </c>
      <c r="N1571" s="373" t="s">
        <v>992</v>
      </c>
      <c r="O1571" s="347">
        <v>58.92</v>
      </c>
      <c r="P1571" s="400">
        <v>4.91</v>
      </c>
      <c r="Q1571" s="400">
        <v>4.91</v>
      </c>
      <c r="R1571" s="400">
        <v>4.91</v>
      </c>
      <c r="S1571" s="287">
        <f>SUM(P1571:R1571)</f>
        <v>14.73</v>
      </c>
      <c r="T1571" s="400">
        <v>4.91</v>
      </c>
      <c r="U1571" s="400">
        <v>4.91</v>
      </c>
      <c r="V1571" s="400">
        <v>4.91</v>
      </c>
      <c r="W1571" s="287">
        <f>SUM(T1571:V1571)</f>
        <v>14.73</v>
      </c>
      <c r="X1571" s="400">
        <v>4.91</v>
      </c>
      <c r="Y1571" s="400">
        <v>4.91</v>
      </c>
      <c r="Z1571" s="400">
        <v>4.91</v>
      </c>
      <c r="AA1571" s="287">
        <f>SUM(X1571:Z1571)</f>
        <v>14.73</v>
      </c>
      <c r="AB1571" s="400">
        <v>4.91</v>
      </c>
      <c r="AC1571" s="400">
        <v>4.91</v>
      </c>
      <c r="AD1571" s="400">
        <v>4.91</v>
      </c>
      <c r="AE1571" s="287">
        <f>SUM(AB1571:AD1571)</f>
        <v>14.73</v>
      </c>
      <c r="AF1571" s="401">
        <f>SUBTOTAL(9,S1571,W1571,AA1571,AE1571)</f>
        <v>58.92</v>
      </c>
    </row>
    <row r="1572" spans="1:32" x14ac:dyDescent="0.3">
      <c r="A1572" s="204"/>
      <c r="B1572" s="445" t="s">
        <v>3631</v>
      </c>
      <c r="C1572" s="451" t="s">
        <v>3651</v>
      </c>
      <c r="D1572" s="451" t="s">
        <v>3652</v>
      </c>
      <c r="E1572" s="512" t="s">
        <v>3735</v>
      </c>
      <c r="F1572" s="451" t="s">
        <v>3653</v>
      </c>
      <c r="G1572" s="451" t="s">
        <v>3346</v>
      </c>
      <c r="H1572" s="451" t="s">
        <v>913</v>
      </c>
      <c r="I1572" s="451">
        <v>53000</v>
      </c>
      <c r="J1572" s="373" t="s">
        <v>1003</v>
      </c>
      <c r="K1572" s="453">
        <v>43373</v>
      </c>
      <c r="L1572" s="445" t="s">
        <v>2609</v>
      </c>
      <c r="M1572" s="454" t="s">
        <v>983</v>
      </c>
      <c r="N1572" s="373" t="s">
        <v>992</v>
      </c>
      <c r="O1572" s="347">
        <v>58.92</v>
      </c>
      <c r="P1572" s="400">
        <v>4.91</v>
      </c>
      <c r="Q1572" s="400">
        <v>4.91</v>
      </c>
      <c r="R1572" s="400">
        <v>4.91</v>
      </c>
      <c r="S1572" s="287">
        <f>SUM(P1572:R1572)</f>
        <v>14.73</v>
      </c>
      <c r="T1572" s="400">
        <v>4.91</v>
      </c>
      <c r="U1572" s="400">
        <v>4.91</v>
      </c>
      <c r="V1572" s="400">
        <v>4.91</v>
      </c>
      <c r="W1572" s="287">
        <f>SUM(T1572:V1572)</f>
        <v>14.73</v>
      </c>
      <c r="X1572" s="400">
        <v>4.91</v>
      </c>
      <c r="Y1572" s="400">
        <v>4.91</v>
      </c>
      <c r="Z1572" s="400">
        <v>4.91</v>
      </c>
      <c r="AA1572" s="287">
        <f>SUM(X1572:Z1572)</f>
        <v>14.73</v>
      </c>
      <c r="AB1572" s="400">
        <v>4.91</v>
      </c>
      <c r="AC1572" s="400">
        <v>4.91</v>
      </c>
      <c r="AD1572" s="400">
        <v>4.91</v>
      </c>
      <c r="AE1572" s="287">
        <f>SUM(AB1572:AD1572)</f>
        <v>14.73</v>
      </c>
      <c r="AF1572" s="401">
        <f>SUBTOTAL(9,S1572,W1572,AA1572,AE1572)</f>
        <v>58.92</v>
      </c>
    </row>
    <row r="1573" spans="1:32" x14ac:dyDescent="0.3">
      <c r="A1573" s="70"/>
      <c r="B1573" s="528" t="s">
        <v>3631</v>
      </c>
      <c r="C1573" s="529" t="s">
        <v>2594</v>
      </c>
      <c r="D1573" s="529" t="s">
        <v>3654</v>
      </c>
      <c r="E1573" s="529" t="s">
        <v>3776</v>
      </c>
      <c r="F1573" s="529" t="s">
        <v>3656</v>
      </c>
      <c r="G1573" s="503" t="s">
        <v>3714</v>
      </c>
      <c r="H1573" s="503" t="s">
        <v>913</v>
      </c>
      <c r="I1573" s="503">
        <v>53000</v>
      </c>
      <c r="J1573" s="504" t="s">
        <v>1003</v>
      </c>
      <c r="K1573" s="530">
        <v>43373</v>
      </c>
      <c r="L1573" s="528" t="s">
        <v>2609</v>
      </c>
      <c r="M1573" s="531" t="s">
        <v>983</v>
      </c>
      <c r="N1573" s="504" t="s">
        <v>992</v>
      </c>
      <c r="O1573" s="525">
        <v>58.92</v>
      </c>
      <c r="P1573" s="400">
        <v>4.91</v>
      </c>
      <c r="Q1573" s="400">
        <v>4.91</v>
      </c>
      <c r="R1573" s="400">
        <v>4.91</v>
      </c>
      <c r="S1573" s="526">
        <f>SUM(P1573:R1573)</f>
        <v>14.73</v>
      </c>
      <c r="T1573" s="400">
        <v>4.91</v>
      </c>
      <c r="U1573" s="400">
        <v>4.91</v>
      </c>
      <c r="V1573" s="400">
        <v>4.91</v>
      </c>
      <c r="W1573" s="526">
        <f>SUM(T1573:V1573)</f>
        <v>14.73</v>
      </c>
      <c r="X1573" s="400">
        <v>4.91</v>
      </c>
      <c r="Y1573" s="400">
        <v>4.91</v>
      </c>
      <c r="Z1573" s="400">
        <v>4.91</v>
      </c>
      <c r="AA1573" s="526">
        <f>SUM(X1573:Z1573)</f>
        <v>14.73</v>
      </c>
      <c r="AB1573" s="400">
        <v>4.91</v>
      </c>
      <c r="AC1573" s="400">
        <v>4.91</v>
      </c>
      <c r="AD1573" s="400">
        <v>4.91</v>
      </c>
      <c r="AE1573" s="526">
        <f>SUM(AB1573:AD1573)</f>
        <v>14.73</v>
      </c>
      <c r="AF1573" s="527">
        <f>SUBTOTAL(9,S1573,W1573,AA1573,AE1573)</f>
        <v>58.92</v>
      </c>
    </row>
    <row r="1574" spans="1:32" x14ac:dyDescent="0.3">
      <c r="A1574" s="371"/>
      <c r="B1574" s="445" t="s">
        <v>3631</v>
      </c>
      <c r="C1574" s="451" t="s">
        <v>2700</v>
      </c>
      <c r="D1574" s="451" t="s">
        <v>3657</v>
      </c>
      <c r="E1574" s="512" t="s">
        <v>3735</v>
      </c>
      <c r="F1574" s="451" t="s">
        <v>3658</v>
      </c>
      <c r="G1574" s="451" t="s">
        <v>3346</v>
      </c>
      <c r="H1574" s="451" t="s">
        <v>913</v>
      </c>
      <c r="I1574" s="451">
        <v>53000</v>
      </c>
      <c r="J1574" s="373" t="s">
        <v>1003</v>
      </c>
      <c r="K1574" s="453">
        <v>43350</v>
      </c>
      <c r="L1574" s="445" t="s">
        <v>2609</v>
      </c>
      <c r="M1574" s="454" t="s">
        <v>983</v>
      </c>
      <c r="N1574" s="373" t="s">
        <v>992</v>
      </c>
      <c r="O1574" s="347">
        <v>58.92</v>
      </c>
      <c r="P1574" s="400">
        <v>4.91</v>
      </c>
      <c r="Q1574" s="400">
        <v>4.91</v>
      </c>
      <c r="R1574" s="400">
        <v>4.91</v>
      </c>
      <c r="S1574" s="287">
        <f>SUM(P1574:R1574)</f>
        <v>14.73</v>
      </c>
      <c r="T1574" s="400">
        <v>4.91</v>
      </c>
      <c r="U1574" s="400">
        <v>4.91</v>
      </c>
      <c r="V1574" s="400">
        <v>4.91</v>
      </c>
      <c r="W1574" s="287">
        <f>SUM(T1574:V1574)</f>
        <v>14.73</v>
      </c>
      <c r="X1574" s="400">
        <v>4.91</v>
      </c>
      <c r="Y1574" s="400">
        <v>4.91</v>
      </c>
      <c r="Z1574" s="400">
        <v>4.91</v>
      </c>
      <c r="AA1574" s="287">
        <f>SUM(X1574:Z1574)</f>
        <v>14.73</v>
      </c>
      <c r="AB1574" s="400">
        <v>4.91</v>
      </c>
      <c r="AC1574" s="400">
        <v>4.91</v>
      </c>
      <c r="AD1574" s="400">
        <v>4.91</v>
      </c>
      <c r="AE1574" s="287">
        <f>SUM(AB1574:AD1574)</f>
        <v>14.73</v>
      </c>
      <c r="AF1574" s="401">
        <f>SUBTOTAL(9,S1574,W1574,AA1574,AE1574)</f>
        <v>58.92</v>
      </c>
    </row>
    <row r="1575" spans="1:32" x14ac:dyDescent="0.3">
      <c r="A1575" s="204"/>
      <c r="B1575" s="445" t="s">
        <v>3631</v>
      </c>
      <c r="C1575" s="451" t="s">
        <v>2700</v>
      </c>
      <c r="D1575" s="451" t="s">
        <v>3659</v>
      </c>
      <c r="E1575" s="512" t="s">
        <v>3735</v>
      </c>
      <c r="F1575" s="451" t="s">
        <v>3660</v>
      </c>
      <c r="G1575" s="451" t="s">
        <v>3346</v>
      </c>
      <c r="H1575" s="451" t="s">
        <v>913</v>
      </c>
      <c r="I1575" s="451">
        <v>53000</v>
      </c>
      <c r="J1575" s="373" t="s">
        <v>1003</v>
      </c>
      <c r="K1575" s="453">
        <v>43350</v>
      </c>
      <c r="L1575" s="445" t="s">
        <v>2609</v>
      </c>
      <c r="M1575" s="454" t="s">
        <v>983</v>
      </c>
      <c r="N1575" s="373" t="s">
        <v>992</v>
      </c>
      <c r="O1575" s="347">
        <v>58.92</v>
      </c>
      <c r="P1575" s="400">
        <v>4.91</v>
      </c>
      <c r="Q1575" s="400">
        <v>4.91</v>
      </c>
      <c r="R1575" s="400">
        <v>4.91</v>
      </c>
      <c r="S1575" s="287">
        <f>SUM(P1575:R1575)</f>
        <v>14.73</v>
      </c>
      <c r="T1575" s="400">
        <v>4.91</v>
      </c>
      <c r="U1575" s="400">
        <v>4.91</v>
      </c>
      <c r="V1575" s="400">
        <v>4.91</v>
      </c>
      <c r="W1575" s="287">
        <f>SUM(T1575:V1575)</f>
        <v>14.73</v>
      </c>
      <c r="X1575" s="400">
        <v>4.91</v>
      </c>
      <c r="Y1575" s="400">
        <v>4.91</v>
      </c>
      <c r="Z1575" s="400">
        <v>4.91</v>
      </c>
      <c r="AA1575" s="287">
        <f>SUM(X1575:Z1575)</f>
        <v>14.73</v>
      </c>
      <c r="AB1575" s="400">
        <v>4.91</v>
      </c>
      <c r="AC1575" s="400">
        <v>4.91</v>
      </c>
      <c r="AD1575" s="400">
        <v>4.91</v>
      </c>
      <c r="AE1575" s="287">
        <f>SUM(AB1575:AD1575)</f>
        <v>14.73</v>
      </c>
      <c r="AF1575" s="401">
        <f>SUBTOTAL(9,S1575,W1575,AA1575,AE1575)</f>
        <v>58.92</v>
      </c>
    </row>
    <row r="1576" spans="1:32" x14ac:dyDescent="0.3">
      <c r="A1576" s="371"/>
      <c r="B1576" s="445" t="s">
        <v>3631</v>
      </c>
      <c r="C1576" s="451" t="s">
        <v>2700</v>
      </c>
      <c r="D1576" s="451" t="s">
        <v>3661</v>
      </c>
      <c r="E1576" s="512" t="s">
        <v>3735</v>
      </c>
      <c r="F1576" s="451" t="s">
        <v>3662</v>
      </c>
      <c r="G1576" s="451" t="s">
        <v>3346</v>
      </c>
      <c r="H1576" s="451" t="s">
        <v>913</v>
      </c>
      <c r="I1576" s="451">
        <v>53000</v>
      </c>
      <c r="J1576" s="373" t="s">
        <v>1003</v>
      </c>
      <c r="K1576" s="453">
        <v>43353</v>
      </c>
      <c r="L1576" s="445" t="s">
        <v>2609</v>
      </c>
      <c r="M1576" s="454" t="s">
        <v>983</v>
      </c>
      <c r="N1576" s="373" t="s">
        <v>992</v>
      </c>
      <c r="O1576" s="347">
        <v>58.92</v>
      </c>
      <c r="P1576" s="400">
        <v>4.91</v>
      </c>
      <c r="Q1576" s="400">
        <v>4.91</v>
      </c>
      <c r="R1576" s="400">
        <v>4.91</v>
      </c>
      <c r="S1576" s="287">
        <f>SUM(P1576:R1576)</f>
        <v>14.73</v>
      </c>
      <c r="T1576" s="400">
        <v>4.91</v>
      </c>
      <c r="U1576" s="400">
        <v>4.91</v>
      </c>
      <c r="V1576" s="400">
        <v>4.91</v>
      </c>
      <c r="W1576" s="287">
        <f>SUM(T1576:V1576)</f>
        <v>14.73</v>
      </c>
      <c r="X1576" s="400">
        <v>4.91</v>
      </c>
      <c r="Y1576" s="400">
        <v>4.91</v>
      </c>
      <c r="Z1576" s="400">
        <v>4.91</v>
      </c>
      <c r="AA1576" s="287">
        <f>SUM(X1576:Z1576)</f>
        <v>14.73</v>
      </c>
      <c r="AB1576" s="400">
        <v>4.91</v>
      </c>
      <c r="AC1576" s="400">
        <v>4.91</v>
      </c>
      <c r="AD1576" s="400">
        <v>4.91</v>
      </c>
      <c r="AE1576" s="287">
        <f>SUM(AB1576:AD1576)</f>
        <v>14.73</v>
      </c>
      <c r="AF1576" s="401">
        <f>SUBTOTAL(9,S1576,W1576,AA1576,AE1576)</f>
        <v>58.92</v>
      </c>
    </row>
    <row r="1577" spans="1:32" x14ac:dyDescent="0.3">
      <c r="A1577" s="204"/>
      <c r="B1577" s="445" t="s">
        <v>3631</v>
      </c>
      <c r="C1577" s="372" t="s">
        <v>2700</v>
      </c>
      <c r="D1577" s="372" t="s">
        <v>3663</v>
      </c>
      <c r="E1577" s="512" t="s">
        <v>3735</v>
      </c>
      <c r="F1577" s="373" t="s">
        <v>3664</v>
      </c>
      <c r="G1577" s="451" t="s">
        <v>3346</v>
      </c>
      <c r="H1577" s="372" t="s">
        <v>913</v>
      </c>
      <c r="I1577" s="372">
        <v>53000</v>
      </c>
      <c r="J1577" s="373" t="s">
        <v>1003</v>
      </c>
      <c r="K1577" s="374">
        <v>43353</v>
      </c>
      <c r="L1577" s="445" t="s">
        <v>2609</v>
      </c>
      <c r="M1577" s="378" t="s">
        <v>983</v>
      </c>
      <c r="N1577" s="373" t="s">
        <v>992</v>
      </c>
      <c r="O1577" s="347">
        <v>58.92</v>
      </c>
      <c r="P1577" s="400">
        <v>4.91</v>
      </c>
      <c r="Q1577" s="400">
        <v>4.91</v>
      </c>
      <c r="R1577" s="400">
        <v>4.91</v>
      </c>
      <c r="S1577" s="287">
        <f>SUM(P1577:R1577)</f>
        <v>14.73</v>
      </c>
      <c r="T1577" s="400">
        <v>4.91</v>
      </c>
      <c r="U1577" s="400">
        <v>4.91</v>
      </c>
      <c r="V1577" s="400">
        <v>4.91</v>
      </c>
      <c r="W1577" s="287">
        <f>SUM(T1577:V1577)</f>
        <v>14.73</v>
      </c>
      <c r="X1577" s="400">
        <v>4.91</v>
      </c>
      <c r="Y1577" s="400">
        <v>4.91</v>
      </c>
      <c r="Z1577" s="400">
        <v>4.91</v>
      </c>
      <c r="AA1577" s="287">
        <f>SUM(X1577:Z1577)</f>
        <v>14.73</v>
      </c>
      <c r="AB1577" s="400">
        <v>4.91</v>
      </c>
      <c r="AC1577" s="400">
        <v>4.91</v>
      </c>
      <c r="AD1577" s="400">
        <v>4.91</v>
      </c>
      <c r="AE1577" s="287">
        <f>SUM(AB1577:AD1577)</f>
        <v>14.73</v>
      </c>
      <c r="AF1577" s="401">
        <f>SUBTOTAL(9,S1577,W1577,AA1577,AE1577)</f>
        <v>58.92</v>
      </c>
    </row>
    <row r="1578" spans="1:32" x14ac:dyDescent="0.3">
      <c r="A1578" s="371"/>
      <c r="B1578" s="445" t="s">
        <v>3631</v>
      </c>
      <c r="C1578" s="372" t="s">
        <v>2700</v>
      </c>
      <c r="D1578" s="372" t="s">
        <v>3665</v>
      </c>
      <c r="E1578" s="512" t="s">
        <v>3735</v>
      </c>
      <c r="F1578" s="373" t="s">
        <v>3666</v>
      </c>
      <c r="G1578" s="451" t="s">
        <v>3346</v>
      </c>
      <c r="H1578" s="372" t="s">
        <v>913</v>
      </c>
      <c r="I1578" s="372">
        <v>53000</v>
      </c>
      <c r="J1578" s="373" t="s">
        <v>1003</v>
      </c>
      <c r="K1578" s="374">
        <v>42277</v>
      </c>
      <c r="L1578" s="445" t="s">
        <v>2608</v>
      </c>
      <c r="M1578" s="378" t="s">
        <v>983</v>
      </c>
      <c r="N1578" s="373" t="s">
        <v>992</v>
      </c>
      <c r="O1578" s="347">
        <v>78.599999999999994</v>
      </c>
      <c r="P1578" s="400">
        <v>6.55</v>
      </c>
      <c r="Q1578" s="400">
        <v>6.55</v>
      </c>
      <c r="R1578" s="400">
        <v>6.55</v>
      </c>
      <c r="S1578" s="287">
        <f>SUM(P1578:R1578)</f>
        <v>19.649999999999999</v>
      </c>
      <c r="T1578" s="400">
        <v>6.55</v>
      </c>
      <c r="U1578" s="400">
        <v>6.55</v>
      </c>
      <c r="V1578" s="400">
        <v>6.55</v>
      </c>
      <c r="W1578" s="287">
        <f>SUM(T1578:V1578)</f>
        <v>19.649999999999999</v>
      </c>
      <c r="X1578" s="400">
        <v>6.55</v>
      </c>
      <c r="Y1578" s="400">
        <v>6.55</v>
      </c>
      <c r="Z1578" s="400">
        <v>6.55</v>
      </c>
      <c r="AA1578" s="287">
        <f>SUM(X1578:Z1578)</f>
        <v>19.649999999999999</v>
      </c>
      <c r="AB1578" s="400">
        <v>6.55</v>
      </c>
      <c r="AC1578" s="400">
        <v>6.55</v>
      </c>
      <c r="AD1578" s="400">
        <v>6.55</v>
      </c>
      <c r="AE1578" s="287">
        <f>SUM(AB1578:AD1578)</f>
        <v>19.649999999999999</v>
      </c>
      <c r="AF1578" s="401">
        <f>SUBTOTAL(9,S1578,W1578,AA1578,AE1578)</f>
        <v>78.599999999999994</v>
      </c>
    </row>
    <row r="1579" spans="1:32" x14ac:dyDescent="0.3">
      <c r="A1579" s="204"/>
      <c r="B1579" s="445" t="s">
        <v>3631</v>
      </c>
      <c r="C1579" s="372" t="s">
        <v>2700</v>
      </c>
      <c r="D1579" s="372" t="s">
        <v>3667</v>
      </c>
      <c r="E1579" s="512" t="s">
        <v>3735</v>
      </c>
      <c r="F1579" s="373" t="s">
        <v>3668</v>
      </c>
      <c r="G1579" s="451" t="s">
        <v>3346</v>
      </c>
      <c r="H1579" s="372" t="s">
        <v>913</v>
      </c>
      <c r="I1579" s="372">
        <v>53000</v>
      </c>
      <c r="J1579" s="373" t="s">
        <v>1003</v>
      </c>
      <c r="K1579" s="374">
        <v>43417</v>
      </c>
      <c r="L1579" s="445" t="s">
        <v>2609</v>
      </c>
      <c r="M1579" s="378" t="s">
        <v>983</v>
      </c>
      <c r="N1579" s="373" t="s">
        <v>992</v>
      </c>
      <c r="O1579" s="347">
        <v>58.92</v>
      </c>
      <c r="P1579" s="400">
        <v>4.91</v>
      </c>
      <c r="Q1579" s="400">
        <v>4.91</v>
      </c>
      <c r="R1579" s="400">
        <v>4.91</v>
      </c>
      <c r="S1579" s="287">
        <f>SUM(P1579:R1579)</f>
        <v>14.73</v>
      </c>
      <c r="T1579" s="400">
        <v>4.91</v>
      </c>
      <c r="U1579" s="400">
        <v>4.91</v>
      </c>
      <c r="V1579" s="400">
        <v>4.91</v>
      </c>
      <c r="W1579" s="287">
        <f>SUM(T1579:V1579)</f>
        <v>14.73</v>
      </c>
      <c r="X1579" s="400">
        <v>4.91</v>
      </c>
      <c r="Y1579" s="400">
        <v>4.91</v>
      </c>
      <c r="Z1579" s="400">
        <v>4.91</v>
      </c>
      <c r="AA1579" s="287">
        <f>SUM(X1579:Z1579)</f>
        <v>14.73</v>
      </c>
      <c r="AB1579" s="400">
        <v>4.91</v>
      </c>
      <c r="AC1579" s="400">
        <v>4.91</v>
      </c>
      <c r="AD1579" s="400">
        <v>4.91</v>
      </c>
      <c r="AE1579" s="287">
        <f>SUM(AB1579:AD1579)</f>
        <v>14.73</v>
      </c>
      <c r="AF1579" s="401">
        <f>SUBTOTAL(9,S1579,W1579,AA1579,AE1579)</f>
        <v>58.92</v>
      </c>
    </row>
    <row r="1580" spans="1:32" x14ac:dyDescent="0.3">
      <c r="A1580" s="371"/>
      <c r="B1580" s="445" t="s">
        <v>3631</v>
      </c>
      <c r="C1580" s="372" t="s">
        <v>2594</v>
      </c>
      <c r="D1580" s="372" t="s">
        <v>3669</v>
      </c>
      <c r="E1580" s="512" t="s">
        <v>3735</v>
      </c>
      <c r="F1580" s="373" t="s">
        <v>3670</v>
      </c>
      <c r="G1580" s="451" t="s">
        <v>1272</v>
      </c>
      <c r="H1580" s="451" t="s">
        <v>912</v>
      </c>
      <c r="I1580" s="372">
        <v>53100</v>
      </c>
      <c r="J1580" s="373" t="s">
        <v>1003</v>
      </c>
      <c r="K1580" s="374">
        <v>43422</v>
      </c>
      <c r="L1580" s="445" t="s">
        <v>2609</v>
      </c>
      <c r="M1580" s="378" t="s">
        <v>983</v>
      </c>
      <c r="N1580" s="373" t="s">
        <v>992</v>
      </c>
      <c r="O1580" s="347">
        <v>58.92</v>
      </c>
      <c r="P1580" s="400">
        <v>4.91</v>
      </c>
      <c r="Q1580" s="400">
        <v>4.91</v>
      </c>
      <c r="R1580" s="400">
        <v>4.91</v>
      </c>
      <c r="S1580" s="287">
        <f>SUM(P1580:R1580)</f>
        <v>14.73</v>
      </c>
      <c r="T1580" s="400">
        <v>4.91</v>
      </c>
      <c r="U1580" s="400">
        <v>4.91</v>
      </c>
      <c r="V1580" s="400">
        <v>4.91</v>
      </c>
      <c r="W1580" s="287">
        <f>SUM(T1580:V1580)</f>
        <v>14.73</v>
      </c>
      <c r="X1580" s="400">
        <v>4.91</v>
      </c>
      <c r="Y1580" s="400">
        <v>4.91</v>
      </c>
      <c r="Z1580" s="400">
        <v>4.91</v>
      </c>
      <c r="AA1580" s="287">
        <f>SUM(X1580:Z1580)</f>
        <v>14.73</v>
      </c>
      <c r="AB1580" s="400">
        <v>4.91</v>
      </c>
      <c r="AC1580" s="400">
        <v>4.91</v>
      </c>
      <c r="AD1580" s="400">
        <v>4.91</v>
      </c>
      <c r="AE1580" s="287">
        <f>SUM(AB1580:AD1580)</f>
        <v>14.73</v>
      </c>
      <c r="AF1580" s="401">
        <f>SUBTOTAL(9,S1580,W1580,AA1580,AE1580)</f>
        <v>58.92</v>
      </c>
    </row>
    <row r="1581" spans="1:32" x14ac:dyDescent="0.3">
      <c r="A1581" s="204"/>
      <c r="B1581" s="445" t="s">
        <v>3631</v>
      </c>
      <c r="C1581" s="372" t="s">
        <v>2700</v>
      </c>
      <c r="D1581" s="372" t="s">
        <v>3671</v>
      </c>
      <c r="E1581" s="512" t="s">
        <v>3735</v>
      </c>
      <c r="F1581" s="373" t="s">
        <v>3672</v>
      </c>
      <c r="G1581" s="451" t="s">
        <v>3346</v>
      </c>
      <c r="H1581" s="372" t="s">
        <v>913</v>
      </c>
      <c r="I1581" s="372">
        <v>53000</v>
      </c>
      <c r="J1581" s="373" t="s">
        <v>1003</v>
      </c>
      <c r="K1581" s="374">
        <v>43422</v>
      </c>
      <c r="L1581" s="445" t="s">
        <v>2609</v>
      </c>
      <c r="M1581" s="378" t="s">
        <v>983</v>
      </c>
      <c r="N1581" s="373" t="s">
        <v>992</v>
      </c>
      <c r="O1581" s="347">
        <v>58.92</v>
      </c>
      <c r="P1581" s="400">
        <v>4.91</v>
      </c>
      <c r="Q1581" s="400">
        <v>4.91</v>
      </c>
      <c r="R1581" s="400">
        <v>4.91</v>
      </c>
      <c r="S1581" s="287">
        <f>SUM(P1581:R1581)</f>
        <v>14.73</v>
      </c>
      <c r="T1581" s="400">
        <v>4.91</v>
      </c>
      <c r="U1581" s="400">
        <v>4.91</v>
      </c>
      <c r="V1581" s="400">
        <v>4.91</v>
      </c>
      <c r="W1581" s="287">
        <f>SUM(T1581:V1581)</f>
        <v>14.73</v>
      </c>
      <c r="X1581" s="400">
        <v>4.91</v>
      </c>
      <c r="Y1581" s="400">
        <v>4.91</v>
      </c>
      <c r="Z1581" s="400">
        <v>4.91</v>
      </c>
      <c r="AA1581" s="287">
        <f>SUM(X1581:Z1581)</f>
        <v>14.73</v>
      </c>
      <c r="AB1581" s="400">
        <v>4.91</v>
      </c>
      <c r="AC1581" s="400">
        <v>4.91</v>
      </c>
      <c r="AD1581" s="400">
        <v>4.91</v>
      </c>
      <c r="AE1581" s="287">
        <f>SUM(AB1581:AD1581)</f>
        <v>14.73</v>
      </c>
      <c r="AF1581" s="401">
        <f>SUBTOTAL(9,S1581,W1581,AA1581,AE1581)</f>
        <v>58.92</v>
      </c>
    </row>
    <row r="1582" spans="1:32" x14ac:dyDescent="0.3">
      <c r="A1582" s="371"/>
      <c r="B1582" s="445" t="s">
        <v>3631</v>
      </c>
      <c r="C1582" s="372" t="s">
        <v>2594</v>
      </c>
      <c r="D1582" s="372" t="s">
        <v>3673</v>
      </c>
      <c r="E1582" s="512" t="s">
        <v>3735</v>
      </c>
      <c r="F1582" s="373" t="s">
        <v>3674</v>
      </c>
      <c r="G1582" s="451" t="s">
        <v>1272</v>
      </c>
      <c r="H1582" s="451" t="s">
        <v>912</v>
      </c>
      <c r="I1582" s="372">
        <v>53100</v>
      </c>
      <c r="J1582" s="373" t="s">
        <v>1003</v>
      </c>
      <c r="K1582" s="374">
        <v>43422</v>
      </c>
      <c r="L1582" s="445" t="s">
        <v>2609</v>
      </c>
      <c r="M1582" s="378" t="s">
        <v>983</v>
      </c>
      <c r="N1582" s="373" t="s">
        <v>992</v>
      </c>
      <c r="O1582" s="347">
        <v>58.92</v>
      </c>
      <c r="P1582" s="400">
        <v>4.91</v>
      </c>
      <c r="Q1582" s="400">
        <v>4.91</v>
      </c>
      <c r="R1582" s="400">
        <v>4.91</v>
      </c>
      <c r="S1582" s="287">
        <f>SUM(P1582:R1582)</f>
        <v>14.73</v>
      </c>
      <c r="T1582" s="400">
        <v>4.91</v>
      </c>
      <c r="U1582" s="400">
        <v>4.91</v>
      </c>
      <c r="V1582" s="400">
        <v>4.91</v>
      </c>
      <c r="W1582" s="287">
        <f>SUM(T1582:V1582)</f>
        <v>14.73</v>
      </c>
      <c r="X1582" s="400">
        <v>4.91</v>
      </c>
      <c r="Y1582" s="400">
        <v>4.91</v>
      </c>
      <c r="Z1582" s="400">
        <v>4.91</v>
      </c>
      <c r="AA1582" s="287">
        <f>SUM(X1582:Z1582)</f>
        <v>14.73</v>
      </c>
      <c r="AB1582" s="400">
        <v>4.91</v>
      </c>
      <c r="AC1582" s="400">
        <v>4.91</v>
      </c>
      <c r="AD1582" s="400">
        <v>4.91</v>
      </c>
      <c r="AE1582" s="287">
        <f>SUM(AB1582:AD1582)</f>
        <v>14.73</v>
      </c>
      <c r="AF1582" s="401">
        <f>SUBTOTAL(9,S1582,W1582,AA1582,AE1582)</f>
        <v>58.92</v>
      </c>
    </row>
    <row r="1583" spans="1:32" x14ac:dyDescent="0.3">
      <c r="A1583" s="204"/>
      <c r="B1583" s="445" t="s">
        <v>3631</v>
      </c>
      <c r="C1583" s="372" t="s">
        <v>2594</v>
      </c>
      <c r="D1583" s="372" t="s">
        <v>3675</v>
      </c>
      <c r="E1583" s="512" t="s">
        <v>3735</v>
      </c>
      <c r="F1583" s="373" t="s">
        <v>3676</v>
      </c>
      <c r="G1583" s="451" t="s">
        <v>1272</v>
      </c>
      <c r="H1583" s="451" t="s">
        <v>912</v>
      </c>
      <c r="I1583" s="372">
        <v>53100</v>
      </c>
      <c r="J1583" s="373" t="s">
        <v>1003</v>
      </c>
      <c r="K1583" s="374">
        <v>43422</v>
      </c>
      <c r="L1583" s="445" t="s">
        <v>2609</v>
      </c>
      <c r="M1583" s="378" t="s">
        <v>983</v>
      </c>
      <c r="N1583" s="373" t="s">
        <v>992</v>
      </c>
      <c r="O1583" s="347">
        <v>58.92</v>
      </c>
      <c r="P1583" s="400">
        <v>4.91</v>
      </c>
      <c r="Q1583" s="400">
        <v>4.91</v>
      </c>
      <c r="R1583" s="400">
        <v>4.91</v>
      </c>
      <c r="S1583" s="287">
        <f>SUM(P1583:R1583)</f>
        <v>14.73</v>
      </c>
      <c r="T1583" s="400">
        <v>4.91</v>
      </c>
      <c r="U1583" s="400">
        <v>4.91</v>
      </c>
      <c r="V1583" s="400">
        <v>4.91</v>
      </c>
      <c r="W1583" s="287">
        <f>SUM(T1583:V1583)</f>
        <v>14.73</v>
      </c>
      <c r="X1583" s="400">
        <v>4.91</v>
      </c>
      <c r="Y1583" s="400">
        <v>4.91</v>
      </c>
      <c r="Z1583" s="400">
        <v>4.91</v>
      </c>
      <c r="AA1583" s="287">
        <f>SUM(X1583:Z1583)</f>
        <v>14.73</v>
      </c>
      <c r="AB1583" s="400">
        <v>4.91</v>
      </c>
      <c r="AC1583" s="400">
        <v>4.91</v>
      </c>
      <c r="AD1583" s="400">
        <v>4.91</v>
      </c>
      <c r="AE1583" s="287">
        <f>SUM(AB1583:AD1583)</f>
        <v>14.73</v>
      </c>
      <c r="AF1583" s="401">
        <f>SUBTOTAL(9,S1583,W1583,AA1583,AE1583)</f>
        <v>58.92</v>
      </c>
    </row>
    <row r="1584" spans="1:32" x14ac:dyDescent="0.3">
      <c r="A1584" s="371"/>
      <c r="B1584" s="445" t="s">
        <v>3631</v>
      </c>
      <c r="C1584" s="372" t="s">
        <v>2594</v>
      </c>
      <c r="D1584" s="372" t="s">
        <v>3678</v>
      </c>
      <c r="E1584" s="512" t="s">
        <v>3735</v>
      </c>
      <c r="F1584" s="373" t="s">
        <v>3679</v>
      </c>
      <c r="G1584" s="451" t="s">
        <v>1272</v>
      </c>
      <c r="H1584" s="451" t="s">
        <v>912</v>
      </c>
      <c r="I1584" s="372">
        <v>53100</v>
      </c>
      <c r="J1584" s="373" t="s">
        <v>1003</v>
      </c>
      <c r="K1584" s="374">
        <v>43422</v>
      </c>
      <c r="L1584" s="445" t="s">
        <v>2609</v>
      </c>
      <c r="M1584" s="378" t="s">
        <v>983</v>
      </c>
      <c r="N1584" s="373" t="s">
        <v>992</v>
      </c>
      <c r="O1584" s="347">
        <v>58.92</v>
      </c>
      <c r="P1584" s="400">
        <v>4.91</v>
      </c>
      <c r="Q1584" s="400">
        <v>4.91</v>
      </c>
      <c r="R1584" s="400">
        <v>4.91</v>
      </c>
      <c r="S1584" s="287">
        <f>SUM(P1584:R1584)</f>
        <v>14.73</v>
      </c>
      <c r="T1584" s="400">
        <v>4.91</v>
      </c>
      <c r="U1584" s="400">
        <v>4.91</v>
      </c>
      <c r="V1584" s="400">
        <v>4.91</v>
      </c>
      <c r="W1584" s="287">
        <f>SUM(T1584:V1584)</f>
        <v>14.73</v>
      </c>
      <c r="X1584" s="400">
        <v>4.91</v>
      </c>
      <c r="Y1584" s="400">
        <v>4.91</v>
      </c>
      <c r="Z1584" s="400">
        <v>4.91</v>
      </c>
      <c r="AA1584" s="287">
        <f>SUM(X1584:Z1584)</f>
        <v>14.73</v>
      </c>
      <c r="AB1584" s="400">
        <v>4.91</v>
      </c>
      <c r="AC1584" s="400">
        <v>4.91</v>
      </c>
      <c r="AD1584" s="400">
        <v>4.91</v>
      </c>
      <c r="AE1584" s="287">
        <f>SUM(AB1584:AD1584)</f>
        <v>14.73</v>
      </c>
      <c r="AF1584" s="401">
        <f>SUBTOTAL(9,S1584,W1584,AA1584,AE1584)</f>
        <v>58.92</v>
      </c>
    </row>
    <row r="1585" spans="1:32" x14ac:dyDescent="0.3">
      <c r="A1585" s="204"/>
      <c r="B1585" s="445" t="s">
        <v>3631</v>
      </c>
      <c r="C1585" s="372" t="s">
        <v>2594</v>
      </c>
      <c r="D1585" s="372" t="s">
        <v>3680</v>
      </c>
      <c r="E1585" s="512" t="s">
        <v>3735</v>
      </c>
      <c r="F1585" s="373" t="s">
        <v>3681</v>
      </c>
      <c r="G1585" s="451" t="s">
        <v>1272</v>
      </c>
      <c r="H1585" s="451" t="s">
        <v>912</v>
      </c>
      <c r="I1585" s="372">
        <v>53100</v>
      </c>
      <c r="J1585" s="373" t="s">
        <v>1003</v>
      </c>
      <c r="K1585" s="374">
        <v>43350</v>
      </c>
      <c r="L1585" s="445" t="s">
        <v>2609</v>
      </c>
      <c r="M1585" s="378" t="s">
        <v>983</v>
      </c>
      <c r="N1585" s="373" t="s">
        <v>992</v>
      </c>
      <c r="O1585" s="347">
        <v>58.92</v>
      </c>
      <c r="P1585" s="400">
        <v>4.91</v>
      </c>
      <c r="Q1585" s="400">
        <v>4.91</v>
      </c>
      <c r="R1585" s="400">
        <v>4.91</v>
      </c>
      <c r="S1585" s="287">
        <f>SUM(P1585:R1585)</f>
        <v>14.73</v>
      </c>
      <c r="T1585" s="400">
        <v>4.91</v>
      </c>
      <c r="U1585" s="400">
        <v>4.91</v>
      </c>
      <c r="V1585" s="400">
        <v>4.91</v>
      </c>
      <c r="W1585" s="287">
        <f>SUM(T1585:V1585)</f>
        <v>14.73</v>
      </c>
      <c r="X1585" s="400">
        <v>4.91</v>
      </c>
      <c r="Y1585" s="400">
        <v>4.91</v>
      </c>
      <c r="Z1585" s="400">
        <v>4.91</v>
      </c>
      <c r="AA1585" s="287">
        <f>SUM(X1585:Z1585)</f>
        <v>14.73</v>
      </c>
      <c r="AB1585" s="400">
        <v>4.91</v>
      </c>
      <c r="AC1585" s="400">
        <v>4.91</v>
      </c>
      <c r="AD1585" s="400">
        <v>4.91</v>
      </c>
      <c r="AE1585" s="287">
        <f>SUM(AB1585:AD1585)</f>
        <v>14.73</v>
      </c>
      <c r="AF1585" s="401">
        <f>SUBTOTAL(9,S1585,W1585,AA1585,AE1585)</f>
        <v>58.92</v>
      </c>
    </row>
    <row r="1586" spans="1:32" x14ac:dyDescent="0.3">
      <c r="A1586" s="371"/>
      <c r="B1586" s="445" t="s">
        <v>3631</v>
      </c>
      <c r="C1586" s="372" t="s">
        <v>2594</v>
      </c>
      <c r="D1586" s="372" t="s">
        <v>3636</v>
      </c>
      <c r="E1586" s="512" t="s">
        <v>3735</v>
      </c>
      <c r="F1586" s="373" t="s">
        <v>3637</v>
      </c>
      <c r="G1586" s="451" t="s">
        <v>1272</v>
      </c>
      <c r="H1586" s="451" t="s">
        <v>912</v>
      </c>
      <c r="I1586" s="372">
        <v>53100</v>
      </c>
      <c r="J1586" s="373" t="s">
        <v>1003</v>
      </c>
      <c r="K1586" s="374">
        <v>43353</v>
      </c>
      <c r="L1586" s="445" t="s">
        <v>2609</v>
      </c>
      <c r="M1586" s="378" t="s">
        <v>983</v>
      </c>
      <c r="N1586" s="373" t="s">
        <v>992</v>
      </c>
      <c r="O1586" s="347">
        <v>58.92</v>
      </c>
      <c r="P1586" s="400">
        <v>4.91</v>
      </c>
      <c r="Q1586" s="400">
        <v>4.91</v>
      </c>
      <c r="R1586" s="400">
        <v>4.91</v>
      </c>
      <c r="S1586" s="287">
        <f>SUM(P1586:R1586)</f>
        <v>14.73</v>
      </c>
      <c r="T1586" s="400">
        <v>4.91</v>
      </c>
      <c r="U1586" s="400">
        <v>4.91</v>
      </c>
      <c r="V1586" s="400">
        <v>4.91</v>
      </c>
      <c r="W1586" s="287">
        <f>SUM(T1586:V1586)</f>
        <v>14.73</v>
      </c>
      <c r="X1586" s="400">
        <v>4.91</v>
      </c>
      <c r="Y1586" s="400">
        <v>4.91</v>
      </c>
      <c r="Z1586" s="400">
        <v>4.91</v>
      </c>
      <c r="AA1586" s="287">
        <f>SUM(X1586:Z1586)</f>
        <v>14.73</v>
      </c>
      <c r="AB1586" s="400">
        <v>4.91</v>
      </c>
      <c r="AC1586" s="400">
        <v>4.91</v>
      </c>
      <c r="AD1586" s="400">
        <v>4.91</v>
      </c>
      <c r="AE1586" s="287">
        <f>SUM(AB1586:AD1586)</f>
        <v>14.73</v>
      </c>
      <c r="AF1586" s="401">
        <f>SUBTOTAL(9,S1586,W1586,AA1586,AE1586)</f>
        <v>58.92</v>
      </c>
    </row>
    <row r="1587" spans="1:32" x14ac:dyDescent="0.3">
      <c r="A1587" s="286"/>
      <c r="B1587" s="286" t="s">
        <v>3631</v>
      </c>
      <c r="C1587" s="372" t="s">
        <v>2594</v>
      </c>
      <c r="D1587" s="452" t="s">
        <v>3687</v>
      </c>
      <c r="E1587" s="512" t="s">
        <v>3735</v>
      </c>
      <c r="F1587" s="452" t="s">
        <v>3688</v>
      </c>
      <c r="G1587" s="373" t="s">
        <v>1272</v>
      </c>
      <c r="H1587" s="372" t="s">
        <v>912</v>
      </c>
      <c r="I1587" s="372">
        <v>53100</v>
      </c>
      <c r="J1587" s="373" t="s">
        <v>1003</v>
      </c>
      <c r="K1587" s="374">
        <v>43430</v>
      </c>
      <c r="L1587" s="445" t="s">
        <v>2609</v>
      </c>
      <c r="M1587" s="378" t="s">
        <v>983</v>
      </c>
      <c r="N1587" s="373" t="s">
        <v>992</v>
      </c>
      <c r="O1587" s="375">
        <v>58.92</v>
      </c>
      <c r="P1587" s="370">
        <v>4.91</v>
      </c>
      <c r="Q1587" s="370">
        <v>4.91</v>
      </c>
      <c r="R1587" s="370">
        <v>4.91</v>
      </c>
      <c r="S1587" s="287">
        <f>SUM(P1587:R1587)</f>
        <v>14.73</v>
      </c>
      <c r="T1587" s="370">
        <v>4.91</v>
      </c>
      <c r="U1587" s="370">
        <v>4.91</v>
      </c>
      <c r="V1587" s="370">
        <v>4.91</v>
      </c>
      <c r="W1587" s="287">
        <f>SUM(T1587:V1587)</f>
        <v>14.73</v>
      </c>
      <c r="X1587" s="370">
        <v>4.91</v>
      </c>
      <c r="Y1587" s="370">
        <v>4.91</v>
      </c>
      <c r="Z1587" s="370">
        <v>4.91</v>
      </c>
      <c r="AA1587" s="287">
        <f>SUM(X1587:Z1587)</f>
        <v>14.73</v>
      </c>
      <c r="AB1587" s="370">
        <v>4.91</v>
      </c>
      <c r="AC1587" s="370">
        <v>4.91</v>
      </c>
      <c r="AD1587" s="370">
        <v>4.91</v>
      </c>
      <c r="AE1587" s="287">
        <f>SUM(AB1587:AD1587)</f>
        <v>14.73</v>
      </c>
      <c r="AF1587" s="493">
        <f>SUBTOTAL(9,S1587,W1587,AA1587,AE1587)</f>
        <v>58.92</v>
      </c>
    </row>
    <row r="1588" spans="1:32" x14ac:dyDescent="0.3">
      <c r="A1588" s="286"/>
      <c r="B1588" s="286" t="s">
        <v>3631</v>
      </c>
      <c r="C1588" s="372" t="s">
        <v>2594</v>
      </c>
      <c r="D1588" s="372" t="s">
        <v>3690</v>
      </c>
      <c r="E1588" s="372" t="s">
        <v>3682</v>
      </c>
      <c r="F1588" s="373" t="s">
        <v>3691</v>
      </c>
      <c r="G1588" s="373" t="s">
        <v>1272</v>
      </c>
      <c r="H1588" s="372" t="s">
        <v>912</v>
      </c>
      <c r="I1588" s="372">
        <v>53100</v>
      </c>
      <c r="J1588" s="373" t="s">
        <v>1003</v>
      </c>
      <c r="K1588" s="374">
        <v>43386</v>
      </c>
      <c r="L1588" s="445" t="s">
        <v>2609</v>
      </c>
      <c r="M1588" s="378" t="s">
        <v>983</v>
      </c>
      <c r="N1588" s="373" t="s">
        <v>992</v>
      </c>
      <c r="O1588" s="375">
        <v>58.92</v>
      </c>
      <c r="P1588" s="370">
        <v>4.91</v>
      </c>
      <c r="Q1588" s="370">
        <v>4.91</v>
      </c>
      <c r="R1588" s="370">
        <v>4.91</v>
      </c>
      <c r="S1588" s="287">
        <f>SUM(P1588:R1588)</f>
        <v>14.73</v>
      </c>
      <c r="T1588" s="370">
        <v>4.91</v>
      </c>
      <c r="U1588" s="370">
        <v>4.91</v>
      </c>
      <c r="V1588" s="370">
        <v>4.91</v>
      </c>
      <c r="W1588" s="287">
        <f>SUM(T1588:V1588)</f>
        <v>14.73</v>
      </c>
      <c r="X1588" s="370">
        <v>4.91</v>
      </c>
      <c r="Y1588" s="370">
        <v>4.91</v>
      </c>
      <c r="Z1588" s="370">
        <v>4.91</v>
      </c>
      <c r="AA1588" s="287">
        <f>SUM(X1588:Z1588)</f>
        <v>14.73</v>
      </c>
      <c r="AB1588" s="370">
        <v>4.91</v>
      </c>
      <c r="AC1588" s="370">
        <v>4.91</v>
      </c>
      <c r="AD1588" s="370">
        <v>4.91</v>
      </c>
      <c r="AE1588" s="287">
        <f>SUM(AB1588:AD1588)</f>
        <v>14.73</v>
      </c>
      <c r="AF1588" s="493">
        <f>SUBTOTAL(9,S1588,W1588,AA1588,AE1588)</f>
        <v>58.92</v>
      </c>
    </row>
    <row r="1589" spans="1:32" x14ac:dyDescent="0.3">
      <c r="A1589" s="286"/>
      <c r="B1589" s="286" t="s">
        <v>3631</v>
      </c>
      <c r="C1589" s="372" t="s">
        <v>2594</v>
      </c>
      <c r="D1589" s="372" t="s">
        <v>3693</v>
      </c>
      <c r="E1589" s="372" t="s">
        <v>3682</v>
      </c>
      <c r="F1589" s="373" t="s">
        <v>3694</v>
      </c>
      <c r="G1589" s="373" t="s">
        <v>1272</v>
      </c>
      <c r="H1589" s="372" t="s">
        <v>912</v>
      </c>
      <c r="I1589" s="372">
        <v>53100</v>
      </c>
      <c r="J1589" s="373" t="s">
        <v>1003</v>
      </c>
      <c r="K1589" s="374">
        <v>43434</v>
      </c>
      <c r="L1589" s="445" t="s">
        <v>2609</v>
      </c>
      <c r="M1589" s="378" t="s">
        <v>983</v>
      </c>
      <c r="N1589" s="373" t="s">
        <v>992</v>
      </c>
      <c r="O1589" s="375">
        <v>58.92</v>
      </c>
      <c r="P1589" s="370">
        <v>4.91</v>
      </c>
      <c r="Q1589" s="370">
        <v>4.91</v>
      </c>
      <c r="R1589" s="370">
        <v>4.91</v>
      </c>
      <c r="S1589" s="287">
        <f>SUM(P1589:R1589)</f>
        <v>14.73</v>
      </c>
      <c r="T1589" s="370">
        <v>4.91</v>
      </c>
      <c r="U1589" s="370">
        <v>4.91</v>
      </c>
      <c r="V1589" s="370">
        <v>4.91</v>
      </c>
      <c r="W1589" s="287">
        <f>SUM(T1589:V1589)</f>
        <v>14.73</v>
      </c>
      <c r="X1589" s="370">
        <v>4.91</v>
      </c>
      <c r="Y1589" s="370">
        <v>4.91</v>
      </c>
      <c r="Z1589" s="370">
        <v>4.91</v>
      </c>
      <c r="AA1589" s="287">
        <f>SUM(X1589:Z1589)</f>
        <v>14.73</v>
      </c>
      <c r="AB1589" s="370">
        <v>4.91</v>
      </c>
      <c r="AC1589" s="370">
        <v>4.91</v>
      </c>
      <c r="AD1589" s="370">
        <v>4.91</v>
      </c>
      <c r="AE1589" s="287">
        <f>SUM(AB1589:AD1589)</f>
        <v>14.73</v>
      </c>
      <c r="AF1589" s="493">
        <f>SUBTOTAL(9,S1589,W1589,AA1589,AE1589)</f>
        <v>58.92</v>
      </c>
    </row>
    <row r="1590" spans="1:32" x14ac:dyDescent="0.3">
      <c r="A1590" s="286"/>
      <c r="B1590" s="286" t="s">
        <v>3631</v>
      </c>
      <c r="C1590" s="372" t="s">
        <v>2594</v>
      </c>
      <c r="D1590" s="372" t="s">
        <v>3695</v>
      </c>
      <c r="E1590" s="372" t="s">
        <v>3682</v>
      </c>
      <c r="F1590" s="373" t="s">
        <v>3696</v>
      </c>
      <c r="G1590" s="373" t="s">
        <v>1272</v>
      </c>
      <c r="H1590" s="372" t="s">
        <v>912</v>
      </c>
      <c r="I1590" s="372">
        <v>53100</v>
      </c>
      <c r="J1590" s="373" t="s">
        <v>1003</v>
      </c>
      <c r="K1590" s="374">
        <v>43434</v>
      </c>
      <c r="L1590" s="445" t="s">
        <v>2609</v>
      </c>
      <c r="M1590" s="378" t="s">
        <v>983</v>
      </c>
      <c r="N1590" s="373" t="s">
        <v>992</v>
      </c>
      <c r="O1590" s="375">
        <v>58.92</v>
      </c>
      <c r="P1590" s="370">
        <v>4.91</v>
      </c>
      <c r="Q1590" s="370">
        <v>4.91</v>
      </c>
      <c r="R1590" s="370">
        <v>4.91</v>
      </c>
      <c r="S1590" s="287">
        <f>SUM(P1590:R1590)</f>
        <v>14.73</v>
      </c>
      <c r="T1590" s="370">
        <v>4.91</v>
      </c>
      <c r="U1590" s="370">
        <v>4.91</v>
      </c>
      <c r="V1590" s="370">
        <v>4.91</v>
      </c>
      <c r="W1590" s="287">
        <f>SUM(T1590:V1590)</f>
        <v>14.73</v>
      </c>
      <c r="X1590" s="370">
        <v>4.91</v>
      </c>
      <c r="Y1590" s="370">
        <v>4.91</v>
      </c>
      <c r="Z1590" s="370">
        <v>4.91</v>
      </c>
      <c r="AA1590" s="287">
        <f>SUM(X1590:Z1590)</f>
        <v>14.73</v>
      </c>
      <c r="AB1590" s="370">
        <v>4.91</v>
      </c>
      <c r="AC1590" s="370">
        <v>4.91</v>
      </c>
      <c r="AD1590" s="370">
        <v>4.91</v>
      </c>
      <c r="AE1590" s="287">
        <f>SUM(AB1590:AD1590)</f>
        <v>14.73</v>
      </c>
      <c r="AF1590" s="493">
        <f>SUBTOTAL(9,S1590,W1590,AA1590,AE1590)</f>
        <v>58.92</v>
      </c>
    </row>
    <row r="1591" spans="1:32" x14ac:dyDescent="0.3">
      <c r="A1591" s="286"/>
      <c r="B1591" s="286" t="s">
        <v>3631</v>
      </c>
      <c r="C1591" s="372" t="s">
        <v>2594</v>
      </c>
      <c r="D1591" s="372" t="s">
        <v>3697</v>
      </c>
      <c r="E1591" s="372" t="s">
        <v>3682</v>
      </c>
      <c r="F1591" s="373" t="s">
        <v>3698</v>
      </c>
      <c r="G1591" s="373" t="s">
        <v>1272</v>
      </c>
      <c r="H1591" s="372" t="s">
        <v>912</v>
      </c>
      <c r="I1591" s="372">
        <v>53100</v>
      </c>
      <c r="J1591" s="373" t="s">
        <v>1003</v>
      </c>
      <c r="K1591" s="374">
        <v>43430</v>
      </c>
      <c r="L1591" s="445" t="s">
        <v>2609</v>
      </c>
      <c r="M1591" s="378" t="s">
        <v>3699</v>
      </c>
      <c r="N1591" s="373" t="s">
        <v>992</v>
      </c>
      <c r="O1591" s="375">
        <v>58.92</v>
      </c>
      <c r="P1591" s="370">
        <v>4.91</v>
      </c>
      <c r="Q1591" s="370">
        <v>4.91</v>
      </c>
      <c r="R1591" s="370">
        <v>4.91</v>
      </c>
      <c r="S1591" s="287">
        <f>SUM(P1591:R1591)</f>
        <v>14.73</v>
      </c>
      <c r="T1591" s="370">
        <v>4.91</v>
      </c>
      <c r="U1591" s="370">
        <v>4.91</v>
      </c>
      <c r="V1591" s="370">
        <v>4.91</v>
      </c>
      <c r="W1591" s="287">
        <f>SUM(T1591:V1591)</f>
        <v>14.73</v>
      </c>
      <c r="X1591" s="370">
        <v>4.91</v>
      </c>
      <c r="Y1591" s="370">
        <v>4.91</v>
      </c>
      <c r="Z1591" s="370">
        <v>4.91</v>
      </c>
      <c r="AA1591" s="287">
        <f>SUM(X1591:Z1591)</f>
        <v>14.73</v>
      </c>
      <c r="AB1591" s="370">
        <v>4.91</v>
      </c>
      <c r="AC1591" s="370">
        <v>4.91</v>
      </c>
      <c r="AD1591" s="370">
        <v>4.91</v>
      </c>
      <c r="AE1591" s="287">
        <f>SUM(AB1591:AD1591)</f>
        <v>14.73</v>
      </c>
      <c r="AF1591" s="493">
        <f>SUBTOTAL(9,S1591,W1591,AA1591,AE1591)</f>
        <v>58.92</v>
      </c>
    </row>
    <row r="1592" spans="1:32" x14ac:dyDescent="0.3">
      <c r="A1592" s="286"/>
      <c r="B1592" s="286" t="s">
        <v>3631</v>
      </c>
      <c r="C1592" s="372" t="s">
        <v>2594</v>
      </c>
      <c r="D1592" s="372" t="s">
        <v>3715</v>
      </c>
      <c r="E1592" s="512" t="s">
        <v>3735</v>
      </c>
      <c r="F1592" s="373" t="s">
        <v>3716</v>
      </c>
      <c r="G1592" s="373" t="s">
        <v>3717</v>
      </c>
      <c r="H1592" s="372" t="s">
        <v>912</v>
      </c>
      <c r="I1592" s="372">
        <v>53100</v>
      </c>
      <c r="J1592" s="373" t="s">
        <v>1003</v>
      </c>
      <c r="K1592" s="374">
        <v>43501</v>
      </c>
      <c r="L1592" s="372" t="s">
        <v>2609</v>
      </c>
      <c r="M1592" s="378" t="s">
        <v>983</v>
      </c>
      <c r="N1592" s="373" t="s">
        <v>992</v>
      </c>
      <c r="O1592" s="375">
        <v>58.92</v>
      </c>
      <c r="P1592" s="370"/>
      <c r="Q1592" s="370">
        <v>4.91</v>
      </c>
      <c r="R1592" s="370">
        <v>4.91</v>
      </c>
      <c r="S1592" s="287">
        <f>SUM(P1592:R1592)</f>
        <v>9.82</v>
      </c>
      <c r="T1592" s="370">
        <v>4.91</v>
      </c>
      <c r="U1592" s="370">
        <v>4.91</v>
      </c>
      <c r="V1592" s="370">
        <v>4.91</v>
      </c>
      <c r="W1592" s="287">
        <f>SUM(T1592:V1592)</f>
        <v>14.73</v>
      </c>
      <c r="X1592" s="370">
        <v>4.91</v>
      </c>
      <c r="Y1592" s="370">
        <v>4.91</v>
      </c>
      <c r="Z1592" s="370">
        <v>4.91</v>
      </c>
      <c r="AA1592" s="287">
        <f>SUM(X1592:Z1592)</f>
        <v>14.73</v>
      </c>
      <c r="AB1592" s="370">
        <v>4.91</v>
      </c>
      <c r="AC1592" s="370">
        <v>4.91</v>
      </c>
      <c r="AD1592" s="370">
        <v>4.91</v>
      </c>
      <c r="AE1592" s="287">
        <f>SUM(AB1592:AD1592)</f>
        <v>14.73</v>
      </c>
      <c r="AF1592" s="493">
        <f>SUBTOTAL(9,S1592,W1592,AA1592,AE1592)</f>
        <v>54.010000000000005</v>
      </c>
    </row>
    <row r="1593" spans="1:32" x14ac:dyDescent="0.3">
      <c r="A1593" s="286"/>
      <c r="B1593" s="286" t="s">
        <v>3631</v>
      </c>
      <c r="C1593" s="372" t="s">
        <v>2594</v>
      </c>
      <c r="D1593" s="372" t="s">
        <v>3718</v>
      </c>
      <c r="E1593" s="512" t="s">
        <v>3735</v>
      </c>
      <c r="F1593" s="373" t="s">
        <v>3719</v>
      </c>
      <c r="G1593" s="373" t="s">
        <v>1272</v>
      </c>
      <c r="H1593" s="372" t="s">
        <v>912</v>
      </c>
      <c r="I1593" s="372">
        <v>53100</v>
      </c>
      <c r="J1593" s="373" t="s">
        <v>1003</v>
      </c>
      <c r="K1593" s="374">
        <v>43501</v>
      </c>
      <c r="L1593" s="372" t="s">
        <v>2609</v>
      </c>
      <c r="M1593" s="378" t="s">
        <v>983</v>
      </c>
      <c r="N1593" s="373" t="s">
        <v>992</v>
      </c>
      <c r="O1593" s="375">
        <v>58.92</v>
      </c>
      <c r="P1593" s="370"/>
      <c r="Q1593" s="370">
        <v>4.91</v>
      </c>
      <c r="R1593" s="370">
        <v>4.91</v>
      </c>
      <c r="S1593" s="287">
        <f>SUM(P1593:R1593)</f>
        <v>9.82</v>
      </c>
      <c r="T1593" s="370">
        <v>4.91</v>
      </c>
      <c r="U1593" s="370">
        <v>4.91</v>
      </c>
      <c r="V1593" s="370">
        <v>4.91</v>
      </c>
      <c r="W1593" s="287">
        <f>SUM(T1593:V1593)</f>
        <v>14.73</v>
      </c>
      <c r="X1593" s="370">
        <v>4.91</v>
      </c>
      <c r="Y1593" s="370">
        <v>4.91</v>
      </c>
      <c r="Z1593" s="370">
        <v>4.91</v>
      </c>
      <c r="AA1593" s="287">
        <f>SUM(X1593:Z1593)</f>
        <v>14.73</v>
      </c>
      <c r="AB1593" s="370">
        <v>4.91</v>
      </c>
      <c r="AC1593" s="370">
        <v>4.91</v>
      </c>
      <c r="AD1593" s="370">
        <v>4.91</v>
      </c>
      <c r="AE1593" s="287">
        <f>SUM(AB1593:AD1593)</f>
        <v>14.73</v>
      </c>
      <c r="AF1593" s="493">
        <f>SUBTOTAL(9,S1593,W1593,AA1593,AE1593)</f>
        <v>54.010000000000005</v>
      </c>
    </row>
    <row r="1594" spans="1:32" x14ac:dyDescent="0.3">
      <c r="A1594" s="70"/>
      <c r="B1594" s="70" t="s">
        <v>3631</v>
      </c>
      <c r="C1594" s="503" t="s">
        <v>2704</v>
      </c>
      <c r="D1594" s="503" t="s">
        <v>299</v>
      </c>
      <c r="E1594" s="503" t="s">
        <v>3777</v>
      </c>
      <c r="F1594" s="503" t="s">
        <v>2019</v>
      </c>
      <c r="G1594" s="503" t="s">
        <v>1272</v>
      </c>
      <c r="H1594" s="503" t="s">
        <v>912</v>
      </c>
      <c r="I1594" s="503">
        <v>53100</v>
      </c>
      <c r="J1594" s="503" t="s">
        <v>1002</v>
      </c>
      <c r="K1594" s="316">
        <v>41077</v>
      </c>
      <c r="L1594" s="503" t="s">
        <v>2608</v>
      </c>
      <c r="M1594" s="315" t="s">
        <v>984</v>
      </c>
      <c r="N1594" s="503" t="s">
        <v>991</v>
      </c>
      <c r="O1594" s="535">
        <v>46.08</v>
      </c>
      <c r="P1594" s="400">
        <v>3.84</v>
      </c>
      <c r="Q1594" s="400">
        <v>3.84</v>
      </c>
      <c r="R1594" s="400">
        <v>3.84</v>
      </c>
      <c r="S1594" s="535">
        <f>SUM(P1594:R1594)</f>
        <v>11.52</v>
      </c>
      <c r="T1594" s="400">
        <v>3.84</v>
      </c>
      <c r="U1594" s="400">
        <v>3.84</v>
      </c>
      <c r="V1594" s="400">
        <v>3.84</v>
      </c>
      <c r="W1594" s="535">
        <f>SUM(T1594:V1594)</f>
        <v>11.52</v>
      </c>
      <c r="X1594" s="400">
        <v>3.84</v>
      </c>
      <c r="Y1594" s="400">
        <v>3.84</v>
      </c>
      <c r="Z1594" s="400">
        <v>3.84</v>
      </c>
      <c r="AA1594" s="535">
        <f>SUM(X1594:Z1594)</f>
        <v>11.52</v>
      </c>
      <c r="AB1594" s="400">
        <v>3.84</v>
      </c>
      <c r="AC1594" s="400">
        <v>3.84</v>
      </c>
      <c r="AD1594" s="400">
        <v>3.84</v>
      </c>
      <c r="AE1594" s="535">
        <f>SUM(AB1594:AD1594)</f>
        <v>11.52</v>
      </c>
      <c r="AF1594" s="536">
        <f>SUBTOTAL(9,S1594,W1594,AA1594,AE1594)</f>
        <v>46.08</v>
      </c>
    </row>
    <row r="1595" spans="1:32" x14ac:dyDescent="0.3">
      <c r="A1595" s="70"/>
      <c r="B1595" s="70" t="s">
        <v>3631</v>
      </c>
      <c r="C1595" s="503" t="s">
        <v>2663</v>
      </c>
      <c r="D1595" s="503" t="s">
        <v>3736</v>
      </c>
      <c r="E1595" s="503" t="s">
        <v>3350</v>
      </c>
      <c r="F1595" s="532" t="s">
        <v>3737</v>
      </c>
      <c r="G1595" s="503" t="s">
        <v>3714</v>
      </c>
      <c r="H1595" s="503" t="s">
        <v>913</v>
      </c>
      <c r="I1595" s="503">
        <v>53000</v>
      </c>
      <c r="J1595" s="504" t="s">
        <v>1003</v>
      </c>
      <c r="K1595" s="316">
        <v>43537</v>
      </c>
      <c r="L1595" s="315" t="s">
        <v>2609</v>
      </c>
      <c r="M1595" s="315" t="s">
        <v>983</v>
      </c>
      <c r="N1595" s="504" t="s">
        <v>992</v>
      </c>
      <c r="O1595" s="347">
        <v>58.92</v>
      </c>
      <c r="P1595" s="400"/>
      <c r="Q1595" s="400"/>
      <c r="R1595" s="400"/>
      <c r="S1595" s="526"/>
      <c r="T1595" s="400"/>
      <c r="U1595" s="400">
        <v>4.91</v>
      </c>
      <c r="V1595" s="400">
        <v>4.91</v>
      </c>
      <c r="W1595" s="535">
        <f>SUM(T1595:V1595)</f>
        <v>9.82</v>
      </c>
      <c r="X1595" s="400">
        <v>4.91</v>
      </c>
      <c r="Y1595" s="400">
        <v>4.91</v>
      </c>
      <c r="Z1595" s="400">
        <v>4.91</v>
      </c>
      <c r="AA1595" s="535">
        <f>SUM(X1595:Z1595)</f>
        <v>14.73</v>
      </c>
      <c r="AB1595" s="400">
        <v>4.91</v>
      </c>
      <c r="AC1595" s="400">
        <v>4.91</v>
      </c>
      <c r="AD1595" s="400">
        <v>4.91</v>
      </c>
      <c r="AE1595" s="535">
        <f>SUM(AB1595:AD1595)</f>
        <v>14.73</v>
      </c>
      <c r="AF1595" s="536">
        <f>SUBTOTAL(9,S1595,W1595,AA1595,AE1595)</f>
        <v>39.28</v>
      </c>
    </row>
    <row r="1596" spans="1:32" x14ac:dyDescent="0.3">
      <c r="A1596" s="70"/>
      <c r="B1596" s="70" t="s">
        <v>3631</v>
      </c>
      <c r="C1596" s="503" t="s">
        <v>2700</v>
      </c>
      <c r="D1596" s="503" t="s">
        <v>3742</v>
      </c>
      <c r="E1596" s="503" t="s">
        <v>3735</v>
      </c>
      <c r="F1596" s="533" t="s">
        <v>3743</v>
      </c>
      <c r="G1596" s="503" t="s">
        <v>3714</v>
      </c>
      <c r="H1596" s="503" t="s">
        <v>913</v>
      </c>
      <c r="I1596" s="503">
        <v>53000</v>
      </c>
      <c r="J1596" s="504" t="s">
        <v>1003</v>
      </c>
      <c r="K1596" s="316">
        <v>43540</v>
      </c>
      <c r="L1596" s="315" t="s">
        <v>2609</v>
      </c>
      <c r="M1596" s="315" t="s">
        <v>983</v>
      </c>
      <c r="N1596" s="504" t="s">
        <v>992</v>
      </c>
      <c r="O1596" s="347">
        <v>58.92</v>
      </c>
      <c r="P1596" s="400"/>
      <c r="Q1596" s="400"/>
      <c r="R1596" s="400"/>
      <c r="S1596" s="526"/>
      <c r="T1596" s="400"/>
      <c r="U1596" s="400">
        <v>4.91</v>
      </c>
      <c r="V1596" s="400">
        <v>4.91</v>
      </c>
      <c r="W1596" s="535">
        <f>SUM(T1596:V1596)</f>
        <v>9.82</v>
      </c>
      <c r="X1596" s="400">
        <v>4.91</v>
      </c>
      <c r="Y1596" s="400">
        <v>4.91</v>
      </c>
      <c r="Z1596" s="400">
        <v>4.91</v>
      </c>
      <c r="AA1596" s="535">
        <f>SUM(X1596:Z1596)</f>
        <v>14.73</v>
      </c>
      <c r="AB1596" s="400">
        <v>4.91</v>
      </c>
      <c r="AC1596" s="400">
        <v>4.91</v>
      </c>
      <c r="AD1596" s="400">
        <v>4.91</v>
      </c>
      <c r="AE1596" s="535">
        <f>SUM(AB1596:AD1596)</f>
        <v>14.73</v>
      </c>
      <c r="AF1596" s="536">
        <f>SUBTOTAL(9,S1596,W1596,AA1596,AE1596)</f>
        <v>39.28</v>
      </c>
    </row>
    <row r="1597" spans="1:32" x14ac:dyDescent="0.3">
      <c r="A1597" s="70"/>
      <c r="B1597" s="70" t="s">
        <v>3631</v>
      </c>
      <c r="C1597" s="503" t="s">
        <v>2594</v>
      </c>
      <c r="D1597" s="503" t="s">
        <v>3744</v>
      </c>
      <c r="E1597" s="503" t="s">
        <v>3735</v>
      </c>
      <c r="F1597" s="533" t="s">
        <v>3745</v>
      </c>
      <c r="G1597" s="503" t="s">
        <v>1272</v>
      </c>
      <c r="H1597" s="503" t="s">
        <v>912</v>
      </c>
      <c r="I1597" s="503">
        <v>53100</v>
      </c>
      <c r="J1597" s="504" t="s">
        <v>1003</v>
      </c>
      <c r="K1597" s="316">
        <v>43540</v>
      </c>
      <c r="L1597" s="315" t="s">
        <v>2609</v>
      </c>
      <c r="M1597" s="315" t="s">
        <v>983</v>
      </c>
      <c r="N1597" s="504" t="s">
        <v>992</v>
      </c>
      <c r="O1597" s="347">
        <v>58.92</v>
      </c>
      <c r="P1597" s="400"/>
      <c r="Q1597" s="400"/>
      <c r="R1597" s="400"/>
      <c r="S1597" s="526"/>
      <c r="T1597" s="400"/>
      <c r="U1597" s="400">
        <v>4.91</v>
      </c>
      <c r="V1597" s="400">
        <v>4.91</v>
      </c>
      <c r="W1597" s="535">
        <f>SUM(T1597:V1597)</f>
        <v>9.82</v>
      </c>
      <c r="X1597" s="400">
        <v>4.91</v>
      </c>
      <c r="Y1597" s="400">
        <v>4.91</v>
      </c>
      <c r="Z1597" s="400">
        <v>4.91</v>
      </c>
      <c r="AA1597" s="535">
        <f>SUM(X1597:Z1597)</f>
        <v>14.73</v>
      </c>
      <c r="AB1597" s="400">
        <v>4.91</v>
      </c>
      <c r="AC1597" s="400">
        <v>4.91</v>
      </c>
      <c r="AD1597" s="400">
        <v>4.91</v>
      </c>
      <c r="AE1597" s="535">
        <f>SUM(AB1597:AD1597)</f>
        <v>14.73</v>
      </c>
      <c r="AF1597" s="536">
        <f>SUBTOTAL(9,S1597,W1597,AA1597,AE1597)</f>
        <v>39.28</v>
      </c>
    </row>
    <row r="1598" spans="1:32" x14ac:dyDescent="0.3">
      <c r="A1598" s="70"/>
      <c r="B1598" s="70" t="s">
        <v>3631</v>
      </c>
      <c r="C1598" s="503" t="s">
        <v>2700</v>
      </c>
      <c r="D1598" s="503" t="s">
        <v>3746</v>
      </c>
      <c r="E1598" s="503" t="s">
        <v>3735</v>
      </c>
      <c r="F1598" s="533" t="s">
        <v>3747</v>
      </c>
      <c r="G1598" s="503" t="s">
        <v>3714</v>
      </c>
      <c r="H1598" s="503" t="s">
        <v>913</v>
      </c>
      <c r="I1598" s="503">
        <v>53000</v>
      </c>
      <c r="J1598" s="504" t="s">
        <v>1003</v>
      </c>
      <c r="K1598" s="316">
        <v>43540</v>
      </c>
      <c r="L1598" s="315" t="s">
        <v>2609</v>
      </c>
      <c r="M1598" s="315" t="s">
        <v>983</v>
      </c>
      <c r="N1598" s="504" t="s">
        <v>992</v>
      </c>
      <c r="O1598" s="347">
        <v>58.92</v>
      </c>
      <c r="P1598" s="400"/>
      <c r="Q1598" s="400"/>
      <c r="R1598" s="400"/>
      <c r="S1598" s="526"/>
      <c r="T1598" s="400"/>
      <c r="U1598" s="400">
        <v>4.91</v>
      </c>
      <c r="V1598" s="400">
        <v>4.91</v>
      </c>
      <c r="W1598" s="535">
        <f>SUM(T1598:V1598)</f>
        <v>9.82</v>
      </c>
      <c r="X1598" s="400">
        <v>4.91</v>
      </c>
      <c r="Y1598" s="400">
        <v>4.91</v>
      </c>
      <c r="Z1598" s="400">
        <v>4.91</v>
      </c>
      <c r="AA1598" s="535">
        <f>SUM(X1598:Z1598)</f>
        <v>14.73</v>
      </c>
      <c r="AB1598" s="400">
        <v>4.91</v>
      </c>
      <c r="AC1598" s="400">
        <v>4.91</v>
      </c>
      <c r="AD1598" s="400">
        <v>4.91</v>
      </c>
      <c r="AE1598" s="535">
        <f>SUM(AB1598:AD1598)</f>
        <v>14.73</v>
      </c>
      <c r="AF1598" s="536">
        <f>SUBTOTAL(9,S1598,W1598,AA1598,AE1598)</f>
        <v>39.28</v>
      </c>
    </row>
    <row r="1599" spans="1:32" x14ac:dyDescent="0.3">
      <c r="A1599" s="70"/>
      <c r="B1599" s="70" t="s">
        <v>3631</v>
      </c>
      <c r="C1599" s="503" t="s">
        <v>160</v>
      </c>
      <c r="D1599" s="534" t="s">
        <v>3748</v>
      </c>
      <c r="E1599" s="503" t="s">
        <v>3735</v>
      </c>
      <c r="F1599" s="504" t="s">
        <v>3749</v>
      </c>
      <c r="G1599" s="503" t="s">
        <v>1885</v>
      </c>
      <c r="H1599" s="503" t="s">
        <v>966</v>
      </c>
      <c r="I1599" s="503">
        <v>62300</v>
      </c>
      <c r="J1599" s="504" t="s">
        <v>1003</v>
      </c>
      <c r="K1599" s="316">
        <v>43423</v>
      </c>
      <c r="L1599" s="315" t="s">
        <v>2609</v>
      </c>
      <c r="M1599" s="315" t="s">
        <v>983</v>
      </c>
      <c r="N1599" s="504" t="s">
        <v>992</v>
      </c>
      <c r="O1599" s="347">
        <v>58.92</v>
      </c>
      <c r="P1599" s="400"/>
      <c r="Q1599" s="400"/>
      <c r="R1599" s="400"/>
      <c r="S1599" s="526"/>
      <c r="T1599" s="400"/>
      <c r="U1599" s="400">
        <v>4.91</v>
      </c>
      <c r="V1599" s="400">
        <v>4.91</v>
      </c>
      <c r="W1599" s="535">
        <f>SUM(T1599:V1599)</f>
        <v>9.82</v>
      </c>
      <c r="X1599" s="400">
        <v>4.91</v>
      </c>
      <c r="Y1599" s="400">
        <v>4.91</v>
      </c>
      <c r="Z1599" s="400">
        <v>4.91</v>
      </c>
      <c r="AA1599" s="535">
        <f>SUM(X1599:Z1599)</f>
        <v>14.73</v>
      </c>
      <c r="AB1599" s="400">
        <v>4.91</v>
      </c>
      <c r="AC1599" s="400">
        <v>4.91</v>
      </c>
      <c r="AD1599" s="400">
        <v>4.91</v>
      </c>
      <c r="AE1599" s="535">
        <f>SUM(AB1599:AD1599)</f>
        <v>14.73</v>
      </c>
      <c r="AF1599" s="536">
        <f>SUBTOTAL(9,S1599,W1599,AA1599,AE1599)</f>
        <v>39.28</v>
      </c>
    </row>
    <row r="1600" spans="1:32" x14ac:dyDescent="0.3">
      <c r="A1600" s="70"/>
      <c r="B1600" s="70" t="s">
        <v>3631</v>
      </c>
      <c r="C1600" s="503" t="s">
        <v>160</v>
      </c>
      <c r="D1600" s="534" t="s">
        <v>3750</v>
      </c>
      <c r="E1600" s="503" t="s">
        <v>3735</v>
      </c>
      <c r="F1600" s="504" t="s">
        <v>3751</v>
      </c>
      <c r="G1600" s="503" t="s">
        <v>1885</v>
      </c>
      <c r="H1600" s="503" t="s">
        <v>966</v>
      </c>
      <c r="I1600" s="503">
        <v>62300</v>
      </c>
      <c r="J1600" s="504" t="s">
        <v>1003</v>
      </c>
      <c r="K1600" s="316">
        <v>43423</v>
      </c>
      <c r="L1600" s="315" t="s">
        <v>2609</v>
      </c>
      <c r="M1600" s="315" t="s">
        <v>983</v>
      </c>
      <c r="N1600" s="504" t="s">
        <v>992</v>
      </c>
      <c r="O1600" s="347">
        <v>58.92</v>
      </c>
      <c r="P1600" s="400"/>
      <c r="Q1600" s="400"/>
      <c r="R1600" s="400"/>
      <c r="S1600" s="526"/>
      <c r="T1600" s="400"/>
      <c r="U1600" s="400">
        <v>4.91</v>
      </c>
      <c r="V1600" s="400">
        <v>4.91</v>
      </c>
      <c r="W1600" s="535">
        <f>SUM(T1600:V1600)</f>
        <v>9.82</v>
      </c>
      <c r="X1600" s="400">
        <v>4.91</v>
      </c>
      <c r="Y1600" s="400">
        <v>4.91</v>
      </c>
      <c r="Z1600" s="400">
        <v>4.91</v>
      </c>
      <c r="AA1600" s="535">
        <f>SUM(X1600:Z1600)</f>
        <v>14.73</v>
      </c>
      <c r="AB1600" s="400">
        <v>4.91</v>
      </c>
      <c r="AC1600" s="400">
        <v>4.91</v>
      </c>
      <c r="AD1600" s="400">
        <v>4.91</v>
      </c>
      <c r="AE1600" s="535">
        <f>SUM(AB1600:AD1600)</f>
        <v>14.73</v>
      </c>
      <c r="AF1600" s="536">
        <f>SUBTOTAL(9,S1600,W1600,AA1600,AE1600)</f>
        <v>39.28</v>
      </c>
    </row>
    <row r="1601" spans="1:32" x14ac:dyDescent="0.3">
      <c r="A1601" s="70"/>
      <c r="B1601" s="70" t="s">
        <v>3631</v>
      </c>
      <c r="C1601" s="503" t="s">
        <v>2659</v>
      </c>
      <c r="D1601" s="503" t="s">
        <v>3752</v>
      </c>
      <c r="E1601" s="503" t="s">
        <v>3735</v>
      </c>
      <c r="F1601" s="504" t="s">
        <v>3753</v>
      </c>
      <c r="G1601" s="503" t="s">
        <v>1272</v>
      </c>
      <c r="H1601" s="503" t="s">
        <v>912</v>
      </c>
      <c r="I1601" s="503">
        <v>53100</v>
      </c>
      <c r="J1601" s="504" t="s">
        <v>1003</v>
      </c>
      <c r="K1601" s="316">
        <v>43525</v>
      </c>
      <c r="L1601" s="315" t="s">
        <v>2609</v>
      </c>
      <c r="M1601" s="315" t="s">
        <v>983</v>
      </c>
      <c r="N1601" s="504" t="s">
        <v>992</v>
      </c>
      <c r="O1601" s="347">
        <v>58.92</v>
      </c>
      <c r="P1601" s="400"/>
      <c r="Q1601" s="400"/>
      <c r="R1601" s="400"/>
      <c r="S1601" s="526"/>
      <c r="T1601" s="400"/>
      <c r="U1601" s="400">
        <v>4.91</v>
      </c>
      <c r="V1601" s="400">
        <v>4.91</v>
      </c>
      <c r="W1601" s="535">
        <f>SUM(T1601:V1601)</f>
        <v>9.82</v>
      </c>
      <c r="X1601" s="400">
        <v>4.91</v>
      </c>
      <c r="Y1601" s="400">
        <v>4.91</v>
      </c>
      <c r="Z1601" s="400">
        <v>4.91</v>
      </c>
      <c r="AA1601" s="535">
        <f>SUM(X1601:Z1601)</f>
        <v>14.73</v>
      </c>
      <c r="AB1601" s="400">
        <v>4.91</v>
      </c>
      <c r="AC1601" s="400">
        <v>4.91</v>
      </c>
      <c r="AD1601" s="400">
        <v>4.91</v>
      </c>
      <c r="AE1601" s="535">
        <f>SUM(AB1601:AD1601)</f>
        <v>14.73</v>
      </c>
      <c r="AF1601" s="536">
        <f>SUBTOTAL(9,S1601,W1601,AA1601,AE1601)</f>
        <v>39.28</v>
      </c>
    </row>
    <row r="1602" spans="1:32" x14ac:dyDescent="0.3">
      <c r="A1602" s="70"/>
      <c r="B1602" s="70" t="s">
        <v>3631</v>
      </c>
      <c r="C1602" s="503" t="s">
        <v>2700</v>
      </c>
      <c r="D1602" s="503" t="s">
        <v>3754</v>
      </c>
      <c r="E1602" s="503" t="s">
        <v>3735</v>
      </c>
      <c r="F1602" s="504" t="s">
        <v>3755</v>
      </c>
      <c r="G1602" s="503" t="s">
        <v>3714</v>
      </c>
      <c r="H1602" s="503" t="s">
        <v>913</v>
      </c>
      <c r="I1602" s="503">
        <v>53000</v>
      </c>
      <c r="J1602" s="504" t="s">
        <v>1003</v>
      </c>
      <c r="K1602" s="316">
        <v>43555</v>
      </c>
      <c r="L1602" s="315" t="s">
        <v>2609</v>
      </c>
      <c r="M1602" s="315" t="s">
        <v>983</v>
      </c>
      <c r="N1602" s="504" t="s">
        <v>992</v>
      </c>
      <c r="O1602" s="347">
        <v>58.92</v>
      </c>
      <c r="P1602" s="400"/>
      <c r="Q1602" s="400"/>
      <c r="R1602" s="400"/>
      <c r="S1602" s="526"/>
      <c r="T1602" s="400"/>
      <c r="U1602" s="400">
        <v>4.91</v>
      </c>
      <c r="V1602" s="400">
        <v>4.91</v>
      </c>
      <c r="W1602" s="535">
        <f>SUM(T1602:V1602)</f>
        <v>9.82</v>
      </c>
      <c r="X1602" s="400">
        <v>4.91</v>
      </c>
      <c r="Y1602" s="400">
        <v>4.91</v>
      </c>
      <c r="Z1602" s="400">
        <v>4.91</v>
      </c>
      <c r="AA1602" s="535">
        <f>SUM(X1602:Z1602)</f>
        <v>14.73</v>
      </c>
      <c r="AB1602" s="400">
        <v>4.91</v>
      </c>
      <c r="AC1602" s="400">
        <v>4.91</v>
      </c>
      <c r="AD1602" s="400">
        <v>4.91</v>
      </c>
      <c r="AE1602" s="535">
        <f>SUM(AB1602:AD1602)</f>
        <v>14.73</v>
      </c>
      <c r="AF1602" s="536">
        <f>SUBTOTAL(9,S1602,W1602,AA1602,AE1602)</f>
        <v>39.28</v>
      </c>
    </row>
    <row r="1603" spans="1:32" x14ac:dyDescent="0.3">
      <c r="A1603" s="70"/>
      <c r="B1603" s="70" t="s">
        <v>3631</v>
      </c>
      <c r="C1603" s="503" t="s">
        <v>2594</v>
      </c>
      <c r="D1603" s="503" t="s">
        <v>3756</v>
      </c>
      <c r="E1603" s="503" t="s">
        <v>3735</v>
      </c>
      <c r="F1603" s="504" t="s">
        <v>3757</v>
      </c>
      <c r="G1603" s="503" t="s">
        <v>1272</v>
      </c>
      <c r="H1603" s="503" t="s">
        <v>912</v>
      </c>
      <c r="I1603" s="503">
        <v>53100</v>
      </c>
      <c r="J1603" s="504" t="s">
        <v>1003</v>
      </c>
      <c r="K1603" s="316">
        <v>43555</v>
      </c>
      <c r="L1603" s="315" t="s">
        <v>2609</v>
      </c>
      <c r="M1603" s="315" t="s">
        <v>983</v>
      </c>
      <c r="N1603" s="504" t="s">
        <v>992</v>
      </c>
      <c r="O1603" s="347">
        <v>58.92</v>
      </c>
      <c r="P1603" s="400"/>
      <c r="Q1603" s="400"/>
      <c r="R1603" s="400"/>
      <c r="S1603" s="526"/>
      <c r="T1603" s="400"/>
      <c r="U1603" s="400">
        <v>4.91</v>
      </c>
      <c r="V1603" s="400">
        <v>4.91</v>
      </c>
      <c r="W1603" s="535">
        <f>SUM(T1603:V1603)</f>
        <v>9.82</v>
      </c>
      <c r="X1603" s="400">
        <v>4.91</v>
      </c>
      <c r="Y1603" s="400">
        <v>4.91</v>
      </c>
      <c r="Z1603" s="400">
        <v>4.91</v>
      </c>
      <c r="AA1603" s="535">
        <f>SUM(X1603:Z1603)</f>
        <v>14.73</v>
      </c>
      <c r="AB1603" s="400">
        <v>4.91</v>
      </c>
      <c r="AC1603" s="400">
        <v>4.91</v>
      </c>
      <c r="AD1603" s="400">
        <v>4.91</v>
      </c>
      <c r="AE1603" s="535">
        <f>SUM(AB1603:AD1603)</f>
        <v>14.73</v>
      </c>
      <c r="AF1603" s="536">
        <f>SUBTOTAL(9,S1603,W1603,AA1603,AE1603)</f>
        <v>39.28</v>
      </c>
    </row>
    <row r="1604" spans="1:32" x14ac:dyDescent="0.3">
      <c r="A1604" s="70"/>
      <c r="B1604" s="70" t="s">
        <v>3631</v>
      </c>
      <c r="C1604" s="503" t="s">
        <v>2594</v>
      </c>
      <c r="D1604" s="503" t="s">
        <v>3758</v>
      </c>
      <c r="E1604" s="503" t="s">
        <v>3735</v>
      </c>
      <c r="F1604" s="504" t="s">
        <v>3759</v>
      </c>
      <c r="G1604" s="503" t="s">
        <v>1272</v>
      </c>
      <c r="H1604" s="503" t="s">
        <v>912</v>
      </c>
      <c r="I1604" s="503">
        <v>53100</v>
      </c>
      <c r="J1604" s="504" t="s">
        <v>1003</v>
      </c>
      <c r="K1604" s="316">
        <v>43540</v>
      </c>
      <c r="L1604" s="315" t="s">
        <v>2609</v>
      </c>
      <c r="M1604" s="315" t="s">
        <v>983</v>
      </c>
      <c r="N1604" s="504" t="s">
        <v>992</v>
      </c>
      <c r="O1604" s="347">
        <v>58.92</v>
      </c>
      <c r="P1604" s="400"/>
      <c r="Q1604" s="400"/>
      <c r="R1604" s="400"/>
      <c r="S1604" s="526"/>
      <c r="T1604" s="400"/>
      <c r="U1604" s="400">
        <v>4.91</v>
      </c>
      <c r="V1604" s="400">
        <v>4.91</v>
      </c>
      <c r="W1604" s="535">
        <f>SUM(T1604:V1604)</f>
        <v>9.82</v>
      </c>
      <c r="X1604" s="400">
        <v>4.91</v>
      </c>
      <c r="Y1604" s="400">
        <v>4.91</v>
      </c>
      <c r="Z1604" s="400">
        <v>4.91</v>
      </c>
      <c r="AA1604" s="535">
        <f>SUM(X1604:Z1604)</f>
        <v>14.73</v>
      </c>
      <c r="AB1604" s="400">
        <v>4.91</v>
      </c>
      <c r="AC1604" s="400">
        <v>4.91</v>
      </c>
      <c r="AD1604" s="400">
        <v>4.91</v>
      </c>
      <c r="AE1604" s="535">
        <f>SUM(AB1604:AD1604)</f>
        <v>14.73</v>
      </c>
      <c r="AF1604" s="536">
        <f>SUBTOTAL(9,S1604,W1604,AA1604,AE1604)</f>
        <v>39.28</v>
      </c>
    </row>
    <row r="1605" spans="1:32" x14ac:dyDescent="0.3">
      <c r="A1605" s="70"/>
      <c r="B1605" s="70" t="s">
        <v>3631</v>
      </c>
      <c r="C1605" s="503" t="s">
        <v>2594</v>
      </c>
      <c r="D1605" s="503" t="s">
        <v>3760</v>
      </c>
      <c r="E1605" s="503" t="s">
        <v>3735</v>
      </c>
      <c r="F1605" s="504" t="s">
        <v>3761</v>
      </c>
      <c r="G1605" s="503" t="s">
        <v>1272</v>
      </c>
      <c r="H1605" s="503" t="s">
        <v>912</v>
      </c>
      <c r="I1605" s="503">
        <v>53100</v>
      </c>
      <c r="J1605" s="504" t="s">
        <v>1003</v>
      </c>
      <c r="K1605" s="316">
        <v>43540</v>
      </c>
      <c r="L1605" s="315" t="s">
        <v>2609</v>
      </c>
      <c r="M1605" s="315" t="s">
        <v>983</v>
      </c>
      <c r="N1605" s="504" t="s">
        <v>992</v>
      </c>
      <c r="O1605" s="347">
        <v>58.92</v>
      </c>
      <c r="P1605" s="400"/>
      <c r="Q1605" s="400"/>
      <c r="R1605" s="400"/>
      <c r="S1605" s="526"/>
      <c r="T1605" s="400"/>
      <c r="U1605" s="400">
        <v>4.91</v>
      </c>
      <c r="V1605" s="400">
        <v>4.91</v>
      </c>
      <c r="W1605" s="535">
        <f>SUM(T1605:V1605)</f>
        <v>9.82</v>
      </c>
      <c r="X1605" s="400">
        <v>4.91</v>
      </c>
      <c r="Y1605" s="400">
        <v>4.91</v>
      </c>
      <c r="Z1605" s="400">
        <v>4.91</v>
      </c>
      <c r="AA1605" s="535">
        <f>SUM(X1605:Z1605)</f>
        <v>14.73</v>
      </c>
      <c r="AB1605" s="400">
        <v>4.91</v>
      </c>
      <c r="AC1605" s="400">
        <v>4.91</v>
      </c>
      <c r="AD1605" s="400">
        <v>4.91</v>
      </c>
      <c r="AE1605" s="535">
        <f>SUM(AB1605:AD1605)</f>
        <v>14.73</v>
      </c>
      <c r="AF1605" s="536">
        <f>SUBTOTAL(9,S1605,W1605,AA1605,AE1605)</f>
        <v>39.28</v>
      </c>
    </row>
    <row r="1606" spans="1:32" x14ac:dyDescent="0.3">
      <c r="A1606" s="70"/>
      <c r="B1606" s="70" t="s">
        <v>3631</v>
      </c>
      <c r="C1606" s="503" t="s">
        <v>2594</v>
      </c>
      <c r="D1606" s="503" t="s">
        <v>3762</v>
      </c>
      <c r="E1606" s="503" t="s">
        <v>3735</v>
      </c>
      <c r="F1606" s="504" t="s">
        <v>3763</v>
      </c>
      <c r="G1606" s="503" t="s">
        <v>1272</v>
      </c>
      <c r="H1606" s="503" t="s">
        <v>912</v>
      </c>
      <c r="I1606" s="503">
        <v>53100</v>
      </c>
      <c r="J1606" s="504" t="s">
        <v>1003</v>
      </c>
      <c r="K1606" s="316">
        <v>43540</v>
      </c>
      <c r="L1606" s="315" t="s">
        <v>2609</v>
      </c>
      <c r="M1606" s="315" t="s">
        <v>983</v>
      </c>
      <c r="N1606" s="504" t="s">
        <v>992</v>
      </c>
      <c r="O1606" s="347">
        <v>58.92</v>
      </c>
      <c r="P1606" s="400"/>
      <c r="Q1606" s="400"/>
      <c r="R1606" s="400"/>
      <c r="S1606" s="526"/>
      <c r="T1606" s="400"/>
      <c r="U1606" s="400">
        <v>4.91</v>
      </c>
      <c r="V1606" s="400">
        <v>4.91</v>
      </c>
      <c r="W1606" s="535">
        <f>SUM(T1606:V1606)</f>
        <v>9.82</v>
      </c>
      <c r="X1606" s="400">
        <v>4.91</v>
      </c>
      <c r="Y1606" s="400">
        <v>4.91</v>
      </c>
      <c r="Z1606" s="400">
        <v>4.91</v>
      </c>
      <c r="AA1606" s="535">
        <f>SUM(X1606:Z1606)</f>
        <v>14.73</v>
      </c>
      <c r="AB1606" s="400">
        <v>4.91</v>
      </c>
      <c r="AC1606" s="400">
        <v>4.91</v>
      </c>
      <c r="AD1606" s="400">
        <v>4.91</v>
      </c>
      <c r="AE1606" s="535">
        <f>SUM(AB1606:AD1606)</f>
        <v>14.73</v>
      </c>
      <c r="AF1606" s="536">
        <f>SUBTOTAL(9,S1606,W1606,AA1606,AE1606)</f>
        <v>39.28</v>
      </c>
    </row>
    <row r="1607" spans="1:32" x14ac:dyDescent="0.3">
      <c r="A1607" s="70"/>
      <c r="B1607" s="70" t="s">
        <v>3631</v>
      </c>
      <c r="C1607" s="503" t="s">
        <v>2594</v>
      </c>
      <c r="D1607" s="503" t="s">
        <v>3764</v>
      </c>
      <c r="E1607" s="503" t="s">
        <v>3735</v>
      </c>
      <c r="F1607" s="504" t="s">
        <v>3765</v>
      </c>
      <c r="G1607" s="503" t="s">
        <v>1272</v>
      </c>
      <c r="H1607" s="503" t="s">
        <v>912</v>
      </c>
      <c r="I1607" s="503">
        <v>53100</v>
      </c>
      <c r="J1607" s="504" t="s">
        <v>1003</v>
      </c>
      <c r="K1607" s="316">
        <v>43540</v>
      </c>
      <c r="L1607" s="315" t="s">
        <v>2609</v>
      </c>
      <c r="M1607" s="315" t="s">
        <v>983</v>
      </c>
      <c r="N1607" s="504" t="s">
        <v>992</v>
      </c>
      <c r="O1607" s="347">
        <v>58.92</v>
      </c>
      <c r="P1607" s="400"/>
      <c r="Q1607" s="400"/>
      <c r="R1607" s="400"/>
      <c r="S1607" s="526"/>
      <c r="T1607" s="400"/>
      <c r="U1607" s="400">
        <v>4.91</v>
      </c>
      <c r="V1607" s="400">
        <v>4.91</v>
      </c>
      <c r="W1607" s="535">
        <f>SUM(T1607:V1607)</f>
        <v>9.82</v>
      </c>
      <c r="X1607" s="400">
        <v>4.91</v>
      </c>
      <c r="Y1607" s="400">
        <v>4.91</v>
      </c>
      <c r="Z1607" s="400">
        <v>4.91</v>
      </c>
      <c r="AA1607" s="535">
        <f>SUM(X1607:Z1607)</f>
        <v>14.73</v>
      </c>
      <c r="AB1607" s="400">
        <v>4.91</v>
      </c>
      <c r="AC1607" s="400">
        <v>4.91</v>
      </c>
      <c r="AD1607" s="400">
        <v>4.91</v>
      </c>
      <c r="AE1607" s="535">
        <f>SUM(AB1607:AD1607)</f>
        <v>14.73</v>
      </c>
      <c r="AF1607" s="536">
        <f>SUBTOTAL(9,S1607,W1607,AA1607,AE1607)</f>
        <v>39.28</v>
      </c>
    </row>
    <row r="1608" spans="1:32" x14ac:dyDescent="0.3">
      <c r="A1608" s="70"/>
      <c r="B1608" s="70" t="s">
        <v>3631</v>
      </c>
      <c r="C1608" s="503" t="s">
        <v>2594</v>
      </c>
      <c r="D1608" s="503" t="s">
        <v>3766</v>
      </c>
      <c r="E1608" s="503" t="s">
        <v>3735</v>
      </c>
      <c r="F1608" s="504" t="s">
        <v>3767</v>
      </c>
      <c r="G1608" s="503" t="s">
        <v>1272</v>
      </c>
      <c r="H1608" s="503" t="s">
        <v>912</v>
      </c>
      <c r="I1608" s="503">
        <v>53100</v>
      </c>
      <c r="J1608" s="504" t="s">
        <v>1003</v>
      </c>
      <c r="K1608" s="316">
        <v>43540</v>
      </c>
      <c r="L1608" s="315" t="s">
        <v>2609</v>
      </c>
      <c r="M1608" s="315" t="s">
        <v>983</v>
      </c>
      <c r="N1608" s="504" t="s">
        <v>992</v>
      </c>
      <c r="O1608" s="347">
        <v>58.92</v>
      </c>
      <c r="P1608" s="400"/>
      <c r="Q1608" s="400"/>
      <c r="R1608" s="400"/>
      <c r="S1608" s="526"/>
      <c r="T1608" s="400"/>
      <c r="U1608" s="400">
        <v>4.91</v>
      </c>
      <c r="V1608" s="400">
        <v>4.91</v>
      </c>
      <c r="W1608" s="535">
        <f>SUM(T1608:V1608)</f>
        <v>9.82</v>
      </c>
      <c r="X1608" s="400">
        <v>4.91</v>
      </c>
      <c r="Y1608" s="400">
        <v>4.91</v>
      </c>
      <c r="Z1608" s="400">
        <v>4.91</v>
      </c>
      <c r="AA1608" s="535">
        <f>SUM(X1608:Z1608)</f>
        <v>14.73</v>
      </c>
      <c r="AB1608" s="400">
        <v>4.91</v>
      </c>
      <c r="AC1608" s="400">
        <v>4.91</v>
      </c>
      <c r="AD1608" s="400">
        <v>4.91</v>
      </c>
      <c r="AE1608" s="535">
        <f>SUM(AB1608:AD1608)</f>
        <v>14.73</v>
      </c>
      <c r="AF1608" s="536">
        <f>SUBTOTAL(9,S1608,W1608,AA1608,AE1608)</f>
        <v>39.28</v>
      </c>
    </row>
    <row r="1609" spans="1:32" x14ac:dyDescent="0.3">
      <c r="A1609" s="70"/>
      <c r="B1609" s="70" t="s">
        <v>3631</v>
      </c>
      <c r="C1609" s="503" t="s">
        <v>2700</v>
      </c>
      <c r="D1609" s="503" t="s">
        <v>3768</v>
      </c>
      <c r="E1609" s="503" t="s">
        <v>3350</v>
      </c>
      <c r="F1609" s="504" t="s">
        <v>3769</v>
      </c>
      <c r="G1609" s="503" t="s">
        <v>3714</v>
      </c>
      <c r="H1609" s="503" t="s">
        <v>913</v>
      </c>
      <c r="I1609" s="503">
        <v>53000</v>
      </c>
      <c r="J1609" s="504" t="s">
        <v>1003</v>
      </c>
      <c r="K1609" s="316">
        <v>43540</v>
      </c>
      <c r="L1609" s="315" t="s">
        <v>2609</v>
      </c>
      <c r="M1609" s="315" t="s">
        <v>983</v>
      </c>
      <c r="N1609" s="504" t="s">
        <v>992</v>
      </c>
      <c r="O1609" s="347">
        <v>58.92</v>
      </c>
      <c r="P1609" s="400"/>
      <c r="Q1609" s="400"/>
      <c r="R1609" s="400"/>
      <c r="S1609" s="526"/>
      <c r="T1609" s="400"/>
      <c r="U1609" s="400">
        <v>4.91</v>
      </c>
      <c r="V1609" s="400">
        <v>4.91</v>
      </c>
      <c r="W1609" s="535">
        <f>SUM(T1609:V1609)</f>
        <v>9.82</v>
      </c>
      <c r="X1609" s="400">
        <v>4.91</v>
      </c>
      <c r="Y1609" s="400">
        <v>4.91</v>
      </c>
      <c r="Z1609" s="400">
        <v>4.91</v>
      </c>
      <c r="AA1609" s="535">
        <f>SUM(X1609:Z1609)</f>
        <v>14.73</v>
      </c>
      <c r="AB1609" s="400">
        <v>4.91</v>
      </c>
      <c r="AC1609" s="400">
        <v>4.91</v>
      </c>
      <c r="AD1609" s="400">
        <v>4.91</v>
      </c>
      <c r="AE1609" s="535">
        <f>SUM(AB1609:AD1609)</f>
        <v>14.73</v>
      </c>
      <c r="AF1609" s="536">
        <f>SUBTOTAL(9,S1609,W1609,AA1609,AE1609)</f>
        <v>39.28</v>
      </c>
    </row>
    <row r="1610" spans="1:32" x14ac:dyDescent="0.3">
      <c r="A1610" s="70"/>
      <c r="B1610" s="70" t="s">
        <v>3631</v>
      </c>
      <c r="C1610" s="503" t="s">
        <v>2700</v>
      </c>
      <c r="D1610" s="503" t="s">
        <v>3770</v>
      </c>
      <c r="E1610" s="503" t="s">
        <v>3350</v>
      </c>
      <c r="F1610" s="504" t="s">
        <v>3771</v>
      </c>
      <c r="G1610" s="503" t="s">
        <v>3714</v>
      </c>
      <c r="H1610" s="503" t="s">
        <v>913</v>
      </c>
      <c r="I1610" s="503">
        <v>53000</v>
      </c>
      <c r="J1610" s="504" t="s">
        <v>1003</v>
      </c>
      <c r="K1610" s="316">
        <v>43540</v>
      </c>
      <c r="L1610" s="315" t="s">
        <v>2609</v>
      </c>
      <c r="M1610" s="315" t="s">
        <v>983</v>
      </c>
      <c r="N1610" s="504" t="s">
        <v>992</v>
      </c>
      <c r="O1610" s="347">
        <v>58.92</v>
      </c>
      <c r="P1610" s="400"/>
      <c r="Q1610" s="400"/>
      <c r="R1610" s="400"/>
      <c r="S1610" s="526"/>
      <c r="T1610" s="400"/>
      <c r="U1610" s="400">
        <v>4.91</v>
      </c>
      <c r="V1610" s="400">
        <v>4.91</v>
      </c>
      <c r="W1610" s="535">
        <f>SUM(T1610:V1610)</f>
        <v>9.82</v>
      </c>
      <c r="X1610" s="400">
        <v>4.91</v>
      </c>
      <c r="Y1610" s="400">
        <v>4.91</v>
      </c>
      <c r="Z1610" s="400">
        <v>4.91</v>
      </c>
      <c r="AA1610" s="535">
        <f>SUM(X1610:Z1610)</f>
        <v>14.73</v>
      </c>
      <c r="AB1610" s="400">
        <v>4.91</v>
      </c>
      <c r="AC1610" s="400">
        <v>4.91</v>
      </c>
      <c r="AD1610" s="400">
        <v>4.91</v>
      </c>
      <c r="AE1610" s="535">
        <f>SUM(AB1610:AD1610)</f>
        <v>14.73</v>
      </c>
      <c r="AF1610" s="536">
        <f>SUBTOTAL(9,S1610,W1610,AA1610,AE1610)</f>
        <v>39.28</v>
      </c>
    </row>
    <row r="1611" spans="1:32" x14ac:dyDescent="0.3">
      <c r="A1611" s="70"/>
      <c r="B1611" s="70" t="s">
        <v>3631</v>
      </c>
      <c r="C1611" s="503" t="s">
        <v>2594</v>
      </c>
      <c r="D1611" s="503" t="s">
        <v>3772</v>
      </c>
      <c r="E1611" s="503" t="s">
        <v>3735</v>
      </c>
      <c r="F1611" s="504" t="s">
        <v>3773</v>
      </c>
      <c r="G1611" s="503" t="s">
        <v>1272</v>
      </c>
      <c r="H1611" s="503" t="s">
        <v>912</v>
      </c>
      <c r="I1611" s="503">
        <v>53100</v>
      </c>
      <c r="J1611" s="504" t="s">
        <v>1003</v>
      </c>
      <c r="K1611" s="316">
        <v>43540</v>
      </c>
      <c r="L1611" s="315" t="s">
        <v>2609</v>
      </c>
      <c r="M1611" s="315" t="s">
        <v>983</v>
      </c>
      <c r="N1611" s="504" t="s">
        <v>992</v>
      </c>
      <c r="O1611" s="347">
        <v>58.92</v>
      </c>
      <c r="P1611" s="400"/>
      <c r="Q1611" s="400"/>
      <c r="R1611" s="400"/>
      <c r="S1611" s="526"/>
      <c r="T1611" s="400"/>
      <c r="U1611" s="400">
        <v>4.91</v>
      </c>
      <c r="V1611" s="400">
        <v>4.91</v>
      </c>
      <c r="W1611" s="535">
        <f>SUM(T1611:V1611)</f>
        <v>9.82</v>
      </c>
      <c r="X1611" s="400">
        <v>4.91</v>
      </c>
      <c r="Y1611" s="400">
        <v>4.91</v>
      </c>
      <c r="Z1611" s="400">
        <v>4.91</v>
      </c>
      <c r="AA1611" s="535">
        <f>SUM(X1611:Z1611)</f>
        <v>14.73</v>
      </c>
      <c r="AB1611" s="400">
        <v>4.91</v>
      </c>
      <c r="AC1611" s="400">
        <v>4.91</v>
      </c>
      <c r="AD1611" s="400">
        <v>4.91</v>
      </c>
      <c r="AE1611" s="535">
        <f>SUM(AB1611:AD1611)</f>
        <v>14.73</v>
      </c>
      <c r="AF1611" s="536">
        <f>SUBTOTAL(9,S1611,W1611,AA1611,AE1611)</f>
        <v>39.28</v>
      </c>
    </row>
    <row r="1612" spans="1:32" x14ac:dyDescent="0.3">
      <c r="A1612" s="70"/>
      <c r="B1612" s="70" t="s">
        <v>3631</v>
      </c>
      <c r="C1612" s="503" t="s">
        <v>2729</v>
      </c>
      <c r="D1612" s="503" t="s">
        <v>3774</v>
      </c>
      <c r="E1612" s="503" t="s">
        <v>3735</v>
      </c>
      <c r="F1612" s="504" t="s">
        <v>3775</v>
      </c>
      <c r="G1612" s="503" t="s">
        <v>1272</v>
      </c>
      <c r="H1612" s="503" t="s">
        <v>912</v>
      </c>
      <c r="I1612" s="503">
        <v>53100</v>
      </c>
      <c r="J1612" s="504" t="s">
        <v>1003</v>
      </c>
      <c r="K1612" s="316">
        <v>43540</v>
      </c>
      <c r="L1612" s="315" t="s">
        <v>2609</v>
      </c>
      <c r="M1612" s="315" t="s">
        <v>983</v>
      </c>
      <c r="N1612" s="504" t="s">
        <v>992</v>
      </c>
      <c r="O1612" s="535">
        <v>58.92</v>
      </c>
      <c r="P1612" s="400"/>
      <c r="Q1612" s="400"/>
      <c r="R1612" s="400"/>
      <c r="S1612" s="526"/>
      <c r="T1612" s="400"/>
      <c r="U1612" s="400">
        <v>4.91</v>
      </c>
      <c r="V1612" s="400">
        <v>4.91</v>
      </c>
      <c r="W1612" s="535">
        <f>SUM(T1612:V1612)</f>
        <v>9.82</v>
      </c>
      <c r="X1612" s="400">
        <v>4.91</v>
      </c>
      <c r="Y1612" s="400">
        <v>4.91</v>
      </c>
      <c r="Z1612" s="400">
        <v>4.91</v>
      </c>
      <c r="AA1612" s="535">
        <f>SUM(X1612:Z1612)</f>
        <v>14.73</v>
      </c>
      <c r="AB1612" s="400">
        <v>4.91</v>
      </c>
      <c r="AC1612" s="400">
        <v>4.91</v>
      </c>
      <c r="AD1612" s="400">
        <v>4.91</v>
      </c>
      <c r="AE1612" s="535">
        <f>SUM(AB1612:AD1612)</f>
        <v>14.73</v>
      </c>
      <c r="AF1612" s="536">
        <f>SUBTOTAL(9,S1612,W1612,AA1612,AE1612)</f>
        <v>39.28</v>
      </c>
    </row>
    <row r="1613" spans="1:32" x14ac:dyDescent="0.3">
      <c r="A1613" s="70"/>
      <c r="B1613" s="70" t="s">
        <v>3631</v>
      </c>
      <c r="C1613" s="503" t="s">
        <v>2663</v>
      </c>
      <c r="D1613" s="503" t="s">
        <v>3622</v>
      </c>
      <c r="E1613" s="503" t="s">
        <v>3623</v>
      </c>
      <c r="F1613" s="503" t="s">
        <v>3783</v>
      </c>
      <c r="G1613" s="528" t="s">
        <v>1272</v>
      </c>
      <c r="H1613" s="528" t="s">
        <v>912</v>
      </c>
      <c r="I1613" s="561">
        <v>53100</v>
      </c>
      <c r="J1613" s="504" t="s">
        <v>1003</v>
      </c>
      <c r="K1613" s="316">
        <v>43587</v>
      </c>
      <c r="L1613" s="315" t="s">
        <v>2609</v>
      </c>
      <c r="M1613" s="315" t="s">
        <v>983</v>
      </c>
      <c r="N1613" s="504" t="s">
        <v>992</v>
      </c>
      <c r="O1613" s="535">
        <v>58.92</v>
      </c>
      <c r="P1613" s="400"/>
      <c r="Q1613" s="400"/>
      <c r="R1613" s="400"/>
      <c r="S1613" s="526"/>
      <c r="T1613" s="400"/>
      <c r="U1613" s="400"/>
      <c r="V1613" s="400">
        <v>4.91</v>
      </c>
      <c r="W1613" s="535">
        <f>SUM(T1613:V1613)</f>
        <v>4.91</v>
      </c>
      <c r="X1613" s="400">
        <v>4.91</v>
      </c>
      <c r="Y1613" s="400">
        <v>4.91</v>
      </c>
      <c r="Z1613" s="400">
        <v>4.91</v>
      </c>
      <c r="AA1613" s="535">
        <f>SUM(X1613:Z1613)</f>
        <v>14.73</v>
      </c>
      <c r="AB1613" s="400">
        <v>4.91</v>
      </c>
      <c r="AC1613" s="400">
        <v>4.91</v>
      </c>
      <c r="AD1613" s="400">
        <v>4.91</v>
      </c>
      <c r="AE1613" s="535">
        <f>SUM(AB1613:AD1613)</f>
        <v>14.73</v>
      </c>
      <c r="AF1613" s="536">
        <f>SUBTOTAL(9,S1613,W1613,AA1613,AE1613)</f>
        <v>34.370000000000005</v>
      </c>
    </row>
    <row r="1614" spans="1:32" x14ac:dyDescent="0.3">
      <c r="A1614" s="70"/>
      <c r="B1614" s="70" t="s">
        <v>3631</v>
      </c>
      <c r="C1614" s="503" t="s">
        <v>2729</v>
      </c>
      <c r="D1614" s="503" t="s">
        <v>3786</v>
      </c>
      <c r="E1614" s="503" t="s">
        <v>3735</v>
      </c>
      <c r="F1614" s="503" t="s">
        <v>3787</v>
      </c>
      <c r="G1614" s="528" t="s">
        <v>1272</v>
      </c>
      <c r="H1614" s="528" t="s">
        <v>912</v>
      </c>
      <c r="I1614" s="561">
        <v>53100</v>
      </c>
      <c r="J1614" s="504" t="s">
        <v>1003</v>
      </c>
      <c r="K1614" s="316">
        <v>43600</v>
      </c>
      <c r="L1614" s="315" t="s">
        <v>2609</v>
      </c>
      <c r="M1614" s="315" t="s">
        <v>983</v>
      </c>
      <c r="N1614" s="504" t="s">
        <v>992</v>
      </c>
      <c r="O1614" s="535">
        <v>58.92</v>
      </c>
      <c r="P1614" s="400"/>
      <c r="Q1614" s="400"/>
      <c r="R1614" s="400"/>
      <c r="S1614" s="526"/>
      <c r="T1614" s="400"/>
      <c r="U1614" s="400"/>
      <c r="V1614" s="400">
        <v>4.91</v>
      </c>
      <c r="W1614" s="535">
        <f>SUM(T1614:V1614)</f>
        <v>4.91</v>
      </c>
      <c r="X1614" s="400">
        <v>4.91</v>
      </c>
      <c r="Y1614" s="400">
        <v>4.91</v>
      </c>
      <c r="Z1614" s="400">
        <v>4.91</v>
      </c>
      <c r="AA1614" s="535">
        <f>SUM(X1614:Z1614)</f>
        <v>14.73</v>
      </c>
      <c r="AB1614" s="400">
        <v>4.91</v>
      </c>
      <c r="AC1614" s="400">
        <v>4.91</v>
      </c>
      <c r="AD1614" s="400">
        <v>4.91</v>
      </c>
      <c r="AE1614" s="535">
        <f>SUM(AB1614:AD1614)</f>
        <v>14.73</v>
      </c>
      <c r="AF1614" s="536">
        <f>SUBTOTAL(9,S1614,W1614,AA1614,AE1614)</f>
        <v>34.370000000000005</v>
      </c>
    </row>
    <row r="1615" spans="1:32" x14ac:dyDescent="0.3">
      <c r="A1615" s="70"/>
      <c r="B1615" s="70" t="s">
        <v>3631</v>
      </c>
      <c r="C1615" s="503" t="s">
        <v>2594</v>
      </c>
      <c r="D1615" s="503" t="s">
        <v>3788</v>
      </c>
      <c r="E1615" s="503" t="s">
        <v>3789</v>
      </c>
      <c r="F1615" s="503" t="s">
        <v>3790</v>
      </c>
      <c r="G1615" s="528" t="s">
        <v>1272</v>
      </c>
      <c r="H1615" s="528" t="s">
        <v>912</v>
      </c>
      <c r="I1615" s="561">
        <v>53100</v>
      </c>
      <c r="J1615" s="503" t="s">
        <v>3808</v>
      </c>
      <c r="K1615" s="316">
        <v>44360</v>
      </c>
      <c r="L1615" s="315" t="s">
        <v>2609</v>
      </c>
      <c r="M1615" s="315"/>
      <c r="N1615" s="503" t="s">
        <v>3807</v>
      </c>
      <c r="O1615" s="535">
        <v>36</v>
      </c>
      <c r="P1615" s="400"/>
      <c r="Q1615" s="400"/>
      <c r="R1615" s="400"/>
      <c r="S1615" s="526"/>
      <c r="T1615" s="400"/>
      <c r="U1615" s="400"/>
      <c r="V1615" s="400">
        <v>3</v>
      </c>
      <c r="W1615" s="404">
        <f>SUM(T1615:V1615)</f>
        <v>3</v>
      </c>
      <c r="X1615" s="400">
        <v>3</v>
      </c>
      <c r="Y1615" s="400">
        <v>3</v>
      </c>
      <c r="Z1615" s="400">
        <v>3</v>
      </c>
      <c r="AA1615" s="535">
        <f>SUM(X1615:Z1615)</f>
        <v>9</v>
      </c>
      <c r="AB1615" s="400">
        <v>3</v>
      </c>
      <c r="AC1615" s="400">
        <v>3</v>
      </c>
      <c r="AD1615" s="400">
        <v>3</v>
      </c>
      <c r="AE1615" s="535">
        <f>SUM(AB1615:AD1615)</f>
        <v>9</v>
      </c>
      <c r="AF1615" s="536">
        <f>SUBTOTAL(9,S1615,W1615,AA1615,AE1615)</f>
        <v>21</v>
      </c>
    </row>
    <row r="1616" spans="1:32" x14ac:dyDescent="0.3">
      <c r="A1616" s="70"/>
      <c r="B1616" s="70" t="s">
        <v>3631</v>
      </c>
      <c r="C1616" s="503" t="s">
        <v>2594</v>
      </c>
      <c r="D1616" s="503" t="s">
        <v>3792</v>
      </c>
      <c r="E1616" s="503" t="s">
        <v>3789</v>
      </c>
      <c r="F1616" s="503" t="s">
        <v>3793</v>
      </c>
      <c r="G1616" s="528" t="s">
        <v>1272</v>
      </c>
      <c r="H1616" s="528" t="s">
        <v>912</v>
      </c>
      <c r="I1616" s="561">
        <v>53100</v>
      </c>
      <c r="J1616" s="503" t="s">
        <v>3808</v>
      </c>
      <c r="K1616" s="316">
        <v>44360</v>
      </c>
      <c r="L1616" s="315" t="s">
        <v>2609</v>
      </c>
      <c r="M1616" s="315"/>
      <c r="N1616" s="503" t="s">
        <v>3807</v>
      </c>
      <c r="O1616" s="535">
        <v>36</v>
      </c>
      <c r="P1616" s="400"/>
      <c r="Q1616" s="400"/>
      <c r="R1616" s="400"/>
      <c r="S1616" s="526"/>
      <c r="T1616" s="400"/>
      <c r="U1616" s="400"/>
      <c r="V1616" s="400">
        <v>3</v>
      </c>
      <c r="W1616" s="404">
        <f>SUM(T1616:V1616)</f>
        <v>3</v>
      </c>
      <c r="X1616" s="400">
        <v>3</v>
      </c>
      <c r="Y1616" s="400">
        <v>3</v>
      </c>
      <c r="Z1616" s="400">
        <v>3</v>
      </c>
      <c r="AA1616" s="535">
        <f>SUM(X1616:Z1616)</f>
        <v>9</v>
      </c>
      <c r="AB1616" s="400">
        <v>3</v>
      </c>
      <c r="AC1616" s="400">
        <v>3</v>
      </c>
      <c r="AD1616" s="400">
        <v>3</v>
      </c>
      <c r="AE1616" s="535">
        <f>SUM(AB1616:AD1616)</f>
        <v>9</v>
      </c>
      <c r="AF1616" s="536">
        <f>SUBTOTAL(9,S1616,W1616,AA1616,AE1616)</f>
        <v>21</v>
      </c>
    </row>
    <row r="1617" spans="1:32" x14ac:dyDescent="0.3">
      <c r="A1617" s="70"/>
      <c r="B1617" s="70" t="s">
        <v>3631</v>
      </c>
      <c r="C1617" s="503" t="s">
        <v>2594</v>
      </c>
      <c r="D1617" s="503" t="s">
        <v>3794</v>
      </c>
      <c r="E1617" s="503" t="s">
        <v>3789</v>
      </c>
      <c r="F1617" s="503" t="s">
        <v>3795</v>
      </c>
      <c r="G1617" s="528" t="s">
        <v>1272</v>
      </c>
      <c r="H1617" s="528" t="s">
        <v>912</v>
      </c>
      <c r="I1617" s="561">
        <v>53100</v>
      </c>
      <c r="J1617" s="503" t="s">
        <v>3808</v>
      </c>
      <c r="K1617" s="316">
        <v>44360</v>
      </c>
      <c r="L1617" s="315" t="s">
        <v>2609</v>
      </c>
      <c r="M1617" s="315"/>
      <c r="N1617" s="503" t="s">
        <v>3807</v>
      </c>
      <c r="O1617" s="535">
        <v>36</v>
      </c>
      <c r="P1617" s="400"/>
      <c r="Q1617" s="400"/>
      <c r="R1617" s="400"/>
      <c r="S1617" s="526"/>
      <c r="T1617" s="400"/>
      <c r="U1617" s="400"/>
      <c r="V1617" s="400">
        <v>3</v>
      </c>
      <c r="W1617" s="404">
        <f>SUM(T1617:V1617)</f>
        <v>3</v>
      </c>
      <c r="X1617" s="400">
        <v>3</v>
      </c>
      <c r="Y1617" s="400">
        <v>3</v>
      </c>
      <c r="Z1617" s="400">
        <v>3</v>
      </c>
      <c r="AA1617" s="535">
        <f>SUM(X1617:Z1617)</f>
        <v>9</v>
      </c>
      <c r="AB1617" s="400">
        <v>3</v>
      </c>
      <c r="AC1617" s="400">
        <v>3</v>
      </c>
      <c r="AD1617" s="400">
        <v>3</v>
      </c>
      <c r="AE1617" s="535">
        <f>SUM(AB1617:AD1617)</f>
        <v>9</v>
      </c>
      <c r="AF1617" s="536">
        <f>SUBTOTAL(9,S1617,W1617,AA1617,AE1617)</f>
        <v>21</v>
      </c>
    </row>
    <row r="1618" spans="1:32" x14ac:dyDescent="0.3">
      <c r="A1618" s="70"/>
      <c r="B1618" s="70" t="s">
        <v>3631</v>
      </c>
      <c r="C1618" s="503" t="s">
        <v>2594</v>
      </c>
      <c r="D1618" s="503" t="s">
        <v>3796</v>
      </c>
      <c r="E1618" s="503" t="s">
        <v>3797</v>
      </c>
      <c r="F1618" s="503" t="s">
        <v>3798</v>
      </c>
      <c r="G1618" s="528" t="s">
        <v>1272</v>
      </c>
      <c r="H1618" s="528" t="s">
        <v>912</v>
      </c>
      <c r="I1618" s="561">
        <v>53100</v>
      </c>
      <c r="J1618" s="503" t="s">
        <v>3808</v>
      </c>
      <c r="K1618" s="316">
        <v>44360</v>
      </c>
      <c r="L1618" s="315" t="s">
        <v>2609</v>
      </c>
      <c r="M1618" s="315"/>
      <c r="N1618" s="503" t="s">
        <v>3807</v>
      </c>
      <c r="O1618" s="535">
        <v>36</v>
      </c>
      <c r="P1618" s="400"/>
      <c r="Q1618" s="400"/>
      <c r="R1618" s="400"/>
      <c r="S1618" s="526"/>
      <c r="T1618" s="400"/>
      <c r="U1618" s="400"/>
      <c r="V1618" s="400">
        <v>3</v>
      </c>
      <c r="W1618" s="404">
        <f>SUM(T1618:V1618)</f>
        <v>3</v>
      </c>
      <c r="X1618" s="400">
        <v>3</v>
      </c>
      <c r="Y1618" s="400">
        <v>3</v>
      </c>
      <c r="Z1618" s="400">
        <v>3</v>
      </c>
      <c r="AA1618" s="535">
        <f>SUM(X1618:Z1618)</f>
        <v>9</v>
      </c>
      <c r="AB1618" s="400">
        <v>3</v>
      </c>
      <c r="AC1618" s="400">
        <v>3</v>
      </c>
      <c r="AD1618" s="400">
        <v>3</v>
      </c>
      <c r="AE1618" s="535">
        <f>SUM(AB1618:AD1618)</f>
        <v>9</v>
      </c>
      <c r="AF1618" s="536">
        <f>SUBTOTAL(9,S1618,W1618,AA1618,AE1618)</f>
        <v>21</v>
      </c>
    </row>
    <row r="1619" spans="1:32" x14ac:dyDescent="0.3">
      <c r="A1619" s="70"/>
      <c r="B1619" s="70" t="s">
        <v>3631</v>
      </c>
      <c r="C1619" s="503" t="s">
        <v>2700</v>
      </c>
      <c r="D1619" s="503" t="s">
        <v>3799</v>
      </c>
      <c r="E1619" s="503" t="s">
        <v>3789</v>
      </c>
      <c r="F1619" s="503" t="s">
        <v>3800</v>
      </c>
      <c r="G1619" s="503" t="s">
        <v>3714</v>
      </c>
      <c r="H1619" s="503" t="s">
        <v>913</v>
      </c>
      <c r="I1619" s="503">
        <v>53000</v>
      </c>
      <c r="J1619" s="503" t="s">
        <v>3808</v>
      </c>
      <c r="K1619" s="316">
        <v>44360</v>
      </c>
      <c r="L1619" s="315" t="s">
        <v>2609</v>
      </c>
      <c r="M1619" s="315"/>
      <c r="N1619" s="503" t="s">
        <v>3807</v>
      </c>
      <c r="O1619" s="535">
        <v>36</v>
      </c>
      <c r="P1619" s="400"/>
      <c r="Q1619" s="400"/>
      <c r="R1619" s="400"/>
      <c r="S1619" s="526"/>
      <c r="T1619" s="400"/>
      <c r="U1619" s="400"/>
      <c r="V1619" s="400">
        <v>3</v>
      </c>
      <c r="W1619" s="404">
        <f>SUM(T1619:V1619)</f>
        <v>3</v>
      </c>
      <c r="X1619" s="400">
        <v>3</v>
      </c>
      <c r="Y1619" s="400">
        <v>3</v>
      </c>
      <c r="Z1619" s="400">
        <v>3</v>
      </c>
      <c r="AA1619" s="535">
        <f>SUM(X1619:Z1619)</f>
        <v>9</v>
      </c>
      <c r="AB1619" s="400">
        <v>3</v>
      </c>
      <c r="AC1619" s="400">
        <v>3</v>
      </c>
      <c r="AD1619" s="400">
        <v>3</v>
      </c>
      <c r="AE1619" s="535">
        <f>SUM(AB1619:AD1619)</f>
        <v>9</v>
      </c>
      <c r="AF1619" s="536">
        <f>SUBTOTAL(9,S1619,W1619,AA1619,AE1619)</f>
        <v>21</v>
      </c>
    </row>
    <row r="1620" spans="1:32" x14ac:dyDescent="0.3">
      <c r="A1620" s="70"/>
      <c r="B1620" s="70" t="s">
        <v>3631</v>
      </c>
      <c r="C1620" s="503" t="s">
        <v>2700</v>
      </c>
      <c r="D1620" s="503" t="s">
        <v>3801</v>
      </c>
      <c r="E1620" s="503" t="s">
        <v>3789</v>
      </c>
      <c r="F1620" s="503" t="s">
        <v>3802</v>
      </c>
      <c r="G1620" s="503" t="s">
        <v>3714</v>
      </c>
      <c r="H1620" s="503" t="s">
        <v>913</v>
      </c>
      <c r="I1620" s="503">
        <v>53000</v>
      </c>
      <c r="J1620" s="503" t="s">
        <v>3808</v>
      </c>
      <c r="K1620" s="316">
        <v>44360</v>
      </c>
      <c r="L1620" s="315" t="s">
        <v>2609</v>
      </c>
      <c r="M1620" s="315"/>
      <c r="N1620" s="503" t="s">
        <v>3807</v>
      </c>
      <c r="O1620" s="535">
        <v>36</v>
      </c>
      <c r="P1620" s="400"/>
      <c r="Q1620" s="400"/>
      <c r="R1620" s="400"/>
      <c r="S1620" s="526"/>
      <c r="T1620" s="400"/>
      <c r="U1620" s="400"/>
      <c r="V1620" s="400">
        <v>3</v>
      </c>
      <c r="W1620" s="404">
        <f>SUM(T1620:V1620)</f>
        <v>3</v>
      </c>
      <c r="X1620" s="400">
        <v>3</v>
      </c>
      <c r="Y1620" s="400">
        <v>3</v>
      </c>
      <c r="Z1620" s="400">
        <v>3</v>
      </c>
      <c r="AA1620" s="535">
        <f>SUM(X1620:Z1620)</f>
        <v>9</v>
      </c>
      <c r="AB1620" s="400">
        <v>3</v>
      </c>
      <c r="AC1620" s="400">
        <v>3</v>
      </c>
      <c r="AD1620" s="400">
        <v>3</v>
      </c>
      <c r="AE1620" s="535">
        <f>SUM(AB1620:AD1620)</f>
        <v>9</v>
      </c>
      <c r="AF1620" s="536">
        <f>SUBTOTAL(9,S1620,W1620,AA1620,AE1620)</f>
        <v>21</v>
      </c>
    </row>
    <row r="1621" spans="1:32" x14ac:dyDescent="0.3">
      <c r="A1621" s="70"/>
      <c r="B1621" s="70" t="s">
        <v>3631</v>
      </c>
      <c r="C1621" s="503" t="s">
        <v>2700</v>
      </c>
      <c r="D1621" s="503" t="s">
        <v>3803</v>
      </c>
      <c r="E1621" s="503" t="s">
        <v>3789</v>
      </c>
      <c r="F1621" s="503" t="s">
        <v>3804</v>
      </c>
      <c r="G1621" s="503" t="s">
        <v>3714</v>
      </c>
      <c r="H1621" s="503" t="s">
        <v>913</v>
      </c>
      <c r="I1621" s="503">
        <v>53000</v>
      </c>
      <c r="J1621" s="503" t="s">
        <v>3808</v>
      </c>
      <c r="K1621" s="316">
        <v>44360</v>
      </c>
      <c r="L1621" s="315" t="s">
        <v>2609</v>
      </c>
      <c r="M1621" s="315"/>
      <c r="N1621" s="503" t="s">
        <v>3807</v>
      </c>
      <c r="O1621" s="535">
        <v>36</v>
      </c>
      <c r="P1621" s="400"/>
      <c r="Q1621" s="400"/>
      <c r="R1621" s="400"/>
      <c r="S1621" s="526"/>
      <c r="T1621" s="400"/>
      <c r="U1621" s="400"/>
      <c r="V1621" s="400">
        <v>3</v>
      </c>
      <c r="W1621" s="404">
        <f>SUM(T1621:V1621)</f>
        <v>3</v>
      </c>
      <c r="X1621" s="400">
        <v>3</v>
      </c>
      <c r="Y1621" s="400">
        <v>3</v>
      </c>
      <c r="Z1621" s="400">
        <v>3</v>
      </c>
      <c r="AA1621" s="535">
        <f>SUM(X1621:Z1621)</f>
        <v>9</v>
      </c>
      <c r="AB1621" s="400">
        <v>3</v>
      </c>
      <c r="AC1621" s="400">
        <v>3</v>
      </c>
      <c r="AD1621" s="400">
        <v>3</v>
      </c>
      <c r="AE1621" s="535">
        <f>SUM(AB1621:AD1621)</f>
        <v>9</v>
      </c>
      <c r="AF1621" s="536">
        <f>SUBTOTAL(9,S1621,W1621,AA1621,AE1621)</f>
        <v>21</v>
      </c>
    </row>
    <row r="1622" spans="1:32" x14ac:dyDescent="0.3">
      <c r="A1622" s="70"/>
      <c r="B1622" s="70" t="s">
        <v>3631</v>
      </c>
      <c r="C1622" s="503" t="s">
        <v>2700</v>
      </c>
      <c r="D1622" s="503" t="s">
        <v>3805</v>
      </c>
      <c r="E1622" s="503" t="s">
        <v>3797</v>
      </c>
      <c r="F1622" s="503" t="s">
        <v>3806</v>
      </c>
      <c r="G1622" s="503" t="s">
        <v>3714</v>
      </c>
      <c r="H1622" s="503" t="s">
        <v>913</v>
      </c>
      <c r="I1622" s="503">
        <v>53000</v>
      </c>
      <c r="J1622" s="503" t="s">
        <v>3808</v>
      </c>
      <c r="K1622" s="316">
        <v>44360</v>
      </c>
      <c r="L1622" s="315" t="s">
        <v>2609</v>
      </c>
      <c r="M1622" s="315"/>
      <c r="N1622" s="503" t="s">
        <v>3807</v>
      </c>
      <c r="O1622" s="535">
        <v>36</v>
      </c>
      <c r="P1622" s="400"/>
      <c r="Q1622" s="400"/>
      <c r="R1622" s="400"/>
      <c r="S1622" s="526"/>
      <c r="T1622" s="400"/>
      <c r="U1622" s="400"/>
      <c r="V1622" s="400">
        <v>3</v>
      </c>
      <c r="W1622" s="404">
        <f>SUM(T1622:V1622)</f>
        <v>3</v>
      </c>
      <c r="X1622" s="400">
        <v>3</v>
      </c>
      <c r="Y1622" s="400">
        <v>3</v>
      </c>
      <c r="Z1622" s="400">
        <v>3</v>
      </c>
      <c r="AA1622" s="535">
        <f>SUM(X1622:Z1622)</f>
        <v>9</v>
      </c>
      <c r="AB1622" s="400">
        <v>3</v>
      </c>
      <c r="AC1622" s="400">
        <v>3</v>
      </c>
      <c r="AD1622" s="400">
        <v>3</v>
      </c>
      <c r="AE1622" s="535">
        <f>SUM(AB1622:AD1622)</f>
        <v>9</v>
      </c>
      <c r="AF1622" s="536">
        <f>SUBTOTAL(9,S1622,W1622,AA1622,AE1622)</f>
        <v>21</v>
      </c>
    </row>
    <row r="1623" spans="1:32" x14ac:dyDescent="0.3">
      <c r="A1623" s="70"/>
      <c r="B1623" s="70" t="s">
        <v>3631</v>
      </c>
      <c r="C1623" s="503" t="s">
        <v>2700</v>
      </c>
      <c r="D1623" s="534" t="s">
        <v>3810</v>
      </c>
      <c r="E1623" s="503" t="s">
        <v>3735</v>
      </c>
      <c r="F1623" s="503" t="s">
        <v>3811</v>
      </c>
      <c r="G1623" s="503" t="s">
        <v>3714</v>
      </c>
      <c r="H1623" s="503" t="s">
        <v>913</v>
      </c>
      <c r="I1623" s="503">
        <v>53000</v>
      </c>
      <c r="J1623" s="504" t="s">
        <v>1003</v>
      </c>
      <c r="K1623" s="316">
        <v>43619</v>
      </c>
      <c r="L1623" s="315" t="s">
        <v>2609</v>
      </c>
      <c r="M1623" s="315" t="s">
        <v>983</v>
      </c>
      <c r="N1623" s="504" t="s">
        <v>992</v>
      </c>
      <c r="O1623" s="566">
        <v>58.92</v>
      </c>
      <c r="P1623" s="400"/>
      <c r="Q1623" s="400"/>
      <c r="R1623" s="400"/>
      <c r="S1623" s="526"/>
      <c r="T1623" s="400"/>
      <c r="U1623" s="400"/>
      <c r="V1623" s="400"/>
      <c r="W1623" s="526"/>
      <c r="X1623" s="400"/>
      <c r="Y1623" s="400">
        <v>4.91</v>
      </c>
      <c r="Z1623" s="400">
        <v>4.91</v>
      </c>
      <c r="AA1623" s="566">
        <f>SUM(X1623:Z1623)</f>
        <v>9.82</v>
      </c>
      <c r="AB1623" s="400">
        <v>4.91</v>
      </c>
      <c r="AC1623" s="400">
        <v>4.91</v>
      </c>
      <c r="AD1623" s="400">
        <v>4.91</v>
      </c>
      <c r="AE1623" s="566">
        <f>SUM(AB1623:AD1623)</f>
        <v>14.73</v>
      </c>
      <c r="AF1623" s="567">
        <f>SUBTOTAL(9,S1623,W1623,AA1623,AE1623)</f>
        <v>24.55</v>
      </c>
    </row>
    <row r="1624" spans="1:32" x14ac:dyDescent="0.3">
      <c r="A1624" s="70"/>
      <c r="B1624" s="70" t="s">
        <v>3631</v>
      </c>
      <c r="C1624" s="503" t="s">
        <v>2700</v>
      </c>
      <c r="D1624" s="534" t="s">
        <v>3812</v>
      </c>
      <c r="E1624" s="503" t="s">
        <v>3735</v>
      </c>
      <c r="F1624" s="503" t="s">
        <v>3813</v>
      </c>
      <c r="G1624" s="503" t="s">
        <v>3714</v>
      </c>
      <c r="H1624" s="503" t="s">
        <v>913</v>
      </c>
      <c r="I1624" s="503">
        <v>53000</v>
      </c>
      <c r="J1624" s="504" t="s">
        <v>1003</v>
      </c>
      <c r="K1624" s="316">
        <v>43619</v>
      </c>
      <c r="L1624" s="315" t="s">
        <v>2609</v>
      </c>
      <c r="M1624" s="315" t="s">
        <v>983</v>
      </c>
      <c r="N1624" s="504" t="s">
        <v>992</v>
      </c>
      <c r="O1624" s="566">
        <v>58.92</v>
      </c>
      <c r="P1624" s="400"/>
      <c r="Q1624" s="400"/>
      <c r="R1624" s="400"/>
      <c r="S1624" s="526"/>
      <c r="T1624" s="400"/>
      <c r="U1624" s="400"/>
      <c r="V1624" s="400"/>
      <c r="W1624" s="526"/>
      <c r="X1624" s="400"/>
      <c r="Y1624" s="400">
        <v>4.91</v>
      </c>
      <c r="Z1624" s="400">
        <v>4.91</v>
      </c>
      <c r="AA1624" s="566">
        <f>SUM(X1624:Z1624)</f>
        <v>9.82</v>
      </c>
      <c r="AB1624" s="400">
        <v>4.91</v>
      </c>
      <c r="AC1624" s="400">
        <v>4.91</v>
      </c>
      <c r="AD1624" s="400">
        <v>4.91</v>
      </c>
      <c r="AE1624" s="566">
        <f>SUM(AB1624:AD1624)</f>
        <v>14.73</v>
      </c>
      <c r="AF1624" s="567">
        <f>SUBTOTAL(9,S1624,W1624,AA1624,AE1624)</f>
        <v>24.55</v>
      </c>
    </row>
    <row r="1625" spans="1:32" x14ac:dyDescent="0.3">
      <c r="A1625" s="70"/>
      <c r="B1625" s="70" t="s">
        <v>3631</v>
      </c>
      <c r="C1625" s="503" t="s">
        <v>2594</v>
      </c>
      <c r="D1625" s="534" t="s">
        <v>3814</v>
      </c>
      <c r="E1625" s="503" t="s">
        <v>3735</v>
      </c>
      <c r="F1625" s="503" t="s">
        <v>3815</v>
      </c>
      <c r="G1625" s="503" t="s">
        <v>1272</v>
      </c>
      <c r="H1625" s="503" t="s">
        <v>912</v>
      </c>
      <c r="I1625" s="503">
        <v>53100</v>
      </c>
      <c r="J1625" s="504" t="s">
        <v>1003</v>
      </c>
      <c r="K1625" s="316">
        <v>43637</v>
      </c>
      <c r="L1625" s="315" t="s">
        <v>2609</v>
      </c>
      <c r="M1625" s="315" t="s">
        <v>983</v>
      </c>
      <c r="N1625" s="504" t="s">
        <v>992</v>
      </c>
      <c r="O1625" s="566">
        <v>58.92</v>
      </c>
      <c r="P1625" s="400"/>
      <c r="Q1625" s="400"/>
      <c r="R1625" s="400"/>
      <c r="S1625" s="526"/>
      <c r="T1625" s="400"/>
      <c r="U1625" s="400"/>
      <c r="V1625" s="400"/>
      <c r="W1625" s="526"/>
      <c r="X1625" s="400"/>
      <c r="Y1625" s="400">
        <v>4.91</v>
      </c>
      <c r="Z1625" s="400">
        <v>4.91</v>
      </c>
      <c r="AA1625" s="566">
        <f>SUM(X1625:Z1625)</f>
        <v>9.82</v>
      </c>
      <c r="AB1625" s="400">
        <v>4.91</v>
      </c>
      <c r="AC1625" s="400">
        <v>4.91</v>
      </c>
      <c r="AD1625" s="400">
        <v>4.91</v>
      </c>
      <c r="AE1625" s="566">
        <f>SUM(AB1625:AD1625)</f>
        <v>14.73</v>
      </c>
      <c r="AF1625" s="567">
        <f>SUBTOTAL(9,S1625,W1625,AA1625,AE1625)</f>
        <v>24.55</v>
      </c>
    </row>
    <row r="1626" spans="1:32" x14ac:dyDescent="0.3">
      <c r="A1626" s="70"/>
      <c r="B1626" s="70" t="s">
        <v>3631</v>
      </c>
      <c r="C1626" s="503" t="s">
        <v>2594</v>
      </c>
      <c r="D1626" s="534" t="s">
        <v>3816</v>
      </c>
      <c r="E1626" s="503" t="s">
        <v>3735</v>
      </c>
      <c r="F1626" s="503" t="s">
        <v>3817</v>
      </c>
      <c r="G1626" s="503" t="s">
        <v>1272</v>
      </c>
      <c r="H1626" s="503" t="s">
        <v>912</v>
      </c>
      <c r="I1626" s="503">
        <v>53100</v>
      </c>
      <c r="J1626" s="504" t="s">
        <v>1003</v>
      </c>
      <c r="K1626" s="316">
        <v>43637</v>
      </c>
      <c r="L1626" s="315" t="s">
        <v>2609</v>
      </c>
      <c r="M1626" s="315" t="s">
        <v>983</v>
      </c>
      <c r="N1626" s="504" t="s">
        <v>992</v>
      </c>
      <c r="O1626" s="566">
        <v>58.92</v>
      </c>
      <c r="P1626" s="400"/>
      <c r="Q1626" s="400"/>
      <c r="R1626" s="400"/>
      <c r="S1626" s="526"/>
      <c r="T1626" s="400"/>
      <c r="U1626" s="400"/>
      <c r="V1626" s="400"/>
      <c r="W1626" s="526"/>
      <c r="X1626" s="400"/>
      <c r="Y1626" s="400">
        <v>4.91</v>
      </c>
      <c r="Z1626" s="400">
        <v>4.91</v>
      </c>
      <c r="AA1626" s="566">
        <f>SUM(X1626:Z1626)</f>
        <v>9.82</v>
      </c>
      <c r="AB1626" s="400">
        <v>4.91</v>
      </c>
      <c r="AC1626" s="400">
        <v>4.91</v>
      </c>
      <c r="AD1626" s="400">
        <v>4.91</v>
      </c>
      <c r="AE1626" s="566">
        <f>SUM(AB1626:AD1626)</f>
        <v>14.73</v>
      </c>
      <c r="AF1626" s="567">
        <f>SUBTOTAL(9,S1626,W1626,AA1626,AE1626)</f>
        <v>24.55</v>
      </c>
    </row>
    <row r="1627" spans="1:32" x14ac:dyDescent="0.3">
      <c r="A1627" s="70"/>
      <c r="B1627" s="70" t="s">
        <v>3631</v>
      </c>
      <c r="C1627" s="503" t="s">
        <v>2594</v>
      </c>
      <c r="D1627" s="534" t="s">
        <v>3818</v>
      </c>
      <c r="E1627" s="503" t="s">
        <v>3735</v>
      </c>
      <c r="F1627" s="503" t="s">
        <v>3819</v>
      </c>
      <c r="G1627" s="503" t="s">
        <v>1272</v>
      </c>
      <c r="H1627" s="503" t="s">
        <v>912</v>
      </c>
      <c r="I1627" s="503">
        <v>53100</v>
      </c>
      <c r="J1627" s="504" t="s">
        <v>1003</v>
      </c>
      <c r="K1627" s="316">
        <v>43619</v>
      </c>
      <c r="L1627" s="315" t="s">
        <v>2609</v>
      </c>
      <c r="M1627" s="315" t="s">
        <v>983</v>
      </c>
      <c r="N1627" s="504" t="s">
        <v>992</v>
      </c>
      <c r="O1627" s="566">
        <v>58.92</v>
      </c>
      <c r="P1627" s="400"/>
      <c r="Q1627" s="400"/>
      <c r="R1627" s="400"/>
      <c r="S1627" s="526"/>
      <c r="T1627" s="400"/>
      <c r="U1627" s="400"/>
      <c r="V1627" s="400"/>
      <c r="W1627" s="526"/>
      <c r="X1627" s="400"/>
      <c r="Y1627" s="400">
        <v>4.91</v>
      </c>
      <c r="Z1627" s="400">
        <v>4.91</v>
      </c>
      <c r="AA1627" s="566">
        <f>SUM(X1627:Z1627)</f>
        <v>9.82</v>
      </c>
      <c r="AB1627" s="400">
        <v>4.91</v>
      </c>
      <c r="AC1627" s="400">
        <v>4.91</v>
      </c>
      <c r="AD1627" s="400">
        <v>4.91</v>
      </c>
      <c r="AE1627" s="566">
        <f>SUM(AB1627:AD1627)</f>
        <v>14.73</v>
      </c>
      <c r="AF1627" s="567">
        <f>SUBTOTAL(9,S1627,W1627,AA1627,AE1627)</f>
        <v>24.55</v>
      </c>
    </row>
    <row r="1628" spans="1:32" x14ac:dyDescent="0.3">
      <c r="A1628" s="70"/>
      <c r="B1628" s="70" t="s">
        <v>3631</v>
      </c>
      <c r="C1628" s="503" t="s">
        <v>2594</v>
      </c>
      <c r="D1628" s="534" t="s">
        <v>3820</v>
      </c>
      <c r="E1628" s="503" t="s">
        <v>2455</v>
      </c>
      <c r="F1628" s="503" t="s">
        <v>3821</v>
      </c>
      <c r="G1628" s="503" t="s">
        <v>1272</v>
      </c>
      <c r="H1628" s="503" t="s">
        <v>912</v>
      </c>
      <c r="I1628" s="503">
        <v>53100</v>
      </c>
      <c r="J1628" s="504" t="s">
        <v>1002</v>
      </c>
      <c r="K1628" s="316">
        <v>41261</v>
      </c>
      <c r="L1628" s="315" t="s">
        <v>2608</v>
      </c>
      <c r="M1628" s="315" t="s">
        <v>984</v>
      </c>
      <c r="N1628" s="504" t="s">
        <v>991</v>
      </c>
      <c r="O1628" s="525">
        <v>46.08</v>
      </c>
      <c r="P1628" s="400"/>
      <c r="Q1628" s="400"/>
      <c r="R1628" s="400"/>
      <c r="S1628" s="526"/>
      <c r="T1628" s="400"/>
      <c r="U1628" s="400"/>
      <c r="V1628" s="400"/>
      <c r="W1628" s="526"/>
      <c r="X1628" s="400"/>
      <c r="Y1628" s="400">
        <v>3.84</v>
      </c>
      <c r="Z1628" s="400">
        <v>3.84</v>
      </c>
      <c r="AA1628" s="526">
        <f>SUM(X1628:Z1628)</f>
        <v>7.68</v>
      </c>
      <c r="AB1628" s="400">
        <v>3.84</v>
      </c>
      <c r="AC1628" s="400">
        <v>3.84</v>
      </c>
      <c r="AD1628" s="400">
        <v>3.84</v>
      </c>
      <c r="AE1628" s="526">
        <f>SUM(AB1628:AD1628)</f>
        <v>11.52</v>
      </c>
      <c r="AF1628" s="527">
        <f>SUBTOTAL(9,S1628,W1628,AA1628,AE1628)</f>
        <v>19.2</v>
      </c>
    </row>
    <row r="1629" spans="1:32" x14ac:dyDescent="0.3">
      <c r="A1629" s="70"/>
      <c r="B1629" s="70" t="s">
        <v>3631</v>
      </c>
      <c r="C1629" s="503" t="s">
        <v>2700</v>
      </c>
      <c r="D1629" s="534" t="s">
        <v>3823</v>
      </c>
      <c r="E1629" s="503" t="s">
        <v>3735</v>
      </c>
      <c r="F1629" s="503" t="s">
        <v>3824</v>
      </c>
      <c r="G1629" s="503" t="s">
        <v>3714</v>
      </c>
      <c r="H1629" s="503" t="s">
        <v>913</v>
      </c>
      <c r="I1629" s="503">
        <v>53000</v>
      </c>
      <c r="J1629" s="504" t="s">
        <v>1003</v>
      </c>
      <c r="K1629" s="316">
        <v>43637</v>
      </c>
      <c r="L1629" s="315" t="s">
        <v>2609</v>
      </c>
      <c r="M1629" s="315" t="s">
        <v>983</v>
      </c>
      <c r="N1629" s="504" t="s">
        <v>992</v>
      </c>
      <c r="O1629" s="566">
        <v>58.92</v>
      </c>
      <c r="P1629" s="400"/>
      <c r="Q1629" s="400"/>
      <c r="R1629" s="400"/>
      <c r="S1629" s="526"/>
      <c r="T1629" s="400"/>
      <c r="U1629" s="400"/>
      <c r="V1629" s="400"/>
      <c r="W1629" s="526"/>
      <c r="X1629" s="400"/>
      <c r="Y1629" s="400">
        <v>4.91</v>
      </c>
      <c r="Z1629" s="400">
        <v>4.91</v>
      </c>
      <c r="AA1629" s="526">
        <f>SUM(X1629:Z1629)</f>
        <v>9.82</v>
      </c>
      <c r="AB1629" s="400">
        <v>4.91</v>
      </c>
      <c r="AC1629" s="400">
        <v>4.91</v>
      </c>
      <c r="AD1629" s="400">
        <v>4.91</v>
      </c>
      <c r="AE1629" s="526">
        <f>SUM(AB1629:AD1629)</f>
        <v>14.73</v>
      </c>
      <c r="AF1629" s="527">
        <f>SUBTOTAL(9,S1629,W1629,AA1629,AE1629)</f>
        <v>24.55</v>
      </c>
    </row>
    <row r="1630" spans="1:32" x14ac:dyDescent="0.3">
      <c r="A1630" s="70"/>
      <c r="B1630" s="70" t="s">
        <v>3631</v>
      </c>
      <c r="C1630" s="503" t="s">
        <v>2700</v>
      </c>
      <c r="D1630" s="534" t="s">
        <v>3825</v>
      </c>
      <c r="E1630" s="503" t="s">
        <v>3735</v>
      </c>
      <c r="F1630" s="503" t="s">
        <v>3826</v>
      </c>
      <c r="G1630" s="503" t="s">
        <v>3714</v>
      </c>
      <c r="H1630" s="503" t="s">
        <v>913</v>
      </c>
      <c r="I1630" s="503">
        <v>53000</v>
      </c>
      <c r="J1630" s="504" t="s">
        <v>1003</v>
      </c>
      <c r="K1630" s="316">
        <v>43631</v>
      </c>
      <c r="L1630" s="315" t="s">
        <v>2609</v>
      </c>
      <c r="M1630" s="315" t="s">
        <v>983</v>
      </c>
      <c r="N1630" s="504" t="s">
        <v>992</v>
      </c>
      <c r="O1630" s="566">
        <v>58.92</v>
      </c>
      <c r="P1630" s="400"/>
      <c r="Q1630" s="400"/>
      <c r="R1630" s="400"/>
      <c r="S1630" s="526"/>
      <c r="T1630" s="400"/>
      <c r="U1630" s="400"/>
      <c r="V1630" s="400"/>
      <c r="W1630" s="526"/>
      <c r="X1630" s="400"/>
      <c r="Y1630" s="400">
        <v>4.91</v>
      </c>
      <c r="Z1630" s="400">
        <v>4.91</v>
      </c>
      <c r="AA1630" s="526">
        <f>SUM(X1630:Z1630)</f>
        <v>9.82</v>
      </c>
      <c r="AB1630" s="400">
        <v>4.91</v>
      </c>
      <c r="AC1630" s="400">
        <v>4.91</v>
      </c>
      <c r="AD1630" s="400">
        <v>4.91</v>
      </c>
      <c r="AE1630" s="526">
        <f>SUM(AB1630:AD1630)</f>
        <v>14.73</v>
      </c>
      <c r="AF1630" s="527">
        <f>SUBTOTAL(9,S1630,W1630,AA1630,AE1630)</f>
        <v>24.55</v>
      </c>
    </row>
    <row r="1631" spans="1:32" x14ac:dyDescent="0.3">
      <c r="A1631" s="70"/>
      <c r="B1631" s="70" t="s">
        <v>3631</v>
      </c>
      <c r="C1631" s="503" t="s">
        <v>2700</v>
      </c>
      <c r="D1631" s="534" t="s">
        <v>3827</v>
      </c>
      <c r="E1631" s="503" t="s">
        <v>3735</v>
      </c>
      <c r="F1631" s="503" t="s">
        <v>3828</v>
      </c>
      <c r="G1631" s="503" t="s">
        <v>3714</v>
      </c>
      <c r="H1631" s="503" t="s">
        <v>913</v>
      </c>
      <c r="I1631" s="503">
        <v>53000</v>
      </c>
      <c r="J1631" s="504" t="s">
        <v>1003</v>
      </c>
      <c r="K1631" s="316">
        <v>43631</v>
      </c>
      <c r="L1631" s="315" t="s">
        <v>2609</v>
      </c>
      <c r="M1631" s="315" t="s">
        <v>983</v>
      </c>
      <c r="N1631" s="504" t="s">
        <v>992</v>
      </c>
      <c r="O1631" s="566">
        <v>58.92</v>
      </c>
      <c r="P1631" s="400"/>
      <c r="Q1631" s="400"/>
      <c r="R1631" s="400"/>
      <c r="S1631" s="526"/>
      <c r="T1631" s="400"/>
      <c r="U1631" s="400"/>
      <c r="V1631" s="400"/>
      <c r="W1631" s="526"/>
      <c r="X1631" s="400"/>
      <c r="Y1631" s="400">
        <v>4.91</v>
      </c>
      <c r="Z1631" s="400">
        <v>4.91</v>
      </c>
      <c r="AA1631" s="526">
        <f>SUM(X1631:Z1631)</f>
        <v>9.82</v>
      </c>
      <c r="AB1631" s="400">
        <v>4.91</v>
      </c>
      <c r="AC1631" s="400">
        <v>4.91</v>
      </c>
      <c r="AD1631" s="400">
        <v>4.91</v>
      </c>
      <c r="AE1631" s="526">
        <f>SUM(AB1631:AD1631)</f>
        <v>14.73</v>
      </c>
      <c r="AF1631" s="527">
        <f>SUBTOTAL(9,S1631,W1631,AA1631,AE1631)</f>
        <v>24.55</v>
      </c>
    </row>
    <row r="1632" spans="1:32" x14ac:dyDescent="0.3">
      <c r="A1632" s="70"/>
      <c r="B1632" s="70" t="s">
        <v>3631</v>
      </c>
      <c r="C1632" s="503" t="s">
        <v>2700</v>
      </c>
      <c r="D1632" s="534" t="s">
        <v>3829</v>
      </c>
      <c r="E1632" s="503" t="s">
        <v>3735</v>
      </c>
      <c r="F1632" s="503" t="s">
        <v>3830</v>
      </c>
      <c r="G1632" s="503" t="s">
        <v>3714</v>
      </c>
      <c r="H1632" s="503" t="s">
        <v>913</v>
      </c>
      <c r="I1632" s="503">
        <v>53000</v>
      </c>
      <c r="J1632" s="504" t="s">
        <v>1003</v>
      </c>
      <c r="K1632" s="316">
        <v>43631</v>
      </c>
      <c r="L1632" s="315" t="s">
        <v>2609</v>
      </c>
      <c r="M1632" s="315" t="s">
        <v>983</v>
      </c>
      <c r="N1632" s="504" t="s">
        <v>992</v>
      </c>
      <c r="O1632" s="566">
        <v>58.92</v>
      </c>
      <c r="P1632" s="400"/>
      <c r="Q1632" s="400"/>
      <c r="R1632" s="400"/>
      <c r="S1632" s="526"/>
      <c r="T1632" s="400"/>
      <c r="U1632" s="400"/>
      <c r="V1632" s="400"/>
      <c r="W1632" s="526"/>
      <c r="X1632" s="400"/>
      <c r="Y1632" s="400">
        <v>4.91</v>
      </c>
      <c r="Z1632" s="400">
        <v>4.91</v>
      </c>
      <c r="AA1632" s="526">
        <f>SUM(X1632:Z1632)</f>
        <v>9.82</v>
      </c>
      <c r="AB1632" s="400">
        <v>4.91</v>
      </c>
      <c r="AC1632" s="400">
        <v>4.91</v>
      </c>
      <c r="AD1632" s="400">
        <v>4.91</v>
      </c>
      <c r="AE1632" s="526">
        <f>SUM(AB1632:AD1632)</f>
        <v>14.73</v>
      </c>
      <c r="AF1632" s="527">
        <f>SUBTOTAL(9,S1632,W1632,AA1632,AE1632)</f>
        <v>24.55</v>
      </c>
    </row>
    <row r="1633" spans="1:32" x14ac:dyDescent="0.3">
      <c r="A1633" s="70"/>
      <c r="B1633" s="70" t="s">
        <v>3631</v>
      </c>
      <c r="C1633" s="503" t="s">
        <v>2700</v>
      </c>
      <c r="D1633" s="534" t="s">
        <v>3831</v>
      </c>
      <c r="E1633" s="503" t="s">
        <v>3735</v>
      </c>
      <c r="F1633" s="503" t="s">
        <v>3832</v>
      </c>
      <c r="G1633" s="503" t="s">
        <v>3714</v>
      </c>
      <c r="H1633" s="503" t="s">
        <v>913</v>
      </c>
      <c r="I1633" s="503">
        <v>53000</v>
      </c>
      <c r="J1633" s="504" t="s">
        <v>1003</v>
      </c>
      <c r="K1633" s="316">
        <v>43637</v>
      </c>
      <c r="L1633" s="315" t="s">
        <v>2609</v>
      </c>
      <c r="M1633" s="315" t="s">
        <v>983</v>
      </c>
      <c r="N1633" s="504" t="s">
        <v>992</v>
      </c>
      <c r="O1633" s="566">
        <v>58.92</v>
      </c>
      <c r="P1633" s="400"/>
      <c r="Q1633" s="400"/>
      <c r="R1633" s="400"/>
      <c r="S1633" s="526"/>
      <c r="T1633" s="400"/>
      <c r="U1633" s="400"/>
      <c r="V1633" s="400"/>
      <c r="W1633" s="526"/>
      <c r="X1633" s="400"/>
      <c r="Y1633" s="400">
        <v>4.91</v>
      </c>
      <c r="Z1633" s="400">
        <v>4.91</v>
      </c>
      <c r="AA1633" s="526">
        <f>SUM(X1633:Z1633)</f>
        <v>9.82</v>
      </c>
      <c r="AB1633" s="400">
        <v>4.91</v>
      </c>
      <c r="AC1633" s="400">
        <v>4.91</v>
      </c>
      <c r="AD1633" s="400">
        <v>4.91</v>
      </c>
      <c r="AE1633" s="526">
        <f>SUM(AB1633:AD1633)</f>
        <v>14.73</v>
      </c>
      <c r="AF1633" s="527">
        <f>SUBTOTAL(9,S1633,W1633,AA1633,AE1633)</f>
        <v>24.55</v>
      </c>
    </row>
    <row r="1634" spans="1:32" x14ac:dyDescent="0.3">
      <c r="A1634" s="70"/>
      <c r="B1634" s="70" t="s">
        <v>3631</v>
      </c>
      <c r="C1634" s="503" t="s">
        <v>2700</v>
      </c>
      <c r="D1634" s="534" t="s">
        <v>3833</v>
      </c>
      <c r="E1634" s="503" t="s">
        <v>3735</v>
      </c>
      <c r="F1634" s="503" t="s">
        <v>3834</v>
      </c>
      <c r="G1634" s="503" t="s">
        <v>3714</v>
      </c>
      <c r="H1634" s="503" t="s">
        <v>913</v>
      </c>
      <c r="I1634" s="503">
        <v>53000</v>
      </c>
      <c r="J1634" s="504" t="s">
        <v>1003</v>
      </c>
      <c r="K1634" s="316">
        <v>43637</v>
      </c>
      <c r="L1634" s="315" t="s">
        <v>2609</v>
      </c>
      <c r="M1634" s="315" t="s">
        <v>983</v>
      </c>
      <c r="N1634" s="504" t="s">
        <v>992</v>
      </c>
      <c r="O1634" s="566">
        <v>58.92</v>
      </c>
      <c r="P1634" s="400"/>
      <c r="Q1634" s="400"/>
      <c r="R1634" s="400"/>
      <c r="S1634" s="526"/>
      <c r="T1634" s="400"/>
      <c r="U1634" s="400"/>
      <c r="V1634" s="400"/>
      <c r="W1634" s="526"/>
      <c r="X1634" s="400"/>
      <c r="Y1634" s="400">
        <v>4.91</v>
      </c>
      <c r="Z1634" s="400">
        <v>4.91</v>
      </c>
      <c r="AA1634" s="526">
        <f>SUM(X1634:Z1634)</f>
        <v>9.82</v>
      </c>
      <c r="AB1634" s="400">
        <v>4.91</v>
      </c>
      <c r="AC1634" s="400">
        <v>4.91</v>
      </c>
      <c r="AD1634" s="400">
        <v>4.91</v>
      </c>
      <c r="AE1634" s="526">
        <f>SUM(AB1634:AD1634)</f>
        <v>14.73</v>
      </c>
      <c r="AF1634" s="527">
        <f>SUBTOTAL(9,S1634,W1634,AA1634,AE1634)</f>
        <v>24.55</v>
      </c>
    </row>
    <row r="1635" spans="1:32" x14ac:dyDescent="0.3">
      <c r="A1635" s="70"/>
      <c r="B1635" s="70" t="s">
        <v>3631</v>
      </c>
      <c r="C1635" s="503" t="s">
        <v>2700</v>
      </c>
      <c r="D1635" s="534" t="s">
        <v>3835</v>
      </c>
      <c r="E1635" s="503" t="s">
        <v>3735</v>
      </c>
      <c r="F1635" s="503" t="s">
        <v>3836</v>
      </c>
      <c r="G1635" s="503" t="s">
        <v>3714</v>
      </c>
      <c r="H1635" s="503" t="s">
        <v>913</v>
      </c>
      <c r="I1635" s="503">
        <v>53000</v>
      </c>
      <c r="J1635" s="504" t="s">
        <v>1003</v>
      </c>
      <c r="K1635" s="316">
        <v>43637</v>
      </c>
      <c r="L1635" s="315" t="s">
        <v>2609</v>
      </c>
      <c r="M1635" s="315" t="s">
        <v>983</v>
      </c>
      <c r="N1635" s="504" t="s">
        <v>992</v>
      </c>
      <c r="O1635" s="566">
        <v>58.92</v>
      </c>
      <c r="P1635" s="400"/>
      <c r="Q1635" s="400"/>
      <c r="R1635" s="400"/>
      <c r="S1635" s="526"/>
      <c r="T1635" s="400"/>
      <c r="U1635" s="400"/>
      <c r="V1635" s="400"/>
      <c r="W1635" s="526"/>
      <c r="X1635" s="400"/>
      <c r="Y1635" s="400">
        <v>4.91</v>
      </c>
      <c r="Z1635" s="400">
        <v>4.91</v>
      </c>
      <c r="AA1635" s="526">
        <f>SUM(X1635:Z1635)</f>
        <v>9.82</v>
      </c>
      <c r="AB1635" s="400">
        <v>4.91</v>
      </c>
      <c r="AC1635" s="400">
        <v>4.91</v>
      </c>
      <c r="AD1635" s="400">
        <v>4.91</v>
      </c>
      <c r="AE1635" s="526">
        <f>SUM(AB1635:AD1635)</f>
        <v>14.73</v>
      </c>
      <c r="AF1635" s="527">
        <f>SUBTOTAL(9,S1635,W1635,AA1635,AE1635)</f>
        <v>24.55</v>
      </c>
    </row>
    <row r="1636" spans="1:32" x14ac:dyDescent="0.3">
      <c r="A1636" s="70"/>
      <c r="B1636" s="70" t="s">
        <v>3631</v>
      </c>
      <c r="C1636" s="503" t="s">
        <v>2594</v>
      </c>
      <c r="D1636" s="534" t="s">
        <v>3837</v>
      </c>
      <c r="E1636" s="503" t="s">
        <v>3735</v>
      </c>
      <c r="F1636" s="503" t="s">
        <v>3838</v>
      </c>
      <c r="G1636" s="503" t="s">
        <v>1272</v>
      </c>
      <c r="H1636" s="503" t="s">
        <v>912</v>
      </c>
      <c r="I1636" s="503">
        <v>53100</v>
      </c>
      <c r="J1636" s="504" t="s">
        <v>1003</v>
      </c>
      <c r="K1636" s="316">
        <v>43637</v>
      </c>
      <c r="L1636" s="315" t="s">
        <v>2609</v>
      </c>
      <c r="M1636" s="315" t="s">
        <v>983</v>
      </c>
      <c r="N1636" s="504" t="s">
        <v>992</v>
      </c>
      <c r="O1636" s="566">
        <v>58.92</v>
      </c>
      <c r="P1636" s="400"/>
      <c r="Q1636" s="400"/>
      <c r="R1636" s="400"/>
      <c r="S1636" s="526"/>
      <c r="T1636" s="400"/>
      <c r="U1636" s="400"/>
      <c r="V1636" s="400"/>
      <c r="W1636" s="526"/>
      <c r="X1636" s="400"/>
      <c r="Y1636" s="400">
        <v>4.91</v>
      </c>
      <c r="Z1636" s="400">
        <v>4.91</v>
      </c>
      <c r="AA1636" s="526">
        <f>SUM(X1636:Z1636)</f>
        <v>9.82</v>
      </c>
      <c r="AB1636" s="400">
        <v>4.91</v>
      </c>
      <c r="AC1636" s="400">
        <v>4.91</v>
      </c>
      <c r="AD1636" s="400">
        <v>4.91</v>
      </c>
      <c r="AE1636" s="526">
        <f>SUM(AB1636:AD1636)</f>
        <v>14.73</v>
      </c>
      <c r="AF1636" s="527">
        <f>SUBTOTAL(9,S1636,W1636,AA1636,AE1636)</f>
        <v>24.55</v>
      </c>
    </row>
    <row r="1637" spans="1:32" x14ac:dyDescent="0.3">
      <c r="A1637" s="70"/>
      <c r="B1637" s="70" t="s">
        <v>3631</v>
      </c>
      <c r="C1637" s="503" t="s">
        <v>2594</v>
      </c>
      <c r="D1637" s="534" t="s">
        <v>3839</v>
      </c>
      <c r="E1637" s="503" t="s">
        <v>3735</v>
      </c>
      <c r="F1637" s="503" t="s">
        <v>3840</v>
      </c>
      <c r="G1637" s="503" t="s">
        <v>1272</v>
      </c>
      <c r="H1637" s="503" t="s">
        <v>912</v>
      </c>
      <c r="I1637" s="503">
        <v>53100</v>
      </c>
      <c r="J1637" s="504" t="s">
        <v>1003</v>
      </c>
      <c r="K1637" s="316">
        <v>43637</v>
      </c>
      <c r="L1637" s="315" t="s">
        <v>2609</v>
      </c>
      <c r="M1637" s="315" t="s">
        <v>983</v>
      </c>
      <c r="N1637" s="504" t="s">
        <v>992</v>
      </c>
      <c r="O1637" s="566">
        <v>58.92</v>
      </c>
      <c r="P1637" s="400"/>
      <c r="Q1637" s="400"/>
      <c r="R1637" s="400"/>
      <c r="S1637" s="526"/>
      <c r="T1637" s="400"/>
      <c r="U1637" s="400"/>
      <c r="V1637" s="400"/>
      <c r="W1637" s="526"/>
      <c r="X1637" s="400"/>
      <c r="Y1637" s="400">
        <v>4.91</v>
      </c>
      <c r="Z1637" s="400">
        <v>4.91</v>
      </c>
      <c r="AA1637" s="526">
        <f>SUM(X1637:Z1637)</f>
        <v>9.82</v>
      </c>
      <c r="AB1637" s="400">
        <v>4.91</v>
      </c>
      <c r="AC1637" s="400">
        <v>4.91</v>
      </c>
      <c r="AD1637" s="400">
        <v>4.91</v>
      </c>
      <c r="AE1637" s="526">
        <f>SUM(AB1637:AD1637)</f>
        <v>14.73</v>
      </c>
      <c r="AF1637" s="527">
        <f>SUBTOTAL(9,S1637,W1637,AA1637,AE1637)</f>
        <v>24.55</v>
      </c>
    </row>
    <row r="1638" spans="1:32" x14ac:dyDescent="0.3">
      <c r="A1638" s="70"/>
      <c r="B1638" s="70" t="s">
        <v>3631</v>
      </c>
      <c r="C1638" s="503" t="s">
        <v>2700</v>
      </c>
      <c r="D1638" s="534" t="s">
        <v>3841</v>
      </c>
      <c r="E1638" s="503" t="s">
        <v>3735</v>
      </c>
      <c r="F1638" s="503" t="s">
        <v>3842</v>
      </c>
      <c r="G1638" s="503" t="s">
        <v>3714</v>
      </c>
      <c r="H1638" s="503" t="s">
        <v>913</v>
      </c>
      <c r="I1638" s="503">
        <v>53000</v>
      </c>
      <c r="J1638" s="504" t="s">
        <v>1003</v>
      </c>
      <c r="K1638" s="316">
        <v>43681</v>
      </c>
      <c r="L1638" s="315" t="s">
        <v>2609</v>
      </c>
      <c r="M1638" s="315" t="s">
        <v>983</v>
      </c>
      <c r="N1638" s="504" t="s">
        <v>992</v>
      </c>
      <c r="O1638" s="566">
        <v>58.92</v>
      </c>
      <c r="P1638" s="400"/>
      <c r="Q1638" s="400"/>
      <c r="R1638" s="400"/>
      <c r="S1638" s="526"/>
      <c r="T1638" s="400"/>
      <c r="U1638" s="400"/>
      <c r="V1638" s="400"/>
      <c r="W1638" s="526"/>
      <c r="X1638" s="400"/>
      <c r="Y1638" s="400">
        <v>4.91</v>
      </c>
      <c r="Z1638" s="400">
        <v>4.91</v>
      </c>
      <c r="AA1638" s="526">
        <f>SUM(X1638:Z1638)</f>
        <v>9.82</v>
      </c>
      <c r="AB1638" s="400">
        <v>4.91</v>
      </c>
      <c r="AC1638" s="400">
        <v>4.91</v>
      </c>
      <c r="AD1638" s="400">
        <v>4.91</v>
      </c>
      <c r="AE1638" s="526">
        <f>SUM(AB1638:AD1638)</f>
        <v>14.73</v>
      </c>
      <c r="AF1638" s="527">
        <f>SUBTOTAL(9,S1638,W1638,AA1638,AE1638)</f>
        <v>24.55</v>
      </c>
    </row>
    <row r="1639" spans="1:32" x14ac:dyDescent="0.3">
      <c r="A1639" s="70"/>
      <c r="B1639" s="70" t="s">
        <v>3631</v>
      </c>
      <c r="C1639" s="503" t="s">
        <v>2700</v>
      </c>
      <c r="D1639" s="534" t="s">
        <v>3843</v>
      </c>
      <c r="E1639" s="503" t="s">
        <v>3735</v>
      </c>
      <c r="F1639" s="503" t="s">
        <v>3844</v>
      </c>
      <c r="G1639" s="503" t="s">
        <v>3714</v>
      </c>
      <c r="H1639" s="503" t="s">
        <v>913</v>
      </c>
      <c r="I1639" s="503">
        <v>53000</v>
      </c>
      <c r="J1639" s="504" t="s">
        <v>1003</v>
      </c>
      <c r="K1639" s="316">
        <v>43681</v>
      </c>
      <c r="L1639" s="315" t="s">
        <v>2609</v>
      </c>
      <c r="M1639" s="315" t="s">
        <v>983</v>
      </c>
      <c r="N1639" s="504" t="s">
        <v>992</v>
      </c>
      <c r="O1639" s="566">
        <v>58.92</v>
      </c>
      <c r="P1639" s="400"/>
      <c r="Q1639" s="400"/>
      <c r="R1639" s="400"/>
      <c r="S1639" s="526"/>
      <c r="T1639" s="400"/>
      <c r="U1639" s="400"/>
      <c r="V1639" s="400"/>
      <c r="W1639" s="526"/>
      <c r="X1639" s="400"/>
      <c r="Y1639" s="400">
        <v>4.91</v>
      </c>
      <c r="Z1639" s="400">
        <v>4.91</v>
      </c>
      <c r="AA1639" s="526">
        <f>SUM(X1639:Z1639)</f>
        <v>9.82</v>
      </c>
      <c r="AB1639" s="400">
        <v>4.91</v>
      </c>
      <c r="AC1639" s="400">
        <v>4.91</v>
      </c>
      <c r="AD1639" s="400">
        <v>4.91</v>
      </c>
      <c r="AE1639" s="526">
        <f>SUM(AB1639:AD1639)</f>
        <v>14.73</v>
      </c>
      <c r="AF1639" s="527">
        <f>SUBTOTAL(9,S1639,W1639,AA1639,AE1639)</f>
        <v>24.55</v>
      </c>
    </row>
    <row r="1640" spans="1:32" x14ac:dyDescent="0.3">
      <c r="A1640" s="70"/>
      <c r="B1640" s="70" t="s">
        <v>3631</v>
      </c>
      <c r="C1640" s="503" t="s">
        <v>2700</v>
      </c>
      <c r="D1640" s="534" t="s">
        <v>3845</v>
      </c>
      <c r="E1640" s="503" t="s">
        <v>3735</v>
      </c>
      <c r="F1640" s="503" t="s">
        <v>3846</v>
      </c>
      <c r="G1640" s="503" t="s">
        <v>3714</v>
      </c>
      <c r="H1640" s="503" t="s">
        <v>913</v>
      </c>
      <c r="I1640" s="503">
        <v>53000</v>
      </c>
      <c r="J1640" s="504" t="s">
        <v>1003</v>
      </c>
      <c r="K1640" s="316">
        <v>43681</v>
      </c>
      <c r="L1640" s="315" t="s">
        <v>2609</v>
      </c>
      <c r="M1640" s="315" t="s">
        <v>983</v>
      </c>
      <c r="N1640" s="504" t="s">
        <v>992</v>
      </c>
      <c r="O1640" s="566">
        <v>58.92</v>
      </c>
      <c r="P1640" s="400"/>
      <c r="Q1640" s="400"/>
      <c r="R1640" s="400"/>
      <c r="S1640" s="526"/>
      <c r="T1640" s="400"/>
      <c r="U1640" s="400"/>
      <c r="V1640" s="400"/>
      <c r="W1640" s="526"/>
      <c r="X1640" s="400"/>
      <c r="Y1640" s="400">
        <v>4.91</v>
      </c>
      <c r="Z1640" s="400">
        <v>4.91</v>
      </c>
      <c r="AA1640" s="526">
        <f>SUM(X1640:Z1640)</f>
        <v>9.82</v>
      </c>
      <c r="AB1640" s="400">
        <v>4.91</v>
      </c>
      <c r="AC1640" s="400">
        <v>4.91</v>
      </c>
      <c r="AD1640" s="400">
        <v>4.91</v>
      </c>
      <c r="AE1640" s="526">
        <f>SUM(AB1640:AD1640)</f>
        <v>14.73</v>
      </c>
      <c r="AF1640" s="527">
        <f>SUBTOTAL(9,S1640,W1640,AA1640,AE1640)</f>
        <v>24.55</v>
      </c>
    </row>
    <row r="1641" spans="1:32" x14ac:dyDescent="0.3">
      <c r="A1641" s="70"/>
      <c r="B1641" s="70" t="s">
        <v>3631</v>
      </c>
      <c r="C1641" s="503" t="s">
        <v>2700</v>
      </c>
      <c r="D1641" s="534" t="s">
        <v>3847</v>
      </c>
      <c r="E1641" s="503" t="s">
        <v>3735</v>
      </c>
      <c r="F1641" s="503" t="s">
        <v>3848</v>
      </c>
      <c r="G1641" s="503" t="s">
        <v>3714</v>
      </c>
      <c r="H1641" s="503" t="s">
        <v>913</v>
      </c>
      <c r="I1641" s="503">
        <v>53000</v>
      </c>
      <c r="J1641" s="504" t="s">
        <v>1003</v>
      </c>
      <c r="K1641" s="316">
        <v>43681</v>
      </c>
      <c r="L1641" s="315" t="s">
        <v>2609</v>
      </c>
      <c r="M1641" s="315" t="s">
        <v>983</v>
      </c>
      <c r="N1641" s="504" t="s">
        <v>992</v>
      </c>
      <c r="O1641" s="566">
        <v>58.92</v>
      </c>
      <c r="P1641" s="400"/>
      <c r="Q1641" s="400"/>
      <c r="R1641" s="400"/>
      <c r="S1641" s="526"/>
      <c r="T1641" s="400"/>
      <c r="U1641" s="400"/>
      <c r="V1641" s="400"/>
      <c r="W1641" s="526"/>
      <c r="X1641" s="400"/>
      <c r="Y1641" s="400">
        <v>4.91</v>
      </c>
      <c r="Z1641" s="400">
        <v>4.91</v>
      </c>
      <c r="AA1641" s="526">
        <f>SUM(X1641:Z1641)</f>
        <v>9.82</v>
      </c>
      <c r="AB1641" s="400">
        <v>4.91</v>
      </c>
      <c r="AC1641" s="400">
        <v>4.91</v>
      </c>
      <c r="AD1641" s="400">
        <v>4.91</v>
      </c>
      <c r="AE1641" s="526">
        <f>SUM(AB1641:AD1641)</f>
        <v>14.73</v>
      </c>
      <c r="AF1641" s="527">
        <f>SUBTOTAL(9,S1641,W1641,AA1641,AE1641)</f>
        <v>24.55</v>
      </c>
    </row>
    <row r="1642" spans="1:32" x14ac:dyDescent="0.3">
      <c r="A1642" s="70"/>
      <c r="B1642" s="70" t="s">
        <v>3631</v>
      </c>
      <c r="C1642" s="503" t="s">
        <v>2594</v>
      </c>
      <c r="D1642" s="534" t="s">
        <v>3849</v>
      </c>
      <c r="E1642" s="503" t="s">
        <v>3735</v>
      </c>
      <c r="F1642" s="503" t="s">
        <v>3850</v>
      </c>
      <c r="G1642" s="503" t="s">
        <v>1272</v>
      </c>
      <c r="H1642" s="503" t="s">
        <v>912</v>
      </c>
      <c r="I1642" s="503">
        <v>53100</v>
      </c>
      <c r="J1642" s="504" t="s">
        <v>1003</v>
      </c>
      <c r="K1642" s="316">
        <v>43681</v>
      </c>
      <c r="L1642" s="315" t="s">
        <v>2609</v>
      </c>
      <c r="M1642" s="315" t="s">
        <v>983</v>
      </c>
      <c r="N1642" s="504" t="s">
        <v>992</v>
      </c>
      <c r="O1642" s="566">
        <v>58.92</v>
      </c>
      <c r="P1642" s="400"/>
      <c r="Q1642" s="400"/>
      <c r="R1642" s="400"/>
      <c r="S1642" s="526"/>
      <c r="T1642" s="400"/>
      <c r="U1642" s="400"/>
      <c r="V1642" s="400"/>
      <c r="W1642" s="526"/>
      <c r="X1642" s="400"/>
      <c r="Y1642" s="400">
        <v>4.91</v>
      </c>
      <c r="Z1642" s="400">
        <v>4.91</v>
      </c>
      <c r="AA1642" s="526">
        <f>SUM(X1642:Z1642)</f>
        <v>9.82</v>
      </c>
      <c r="AB1642" s="400">
        <v>4.91</v>
      </c>
      <c r="AC1642" s="400">
        <v>4.91</v>
      </c>
      <c r="AD1642" s="400">
        <v>4.91</v>
      </c>
      <c r="AE1642" s="526">
        <f>SUM(AB1642:AD1642)</f>
        <v>14.73</v>
      </c>
      <c r="AF1642" s="527">
        <f>SUBTOTAL(9,S1642,W1642,AA1642,AE1642)</f>
        <v>24.55</v>
      </c>
    </row>
    <row r="1643" spans="1:32" x14ac:dyDescent="0.3">
      <c r="A1643" s="70"/>
      <c r="B1643" s="70" t="s">
        <v>3631</v>
      </c>
      <c r="C1643" s="503" t="s">
        <v>2594</v>
      </c>
      <c r="D1643" s="534" t="s">
        <v>3851</v>
      </c>
      <c r="E1643" s="503" t="s">
        <v>3735</v>
      </c>
      <c r="F1643" s="503" t="s">
        <v>3852</v>
      </c>
      <c r="G1643" s="503" t="s">
        <v>1272</v>
      </c>
      <c r="H1643" s="503" t="s">
        <v>912</v>
      </c>
      <c r="I1643" s="503">
        <v>53100</v>
      </c>
      <c r="J1643" s="504" t="s">
        <v>1003</v>
      </c>
      <c r="K1643" s="316">
        <v>43681</v>
      </c>
      <c r="L1643" s="315" t="s">
        <v>2609</v>
      </c>
      <c r="M1643" s="315" t="s">
        <v>983</v>
      </c>
      <c r="N1643" s="504" t="s">
        <v>992</v>
      </c>
      <c r="O1643" s="535">
        <v>58.92</v>
      </c>
      <c r="P1643" s="400"/>
      <c r="Q1643" s="400"/>
      <c r="R1643" s="400"/>
      <c r="S1643" s="526"/>
      <c r="T1643" s="400"/>
      <c r="U1643" s="400"/>
      <c r="V1643" s="400"/>
      <c r="W1643" s="526"/>
      <c r="X1643" s="400"/>
      <c r="Y1643" s="400">
        <v>4.91</v>
      </c>
      <c r="Z1643" s="400">
        <v>4.91</v>
      </c>
      <c r="AA1643" s="404">
        <f>SUM(X1643:Z1643)</f>
        <v>9.82</v>
      </c>
      <c r="AB1643" s="400">
        <v>4.91</v>
      </c>
      <c r="AC1643" s="400">
        <v>4.91</v>
      </c>
      <c r="AD1643" s="400">
        <v>4.91</v>
      </c>
      <c r="AE1643" s="404">
        <f>SUM(AB1643:AD1643)</f>
        <v>14.73</v>
      </c>
      <c r="AF1643" s="592">
        <f>SUBTOTAL(9,S1643,W1643,AA1643,AE1643)</f>
        <v>24.55</v>
      </c>
    </row>
  </sheetData>
  <conditionalFormatting sqref="K449">
    <cfRule type="expression" dxfId="0" priority="1" stopIfTrue="1">
      <formula>COUNTIF(#REF!,K449)&gt;1</formula>
    </cfRule>
  </conditionalFormatting>
  <hyperlinks>
    <hyperlink ref="D1606" r:id="rId1" display="http://helpdesk.intra.jouve.com/front/computer.form.php?id=11107"/>
    <hyperlink ref="D1607" r:id="rId2" display="http://helpdesk.intra.jouve.com/front/computer.form.php?id=11108"/>
    <hyperlink ref="D1608" r:id="rId3" display="http://helpdesk.intra.jouve.com/front/computer.form.php?id=11109"/>
    <hyperlink ref="D1609" r:id="rId4" display="http://helpdesk.intra.jouve.com/front/computer.form.php?id=11017"/>
    <hyperlink ref="D1610" r:id="rId5" display="http://helpdesk.intra.jouve.com/front/computer.form.php?id=11011"/>
    <hyperlink ref="D1611" r:id="rId6" display="http://helpdesk.intra.jouve.com/front/computer.form.php?id=11076"/>
    <hyperlink ref="D1612" r:id="rId7" display="http://helpdesk.intra.jouve.com/front/computer.form.php?id=11042"/>
  </hyperlinks>
  <pageMargins left="0.7" right="0.7" top="0.75" bottom="0.75" header="0.3" footer="0.3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2:AG1256"/>
  <sheetViews>
    <sheetView showGridLines="0" zoomScale="90" zoomScaleNormal="90" workbookViewId="0">
      <pane xSplit="2" ySplit="10" topLeftCell="C656" activePane="bottomRight" state="frozen"/>
      <selection pane="topRight" activeCell="C1" sqref="C1"/>
      <selection pane="bottomLeft" activeCell="A11" sqref="A11"/>
      <selection pane="bottomRight" activeCell="C670" sqref="C670"/>
    </sheetView>
  </sheetViews>
  <sheetFormatPr baseColWidth="10" defaultColWidth="11" defaultRowHeight="14.4" x14ac:dyDescent="0.3"/>
  <cols>
    <col min="1" max="1" width="2.59765625" style="27" customWidth="1"/>
    <col min="2" max="2" width="14.19921875" style="50" customWidth="1"/>
    <col min="3" max="3" width="10.59765625" style="28" customWidth="1"/>
    <col min="4" max="4" width="21.5" style="28" bestFit="1" customWidth="1"/>
    <col min="5" max="5" width="23.3984375" style="171" bestFit="1" customWidth="1"/>
    <col min="6" max="6" width="14.19921875" style="27" customWidth="1"/>
    <col min="7" max="7" width="28.09765625" style="56" bestFit="1" customWidth="1"/>
    <col min="8" max="8" width="16.69921875" style="56" bestFit="1" customWidth="1"/>
    <col min="9" max="9" width="7.5" style="56" customWidth="1"/>
    <col min="10" max="10" width="18" style="28" customWidth="1"/>
    <col min="11" max="11" width="12.09765625" style="28" bestFit="1" customWidth="1"/>
    <col min="12" max="12" width="8.3984375" style="28" customWidth="1"/>
    <col min="13" max="13" width="15.59765625" style="28" customWidth="1"/>
    <col min="14" max="14" width="9.09765625" style="56" customWidth="1"/>
    <col min="15" max="15" width="10" style="64" customWidth="1"/>
    <col min="16" max="16" width="15.5" style="27" customWidth="1"/>
    <col min="17" max="17" width="30.09765625" style="27" customWidth="1"/>
    <col min="18" max="16384" width="11" style="27"/>
  </cols>
  <sheetData>
    <row r="2" spans="2:18" x14ac:dyDescent="0.3">
      <c r="B2" s="32" t="s">
        <v>1007</v>
      </c>
      <c r="C2" s="85">
        <v>42632</v>
      </c>
      <c r="D2" s="51"/>
      <c r="E2" s="168"/>
      <c r="F2" s="32"/>
      <c r="G2" s="55"/>
      <c r="H2" s="57"/>
      <c r="I2" s="55"/>
      <c r="J2" s="57"/>
      <c r="K2" s="55"/>
      <c r="L2" s="57"/>
      <c r="M2" s="55"/>
      <c r="N2" s="57"/>
      <c r="O2" s="55"/>
    </row>
    <row r="3" spans="2:18" x14ac:dyDescent="0.3">
      <c r="B3" s="32"/>
      <c r="C3" s="34"/>
      <c r="D3" s="51"/>
      <c r="E3" s="168"/>
      <c r="F3" s="32"/>
      <c r="G3" s="55"/>
      <c r="H3" s="58"/>
      <c r="I3" s="55"/>
      <c r="J3" s="58"/>
      <c r="K3" s="55"/>
      <c r="L3" s="58"/>
      <c r="M3" s="55"/>
      <c r="N3" s="58"/>
      <c r="O3" s="55"/>
    </row>
    <row r="4" spans="2:18" x14ac:dyDescent="0.3">
      <c r="B4" s="32"/>
      <c r="C4" s="33"/>
      <c r="D4" s="51"/>
      <c r="E4" s="168"/>
      <c r="F4" s="32"/>
      <c r="G4" s="55"/>
      <c r="H4" s="57"/>
      <c r="I4" s="55"/>
      <c r="J4" s="57"/>
      <c r="K4" s="55"/>
      <c r="L4" s="57"/>
      <c r="M4" s="55"/>
      <c r="N4" s="57"/>
      <c r="O4" s="55"/>
    </row>
    <row r="5" spans="2:18" x14ac:dyDescent="0.3">
      <c r="B5" s="32" t="s">
        <v>1010</v>
      </c>
      <c r="C5" s="34" t="s">
        <v>1011</v>
      </c>
      <c r="D5" s="51"/>
      <c r="E5" s="168"/>
      <c r="F5" s="32"/>
      <c r="G5" s="65" t="s">
        <v>2610</v>
      </c>
      <c r="H5" s="58"/>
      <c r="I5" s="55"/>
      <c r="J5" s="58"/>
      <c r="K5" s="55"/>
      <c r="L5" s="58"/>
      <c r="M5" s="55"/>
      <c r="N5" s="58"/>
      <c r="O5" s="55"/>
    </row>
    <row r="6" spans="2:18" x14ac:dyDescent="0.3">
      <c r="B6" s="32" t="s">
        <v>1012</v>
      </c>
      <c r="C6" s="84" t="s">
        <v>3358</v>
      </c>
      <c r="D6" s="51"/>
      <c r="E6" s="168"/>
      <c r="F6" s="32"/>
      <c r="G6" s="55"/>
      <c r="H6" s="58"/>
      <c r="I6" s="55"/>
      <c r="J6" s="58"/>
      <c r="K6" s="55"/>
      <c r="L6" s="58"/>
      <c r="M6" s="55"/>
      <c r="N6" s="58"/>
      <c r="O6" s="55"/>
    </row>
    <row r="7" spans="2:18" x14ac:dyDescent="0.3">
      <c r="B7" s="32" t="s">
        <v>1013</v>
      </c>
      <c r="C7" s="35" t="s">
        <v>1014</v>
      </c>
      <c r="D7" s="51"/>
      <c r="E7" s="168"/>
      <c r="F7" s="32"/>
      <c r="G7" s="55"/>
      <c r="H7" s="58"/>
      <c r="I7" s="55"/>
      <c r="J7" s="58"/>
      <c r="K7" s="55"/>
      <c r="L7" s="58"/>
      <c r="M7" s="55"/>
      <c r="N7" s="58"/>
      <c r="O7" s="55"/>
    </row>
    <row r="8" spans="2:18" x14ac:dyDescent="0.3">
      <c r="B8" s="36" t="s">
        <v>1015</v>
      </c>
      <c r="C8" s="83"/>
      <c r="D8" s="52"/>
      <c r="E8" s="170"/>
      <c r="F8" s="36"/>
      <c r="G8" s="55"/>
      <c r="H8" s="59"/>
      <c r="I8" s="55"/>
      <c r="J8" s="59"/>
      <c r="K8" s="55"/>
      <c r="L8" s="59"/>
      <c r="M8" s="55"/>
      <c r="N8" s="59"/>
      <c r="O8" s="55"/>
    </row>
    <row r="9" spans="2:18" x14ac:dyDescent="0.3">
      <c r="B9" s="36"/>
      <c r="C9" s="167"/>
      <c r="D9" s="52"/>
      <c r="E9" s="170"/>
      <c r="F9" s="36"/>
      <c r="G9" s="55"/>
      <c r="H9" s="59"/>
      <c r="I9" s="55"/>
      <c r="J9" s="59"/>
      <c r="K9" s="55"/>
      <c r="L9" s="59"/>
      <c r="M9" s="55"/>
      <c r="N9" s="59"/>
      <c r="O9" s="55"/>
    </row>
    <row r="10" spans="2:18" ht="64.5" customHeight="1" x14ac:dyDescent="0.3">
      <c r="B10" s="49" t="s">
        <v>3079</v>
      </c>
      <c r="C10" s="29" t="s">
        <v>2593</v>
      </c>
      <c r="D10" s="29" t="s">
        <v>2595</v>
      </c>
      <c r="E10" s="169" t="s">
        <v>906</v>
      </c>
      <c r="F10" s="29" t="s">
        <v>1025</v>
      </c>
      <c r="G10" s="30" t="s">
        <v>1271</v>
      </c>
      <c r="H10" s="30" t="s">
        <v>907</v>
      </c>
      <c r="I10" s="30" t="s">
        <v>908</v>
      </c>
      <c r="J10" s="29" t="s">
        <v>1016</v>
      </c>
      <c r="K10" s="29" t="s">
        <v>910</v>
      </c>
      <c r="L10" s="29" t="s">
        <v>988</v>
      </c>
      <c r="M10" s="29" t="s">
        <v>994</v>
      </c>
      <c r="N10" s="29" t="s">
        <v>909</v>
      </c>
      <c r="O10" s="63" t="s">
        <v>2611</v>
      </c>
      <c r="P10" s="244"/>
      <c r="Q10" s="251" t="s">
        <v>3360</v>
      </c>
      <c r="R10" s="251" t="s">
        <v>3370</v>
      </c>
    </row>
    <row r="11" spans="2:18" x14ac:dyDescent="0.3">
      <c r="B11" s="226">
        <v>41944</v>
      </c>
      <c r="C11" s="227" t="s">
        <v>2663</v>
      </c>
      <c r="D11" s="227" t="s">
        <v>2696</v>
      </c>
      <c r="E11" s="228" t="s">
        <v>885</v>
      </c>
      <c r="F11" s="227" t="s">
        <v>1350</v>
      </c>
      <c r="G11" s="227" t="s">
        <v>1274</v>
      </c>
      <c r="H11" s="227" t="s">
        <v>929</v>
      </c>
      <c r="I11" s="227">
        <v>35510</v>
      </c>
      <c r="J11" s="227" t="s">
        <v>2695</v>
      </c>
      <c r="K11" s="229">
        <v>40093</v>
      </c>
      <c r="L11" s="229" t="s">
        <v>984</v>
      </c>
      <c r="M11" s="227" t="s">
        <v>985</v>
      </c>
      <c r="N11" s="227" t="s">
        <v>2608</v>
      </c>
      <c r="O11" s="230">
        <v>293.33</v>
      </c>
      <c r="Q11" s="250" t="s">
        <v>3368</v>
      </c>
    </row>
    <row r="12" spans="2:18" x14ac:dyDescent="0.3">
      <c r="B12" s="226">
        <v>41944</v>
      </c>
      <c r="C12" s="227" t="s">
        <v>2663</v>
      </c>
      <c r="D12" s="227" t="s">
        <v>2697</v>
      </c>
      <c r="E12" s="228" t="s">
        <v>885</v>
      </c>
      <c r="F12" s="227" t="s">
        <v>1364</v>
      </c>
      <c r="G12" s="227" t="s">
        <v>1274</v>
      </c>
      <c r="H12" s="227" t="s">
        <v>929</v>
      </c>
      <c r="I12" s="227">
        <v>35510</v>
      </c>
      <c r="J12" s="227" t="s">
        <v>2695</v>
      </c>
      <c r="K12" s="229">
        <v>40093</v>
      </c>
      <c r="L12" s="229" t="s">
        <v>984</v>
      </c>
      <c r="M12" s="227" t="s">
        <v>985</v>
      </c>
      <c r="N12" s="227" t="s">
        <v>2608</v>
      </c>
      <c r="O12" s="230">
        <v>293.33</v>
      </c>
      <c r="Q12" s="250" t="s">
        <v>3368</v>
      </c>
    </row>
    <row r="13" spans="2:18" x14ac:dyDescent="0.3">
      <c r="B13" s="231">
        <v>42005</v>
      </c>
      <c r="C13" s="227" t="s">
        <v>2690</v>
      </c>
      <c r="D13" s="227" t="s">
        <v>590</v>
      </c>
      <c r="E13" s="228" t="s">
        <v>882</v>
      </c>
      <c r="F13" s="227" t="s">
        <v>589</v>
      </c>
      <c r="G13" s="227" t="s">
        <v>1272</v>
      </c>
      <c r="H13" s="227" t="s">
        <v>912</v>
      </c>
      <c r="I13" s="227">
        <v>53100</v>
      </c>
      <c r="J13" s="227" t="s">
        <v>904</v>
      </c>
      <c r="K13" s="232">
        <v>41565</v>
      </c>
      <c r="L13" s="229" t="s">
        <v>984</v>
      </c>
      <c r="M13" s="227" t="s">
        <v>902</v>
      </c>
      <c r="N13" s="227" t="s">
        <v>2608</v>
      </c>
      <c r="O13" s="230"/>
      <c r="P13" s="248"/>
      <c r="Q13" s="267" t="s">
        <v>3365</v>
      </c>
      <c r="R13" s="250" t="s">
        <v>3371</v>
      </c>
    </row>
    <row r="14" spans="2:18" x14ac:dyDescent="0.3">
      <c r="B14" s="231">
        <v>42005</v>
      </c>
      <c r="C14" s="227" t="s">
        <v>2690</v>
      </c>
      <c r="D14" s="227" t="s">
        <v>592</v>
      </c>
      <c r="E14" s="228" t="s">
        <v>882</v>
      </c>
      <c r="F14" s="227" t="s">
        <v>591</v>
      </c>
      <c r="G14" s="227" t="s">
        <v>1272</v>
      </c>
      <c r="H14" s="227" t="s">
        <v>912</v>
      </c>
      <c r="I14" s="227">
        <v>53100</v>
      </c>
      <c r="J14" s="227" t="s">
        <v>904</v>
      </c>
      <c r="K14" s="232">
        <v>41565</v>
      </c>
      <c r="L14" s="229" t="s">
        <v>984</v>
      </c>
      <c r="M14" s="227" t="s">
        <v>902</v>
      </c>
      <c r="N14" s="227" t="s">
        <v>2608</v>
      </c>
      <c r="O14" s="230"/>
      <c r="P14" s="248"/>
      <c r="Q14" s="267" t="s">
        <v>3365</v>
      </c>
      <c r="R14" s="250" t="s">
        <v>3371</v>
      </c>
    </row>
    <row r="15" spans="2:18" x14ac:dyDescent="0.3">
      <c r="B15" s="226">
        <v>41944</v>
      </c>
      <c r="C15" s="227" t="s">
        <v>2690</v>
      </c>
      <c r="D15" s="227" t="s">
        <v>2691</v>
      </c>
      <c r="E15" s="228" t="s">
        <v>962</v>
      </c>
      <c r="F15" s="227" t="s">
        <v>2689</v>
      </c>
      <c r="G15" s="227" t="s">
        <v>1272</v>
      </c>
      <c r="H15" s="227" t="s">
        <v>912</v>
      </c>
      <c r="I15" s="227">
        <v>53100</v>
      </c>
      <c r="J15" s="227" t="s">
        <v>1004</v>
      </c>
      <c r="K15" s="233">
        <v>41315</v>
      </c>
      <c r="L15" s="229" t="s">
        <v>984</v>
      </c>
      <c r="M15" s="227" t="s">
        <v>992</v>
      </c>
      <c r="N15" s="227" t="s">
        <v>2608</v>
      </c>
      <c r="O15" s="230">
        <v>74.09</v>
      </c>
      <c r="P15" s="247"/>
      <c r="Q15" s="250" t="s">
        <v>3368</v>
      </c>
    </row>
    <row r="16" spans="2:18" x14ac:dyDescent="0.3">
      <c r="B16" s="226">
        <v>41944</v>
      </c>
      <c r="C16" s="227" t="s">
        <v>2665</v>
      </c>
      <c r="D16" s="227" t="s">
        <v>2746</v>
      </c>
      <c r="E16" s="228" t="s">
        <v>2741</v>
      </c>
      <c r="F16" s="227" t="s">
        <v>2742</v>
      </c>
      <c r="G16" s="227" t="s">
        <v>1272</v>
      </c>
      <c r="H16" s="227" t="s">
        <v>912</v>
      </c>
      <c r="I16" s="227">
        <v>53100</v>
      </c>
      <c r="J16" s="227" t="s">
        <v>1003</v>
      </c>
      <c r="K16" s="233">
        <v>42529</v>
      </c>
      <c r="L16" s="229" t="s">
        <v>983</v>
      </c>
      <c r="M16" s="227" t="s">
        <v>992</v>
      </c>
      <c r="N16" s="227" t="s">
        <v>2609</v>
      </c>
      <c r="O16" s="230">
        <v>61.13</v>
      </c>
      <c r="P16" s="247"/>
      <c r="Q16" s="250" t="s">
        <v>3368</v>
      </c>
    </row>
    <row r="17" spans="2:17" x14ac:dyDescent="0.3">
      <c r="B17" s="226">
        <v>41944</v>
      </c>
      <c r="C17" s="227" t="s">
        <v>2665</v>
      </c>
      <c r="D17" s="227" t="s">
        <v>705</v>
      </c>
      <c r="E17" s="228" t="s">
        <v>951</v>
      </c>
      <c r="F17" s="227" t="s">
        <v>706</v>
      </c>
      <c r="G17" s="227" t="s">
        <v>1273</v>
      </c>
      <c r="H17" s="227" t="s">
        <v>913</v>
      </c>
      <c r="I17" s="227">
        <v>53000</v>
      </c>
      <c r="J17" s="227" t="s">
        <v>1001</v>
      </c>
      <c r="K17" s="232">
        <v>42191</v>
      </c>
      <c r="L17" s="229" t="s">
        <v>983</v>
      </c>
      <c r="M17" s="227" t="s">
        <v>991</v>
      </c>
      <c r="N17" s="227" t="s">
        <v>2609</v>
      </c>
      <c r="O17" s="230">
        <v>39.44</v>
      </c>
      <c r="P17" s="245"/>
      <c r="Q17" s="250" t="s">
        <v>3368</v>
      </c>
    </row>
    <row r="18" spans="2:17" x14ac:dyDescent="0.3">
      <c r="B18" s="226">
        <v>41944</v>
      </c>
      <c r="C18" s="227" t="s">
        <v>2665</v>
      </c>
      <c r="D18" s="227" t="s">
        <v>2747</v>
      </c>
      <c r="E18" s="228" t="s">
        <v>2741</v>
      </c>
      <c r="F18" s="227" t="s">
        <v>2743</v>
      </c>
      <c r="G18" s="227" t="s">
        <v>1272</v>
      </c>
      <c r="H18" s="227" t="s">
        <v>912</v>
      </c>
      <c r="I18" s="227">
        <v>53100</v>
      </c>
      <c r="J18" s="227" t="s">
        <v>1003</v>
      </c>
      <c r="K18" s="233">
        <v>42529</v>
      </c>
      <c r="L18" s="229" t="s">
        <v>983</v>
      </c>
      <c r="M18" s="227" t="s">
        <v>992</v>
      </c>
      <c r="N18" s="227" t="s">
        <v>2609</v>
      </c>
      <c r="O18" s="230">
        <v>61.13</v>
      </c>
      <c r="P18" s="247"/>
      <c r="Q18" s="250" t="s">
        <v>3368</v>
      </c>
    </row>
    <row r="19" spans="2:17" x14ac:dyDescent="0.3">
      <c r="B19" s="226">
        <v>41944</v>
      </c>
      <c r="C19" s="227" t="s">
        <v>2665</v>
      </c>
      <c r="D19" s="227" t="s">
        <v>2748</v>
      </c>
      <c r="E19" s="228" t="s">
        <v>2741</v>
      </c>
      <c r="F19" s="227" t="s">
        <v>2744</v>
      </c>
      <c r="G19" s="227" t="s">
        <v>1272</v>
      </c>
      <c r="H19" s="227" t="s">
        <v>912</v>
      </c>
      <c r="I19" s="227">
        <v>53100</v>
      </c>
      <c r="J19" s="227" t="s">
        <v>1003</v>
      </c>
      <c r="K19" s="233">
        <v>42749</v>
      </c>
      <c r="L19" s="229" t="s">
        <v>983</v>
      </c>
      <c r="M19" s="227" t="s">
        <v>992</v>
      </c>
      <c r="N19" s="227" t="s">
        <v>2609</v>
      </c>
      <c r="O19" s="230">
        <v>61.13</v>
      </c>
      <c r="P19" s="245"/>
      <c r="Q19" s="250" t="s">
        <v>3368</v>
      </c>
    </row>
    <row r="20" spans="2:17" x14ac:dyDescent="0.3">
      <c r="B20" s="226">
        <v>41944</v>
      </c>
      <c r="C20" s="227" t="s">
        <v>2665</v>
      </c>
      <c r="D20" s="227" t="s">
        <v>2749</v>
      </c>
      <c r="E20" s="228" t="s">
        <v>2741</v>
      </c>
      <c r="F20" s="227" t="s">
        <v>2745</v>
      </c>
      <c r="G20" s="227" t="s">
        <v>1272</v>
      </c>
      <c r="H20" s="227" t="s">
        <v>912</v>
      </c>
      <c r="I20" s="227">
        <v>53100</v>
      </c>
      <c r="J20" s="227" t="s">
        <v>1003</v>
      </c>
      <c r="K20" s="233">
        <v>42749</v>
      </c>
      <c r="L20" s="229" t="s">
        <v>983</v>
      </c>
      <c r="M20" s="227" t="s">
        <v>992</v>
      </c>
      <c r="N20" s="227" t="s">
        <v>2609</v>
      </c>
      <c r="O20" s="230">
        <v>61.13</v>
      </c>
      <c r="P20" s="247"/>
      <c r="Q20" s="250" t="s">
        <v>3368</v>
      </c>
    </row>
    <row r="21" spans="2:17" x14ac:dyDescent="0.3">
      <c r="B21" s="226">
        <v>41944</v>
      </c>
      <c r="C21" s="227" t="s">
        <v>2700</v>
      </c>
      <c r="D21" s="227" t="s">
        <v>708</v>
      </c>
      <c r="E21" s="228" t="s">
        <v>750</v>
      </c>
      <c r="F21" s="227" t="s">
        <v>707</v>
      </c>
      <c r="G21" s="227" t="s">
        <v>1273</v>
      </c>
      <c r="H21" s="227" t="s">
        <v>913</v>
      </c>
      <c r="I21" s="227">
        <v>53000</v>
      </c>
      <c r="J21" s="227" t="s">
        <v>1001</v>
      </c>
      <c r="K21" s="232">
        <v>42919</v>
      </c>
      <c r="L21" s="227" t="s">
        <v>983</v>
      </c>
      <c r="M21" s="227" t="s">
        <v>991</v>
      </c>
      <c r="N21" s="227" t="s">
        <v>2609</v>
      </c>
      <c r="O21" s="230">
        <v>39.44</v>
      </c>
      <c r="P21" s="249"/>
      <c r="Q21" s="250" t="s">
        <v>3368</v>
      </c>
    </row>
    <row r="22" spans="2:17" x14ac:dyDescent="0.3">
      <c r="B22" s="226">
        <v>41944</v>
      </c>
      <c r="C22" s="227" t="s">
        <v>2700</v>
      </c>
      <c r="D22" s="227" t="s">
        <v>710</v>
      </c>
      <c r="E22" s="228" t="s">
        <v>750</v>
      </c>
      <c r="F22" s="227" t="s">
        <v>709</v>
      </c>
      <c r="G22" s="227" t="s">
        <v>1273</v>
      </c>
      <c r="H22" s="227" t="s">
        <v>913</v>
      </c>
      <c r="I22" s="227">
        <v>53000</v>
      </c>
      <c r="J22" s="227" t="s">
        <v>1001</v>
      </c>
      <c r="K22" s="232">
        <v>42933</v>
      </c>
      <c r="L22" s="227" t="s">
        <v>983</v>
      </c>
      <c r="M22" s="227" t="s">
        <v>991</v>
      </c>
      <c r="N22" s="227" t="s">
        <v>2609</v>
      </c>
      <c r="O22" s="230">
        <v>39.44</v>
      </c>
      <c r="Q22" s="250" t="s">
        <v>3368</v>
      </c>
    </row>
    <row r="23" spans="2:17" x14ac:dyDescent="0.3">
      <c r="B23" s="226">
        <v>41944</v>
      </c>
      <c r="C23" s="227" t="s">
        <v>2700</v>
      </c>
      <c r="D23" s="227" t="s">
        <v>712</v>
      </c>
      <c r="E23" s="228" t="s">
        <v>750</v>
      </c>
      <c r="F23" s="227" t="s">
        <v>711</v>
      </c>
      <c r="G23" s="227" t="s">
        <v>1273</v>
      </c>
      <c r="H23" s="227" t="s">
        <v>913</v>
      </c>
      <c r="I23" s="227">
        <v>53000</v>
      </c>
      <c r="J23" s="227" t="s">
        <v>1001</v>
      </c>
      <c r="K23" s="232">
        <v>42919</v>
      </c>
      <c r="L23" s="227" t="s">
        <v>983</v>
      </c>
      <c r="M23" s="227" t="s">
        <v>991</v>
      </c>
      <c r="N23" s="227" t="s">
        <v>2609</v>
      </c>
      <c r="O23" s="230">
        <v>39.44</v>
      </c>
      <c r="Q23" s="250" t="s">
        <v>3368</v>
      </c>
    </row>
    <row r="24" spans="2:17" x14ac:dyDescent="0.3">
      <c r="B24" s="226">
        <v>41944</v>
      </c>
      <c r="C24" s="227" t="s">
        <v>2594</v>
      </c>
      <c r="D24" s="227" t="s">
        <v>715</v>
      </c>
      <c r="E24" s="228" t="s">
        <v>750</v>
      </c>
      <c r="F24" s="227" t="s">
        <v>713</v>
      </c>
      <c r="G24" s="227" t="s">
        <v>1272</v>
      </c>
      <c r="H24" s="227" t="s">
        <v>912</v>
      </c>
      <c r="I24" s="227">
        <v>53100</v>
      </c>
      <c r="J24" s="227" t="s">
        <v>1001</v>
      </c>
      <c r="K24" s="232">
        <v>42933</v>
      </c>
      <c r="L24" s="227" t="s">
        <v>983</v>
      </c>
      <c r="M24" s="227" t="s">
        <v>991</v>
      </c>
      <c r="N24" s="227" t="s">
        <v>2609</v>
      </c>
      <c r="O24" s="230">
        <v>39.44</v>
      </c>
      <c r="Q24" s="250" t="s">
        <v>3368</v>
      </c>
    </row>
    <row r="25" spans="2:17" x14ac:dyDescent="0.3">
      <c r="B25" s="226">
        <v>41944</v>
      </c>
      <c r="C25" s="227" t="s">
        <v>348</v>
      </c>
      <c r="D25" s="227" t="s">
        <v>717</v>
      </c>
      <c r="E25" s="228" t="s">
        <v>750</v>
      </c>
      <c r="F25" s="227" t="s">
        <v>716</v>
      </c>
      <c r="G25" s="227" t="s">
        <v>1885</v>
      </c>
      <c r="H25" s="227" t="s">
        <v>966</v>
      </c>
      <c r="I25" s="227">
        <v>62300</v>
      </c>
      <c r="J25" s="227" t="s">
        <v>1001</v>
      </c>
      <c r="K25" s="232">
        <v>42745</v>
      </c>
      <c r="L25" s="227" t="s">
        <v>983</v>
      </c>
      <c r="M25" s="227" t="s">
        <v>991</v>
      </c>
      <c r="N25" s="227" t="s">
        <v>2609</v>
      </c>
      <c r="O25" s="230">
        <v>39.44</v>
      </c>
      <c r="Q25" s="250" t="s">
        <v>3368</v>
      </c>
    </row>
    <row r="26" spans="2:17" x14ac:dyDescent="0.3">
      <c r="B26" s="226">
        <v>41944</v>
      </c>
      <c r="C26" s="227" t="s">
        <v>2700</v>
      </c>
      <c r="D26" s="227" t="s">
        <v>718</v>
      </c>
      <c r="E26" s="228" t="s">
        <v>750</v>
      </c>
      <c r="F26" s="227" t="s">
        <v>713</v>
      </c>
      <c r="G26" s="227" t="s">
        <v>1273</v>
      </c>
      <c r="H26" s="227" t="s">
        <v>913</v>
      </c>
      <c r="I26" s="227">
        <v>53000</v>
      </c>
      <c r="J26" s="227" t="s">
        <v>1001</v>
      </c>
      <c r="K26" s="232">
        <v>42933</v>
      </c>
      <c r="L26" s="227" t="s">
        <v>983</v>
      </c>
      <c r="M26" s="227" t="s">
        <v>991</v>
      </c>
      <c r="N26" s="227" t="s">
        <v>2609</v>
      </c>
      <c r="O26" s="230">
        <v>39.44</v>
      </c>
      <c r="Q26" s="250" t="s">
        <v>3368</v>
      </c>
    </row>
    <row r="27" spans="2:17" x14ac:dyDescent="0.3">
      <c r="B27" s="226">
        <v>41944</v>
      </c>
      <c r="C27" s="227" t="s">
        <v>2594</v>
      </c>
      <c r="D27" s="227" t="s">
        <v>720</v>
      </c>
      <c r="E27" s="228" t="s">
        <v>752</v>
      </c>
      <c r="F27" s="227" t="s">
        <v>719</v>
      </c>
      <c r="G27" s="227" t="s">
        <v>1272</v>
      </c>
      <c r="H27" s="227" t="s">
        <v>912</v>
      </c>
      <c r="I27" s="227">
        <v>53100</v>
      </c>
      <c r="J27" s="227" t="s">
        <v>1005</v>
      </c>
      <c r="K27" s="232">
        <v>43040</v>
      </c>
      <c r="L27" s="227" t="s">
        <v>983</v>
      </c>
      <c r="M27" s="227" t="s">
        <v>993</v>
      </c>
      <c r="N27" s="227" t="s">
        <v>2609</v>
      </c>
      <c r="O27" s="230">
        <v>85.17</v>
      </c>
      <c r="Q27" s="250" t="s">
        <v>3368</v>
      </c>
    </row>
    <row r="28" spans="2:17" x14ac:dyDescent="0.3">
      <c r="B28" s="226">
        <v>41944</v>
      </c>
      <c r="C28" s="227" t="s">
        <v>2594</v>
      </c>
      <c r="D28" s="227" t="s">
        <v>722</v>
      </c>
      <c r="E28" s="228" t="s">
        <v>752</v>
      </c>
      <c r="F28" s="227" t="s">
        <v>721</v>
      </c>
      <c r="G28" s="227" t="s">
        <v>1272</v>
      </c>
      <c r="H28" s="227" t="s">
        <v>912</v>
      </c>
      <c r="I28" s="227">
        <v>53100</v>
      </c>
      <c r="J28" s="227" t="s">
        <v>1005</v>
      </c>
      <c r="K28" s="232">
        <v>43040</v>
      </c>
      <c r="L28" s="227" t="s">
        <v>983</v>
      </c>
      <c r="M28" s="227" t="s">
        <v>993</v>
      </c>
      <c r="N28" s="227" t="s">
        <v>2609</v>
      </c>
      <c r="O28" s="230">
        <v>85.17</v>
      </c>
      <c r="Q28" s="250" t="s">
        <v>3368</v>
      </c>
    </row>
    <row r="29" spans="2:17" x14ac:dyDescent="0.3">
      <c r="B29" s="226">
        <v>41944</v>
      </c>
      <c r="C29" s="227" t="s">
        <v>2594</v>
      </c>
      <c r="D29" s="227" t="s">
        <v>724</v>
      </c>
      <c r="E29" s="228" t="s">
        <v>750</v>
      </c>
      <c r="F29" s="227" t="s">
        <v>723</v>
      </c>
      <c r="G29" s="227" t="s">
        <v>1272</v>
      </c>
      <c r="H29" s="227" t="s">
        <v>912</v>
      </c>
      <c r="I29" s="227">
        <v>53100</v>
      </c>
      <c r="J29" s="227" t="s">
        <v>1001</v>
      </c>
      <c r="K29" s="233" t="s">
        <v>747</v>
      </c>
      <c r="L29" s="227" t="s">
        <v>983</v>
      </c>
      <c r="M29" s="227" t="s">
        <v>991</v>
      </c>
      <c r="N29" s="227" t="s">
        <v>2609</v>
      </c>
      <c r="O29" s="230">
        <v>39.44</v>
      </c>
      <c r="Q29" s="250" t="s">
        <v>3368</v>
      </c>
    </row>
    <row r="30" spans="2:17" x14ac:dyDescent="0.3">
      <c r="B30" s="226">
        <v>41944</v>
      </c>
      <c r="C30" s="227" t="s">
        <v>2700</v>
      </c>
      <c r="D30" s="227" t="s">
        <v>726</v>
      </c>
      <c r="E30" s="228" t="s">
        <v>750</v>
      </c>
      <c r="F30" s="227" t="s">
        <v>725</v>
      </c>
      <c r="G30" s="227" t="s">
        <v>1273</v>
      </c>
      <c r="H30" s="227" t="s">
        <v>913</v>
      </c>
      <c r="I30" s="227">
        <v>53000</v>
      </c>
      <c r="J30" s="227" t="s">
        <v>1001</v>
      </c>
      <c r="K30" s="233" t="s">
        <v>747</v>
      </c>
      <c r="L30" s="227" t="s">
        <v>983</v>
      </c>
      <c r="M30" s="227" t="s">
        <v>991</v>
      </c>
      <c r="N30" s="227" t="s">
        <v>2609</v>
      </c>
      <c r="O30" s="230">
        <v>39.44</v>
      </c>
      <c r="Q30" s="250" t="s">
        <v>3368</v>
      </c>
    </row>
    <row r="31" spans="2:17" x14ac:dyDescent="0.3">
      <c r="B31" s="226">
        <v>41944</v>
      </c>
      <c r="C31" s="227" t="s">
        <v>2700</v>
      </c>
      <c r="D31" s="227" t="s">
        <v>728</v>
      </c>
      <c r="E31" s="228" t="s">
        <v>750</v>
      </c>
      <c r="F31" s="227" t="s">
        <v>727</v>
      </c>
      <c r="G31" s="227" t="s">
        <v>1273</v>
      </c>
      <c r="H31" s="227" t="s">
        <v>913</v>
      </c>
      <c r="I31" s="227">
        <v>53000</v>
      </c>
      <c r="J31" s="227" t="s">
        <v>1001</v>
      </c>
      <c r="K31" s="233" t="s">
        <v>747</v>
      </c>
      <c r="L31" s="227" t="s">
        <v>983</v>
      </c>
      <c r="M31" s="227" t="s">
        <v>991</v>
      </c>
      <c r="N31" s="227" t="s">
        <v>2609</v>
      </c>
      <c r="O31" s="230">
        <v>39.44</v>
      </c>
      <c r="Q31" s="250" t="s">
        <v>3368</v>
      </c>
    </row>
    <row r="32" spans="2:17" x14ac:dyDescent="0.3">
      <c r="B32" s="226">
        <v>41944</v>
      </c>
      <c r="C32" s="227" t="s">
        <v>2594</v>
      </c>
      <c r="D32" s="227" t="s">
        <v>730</v>
      </c>
      <c r="E32" s="228" t="s">
        <v>752</v>
      </c>
      <c r="F32" s="227" t="s">
        <v>729</v>
      </c>
      <c r="G32" s="227" t="s">
        <v>1272</v>
      </c>
      <c r="H32" s="227" t="s">
        <v>912</v>
      </c>
      <c r="I32" s="227">
        <v>53100</v>
      </c>
      <c r="J32" s="227" t="s">
        <v>1005</v>
      </c>
      <c r="K32" s="233" t="s">
        <v>747</v>
      </c>
      <c r="L32" s="227" t="s">
        <v>983</v>
      </c>
      <c r="M32" s="227" t="s">
        <v>993</v>
      </c>
      <c r="N32" s="227" t="s">
        <v>2609</v>
      </c>
      <c r="O32" s="230">
        <v>85.17</v>
      </c>
      <c r="Q32" s="250" t="s">
        <v>3368</v>
      </c>
    </row>
    <row r="33" spans="2:18" x14ac:dyDescent="0.3">
      <c r="B33" s="226">
        <v>41944</v>
      </c>
      <c r="C33" s="227" t="s">
        <v>2659</v>
      </c>
      <c r="D33" s="227" t="s">
        <v>732</v>
      </c>
      <c r="E33" s="228" t="s">
        <v>938</v>
      </c>
      <c r="F33" s="227" t="s">
        <v>731</v>
      </c>
      <c r="G33" s="227" t="s">
        <v>1272</v>
      </c>
      <c r="H33" s="227" t="s">
        <v>912</v>
      </c>
      <c r="I33" s="227">
        <v>53100</v>
      </c>
      <c r="J33" s="227" t="s">
        <v>1006</v>
      </c>
      <c r="K33" s="233" t="s">
        <v>747</v>
      </c>
      <c r="L33" s="229" t="s">
        <v>984</v>
      </c>
      <c r="M33" s="227" t="s">
        <v>993</v>
      </c>
      <c r="N33" s="227" t="s">
        <v>2608</v>
      </c>
      <c r="O33" s="230">
        <v>103.24</v>
      </c>
      <c r="Q33" s="250" t="s">
        <v>3368</v>
      </c>
    </row>
    <row r="34" spans="2:18" x14ac:dyDescent="0.3">
      <c r="B34" s="226">
        <v>41944</v>
      </c>
      <c r="C34" s="227" t="s">
        <v>2659</v>
      </c>
      <c r="D34" s="227" t="s">
        <v>734</v>
      </c>
      <c r="E34" s="228" t="s">
        <v>749</v>
      </c>
      <c r="F34" s="227" t="s">
        <v>733</v>
      </c>
      <c r="G34" s="227" t="s">
        <v>1272</v>
      </c>
      <c r="H34" s="227" t="s">
        <v>912</v>
      </c>
      <c r="I34" s="227">
        <v>53100</v>
      </c>
      <c r="J34" s="227" t="s">
        <v>1006</v>
      </c>
      <c r="K34" s="233" t="s">
        <v>747</v>
      </c>
      <c r="L34" s="229" t="s">
        <v>984</v>
      </c>
      <c r="M34" s="227" t="s">
        <v>993</v>
      </c>
      <c r="N34" s="227" t="s">
        <v>2608</v>
      </c>
      <c r="O34" s="230">
        <v>103.24</v>
      </c>
      <c r="Q34" s="250" t="s">
        <v>3368</v>
      </c>
    </row>
    <row r="35" spans="2:18" x14ac:dyDescent="0.3">
      <c r="B35" s="226">
        <v>41944</v>
      </c>
      <c r="C35" s="227" t="s">
        <v>2659</v>
      </c>
      <c r="D35" s="227" t="s">
        <v>736</v>
      </c>
      <c r="E35" s="228" t="s">
        <v>749</v>
      </c>
      <c r="F35" s="227" t="s">
        <v>735</v>
      </c>
      <c r="G35" s="227" t="s">
        <v>1272</v>
      </c>
      <c r="H35" s="227" t="s">
        <v>912</v>
      </c>
      <c r="I35" s="227">
        <v>53100</v>
      </c>
      <c r="J35" s="227" t="s">
        <v>1006</v>
      </c>
      <c r="K35" s="233" t="s">
        <v>747</v>
      </c>
      <c r="L35" s="229" t="s">
        <v>984</v>
      </c>
      <c r="M35" s="227" t="s">
        <v>993</v>
      </c>
      <c r="N35" s="227" t="s">
        <v>2608</v>
      </c>
      <c r="O35" s="230">
        <v>103.24</v>
      </c>
      <c r="Q35" s="250" t="s">
        <v>3368</v>
      </c>
    </row>
    <row r="36" spans="2:18" x14ac:dyDescent="0.3">
      <c r="B36" s="226">
        <v>41944</v>
      </c>
      <c r="C36" s="227" t="s">
        <v>2659</v>
      </c>
      <c r="D36" s="227" t="s">
        <v>738</v>
      </c>
      <c r="E36" s="228" t="s">
        <v>926</v>
      </c>
      <c r="F36" s="227" t="s">
        <v>737</v>
      </c>
      <c r="G36" s="227" t="s">
        <v>1272</v>
      </c>
      <c r="H36" s="227" t="s">
        <v>912</v>
      </c>
      <c r="I36" s="227">
        <v>53100</v>
      </c>
      <c r="J36" s="227" t="s">
        <v>1002</v>
      </c>
      <c r="K36" s="233" t="s">
        <v>747</v>
      </c>
      <c r="L36" s="229" t="s">
        <v>984</v>
      </c>
      <c r="M36" s="227" t="s">
        <v>991</v>
      </c>
      <c r="N36" s="227" t="s">
        <v>2608</v>
      </c>
      <c r="O36" s="230">
        <v>47.81</v>
      </c>
      <c r="Q36" s="250" t="s">
        <v>3368</v>
      </c>
    </row>
    <row r="37" spans="2:18" x14ac:dyDescent="0.3">
      <c r="B37" s="226">
        <v>41944</v>
      </c>
      <c r="C37" s="227" t="s">
        <v>2659</v>
      </c>
      <c r="D37" s="227" t="s">
        <v>740</v>
      </c>
      <c r="E37" s="228" t="s">
        <v>926</v>
      </c>
      <c r="F37" s="227" t="s">
        <v>739</v>
      </c>
      <c r="G37" s="227" t="s">
        <v>1272</v>
      </c>
      <c r="H37" s="227" t="s">
        <v>912</v>
      </c>
      <c r="I37" s="227">
        <v>53100</v>
      </c>
      <c r="J37" s="227" t="s">
        <v>1002</v>
      </c>
      <c r="K37" s="233" t="s">
        <v>747</v>
      </c>
      <c r="L37" s="229" t="s">
        <v>984</v>
      </c>
      <c r="M37" s="227" t="s">
        <v>991</v>
      </c>
      <c r="N37" s="227" t="s">
        <v>2608</v>
      </c>
      <c r="O37" s="230">
        <v>47.81</v>
      </c>
      <c r="Q37" s="250" t="s">
        <v>3368</v>
      </c>
    </row>
    <row r="38" spans="2:18" x14ac:dyDescent="0.3">
      <c r="B38" s="226">
        <v>41944</v>
      </c>
      <c r="C38" s="227" t="s">
        <v>2659</v>
      </c>
      <c r="D38" s="227" t="s">
        <v>742</v>
      </c>
      <c r="E38" s="228" t="s">
        <v>943</v>
      </c>
      <c r="F38" s="227" t="s">
        <v>741</v>
      </c>
      <c r="G38" s="227" t="s">
        <v>1272</v>
      </c>
      <c r="H38" s="227" t="s">
        <v>912</v>
      </c>
      <c r="I38" s="227">
        <v>53100</v>
      </c>
      <c r="J38" s="227" t="s">
        <v>1002</v>
      </c>
      <c r="K38" s="233" t="s">
        <v>747</v>
      </c>
      <c r="L38" s="229" t="s">
        <v>984</v>
      </c>
      <c r="M38" s="227" t="s">
        <v>991</v>
      </c>
      <c r="N38" s="227" t="s">
        <v>2608</v>
      </c>
      <c r="O38" s="230">
        <v>47.81</v>
      </c>
      <c r="Q38" s="250" t="s">
        <v>3368</v>
      </c>
    </row>
    <row r="39" spans="2:18" x14ac:dyDescent="0.3">
      <c r="B39" s="226">
        <v>41944</v>
      </c>
      <c r="C39" s="227" t="s">
        <v>2659</v>
      </c>
      <c r="D39" s="227" t="s">
        <v>744</v>
      </c>
      <c r="E39" s="228" t="s">
        <v>943</v>
      </c>
      <c r="F39" s="227" t="s">
        <v>743</v>
      </c>
      <c r="G39" s="227" t="s">
        <v>1272</v>
      </c>
      <c r="H39" s="227" t="s">
        <v>912</v>
      </c>
      <c r="I39" s="227">
        <v>53100</v>
      </c>
      <c r="J39" s="227" t="s">
        <v>1002</v>
      </c>
      <c r="K39" s="233" t="s">
        <v>747</v>
      </c>
      <c r="L39" s="229" t="s">
        <v>984</v>
      </c>
      <c r="M39" s="227" t="s">
        <v>991</v>
      </c>
      <c r="N39" s="227" t="s">
        <v>2608</v>
      </c>
      <c r="O39" s="230">
        <v>47.81</v>
      </c>
      <c r="Q39" s="250" t="s">
        <v>3368</v>
      </c>
    </row>
    <row r="40" spans="2:18" x14ac:dyDescent="0.3">
      <c r="B40" s="226">
        <v>41944</v>
      </c>
      <c r="C40" s="227" t="s">
        <v>2594</v>
      </c>
      <c r="D40" s="227" t="s">
        <v>746</v>
      </c>
      <c r="E40" s="228" t="s">
        <v>750</v>
      </c>
      <c r="F40" s="227" t="s">
        <v>745</v>
      </c>
      <c r="G40" s="227" t="s">
        <v>1272</v>
      </c>
      <c r="H40" s="227" t="s">
        <v>912</v>
      </c>
      <c r="I40" s="227">
        <v>53100</v>
      </c>
      <c r="J40" s="227" t="s">
        <v>1001</v>
      </c>
      <c r="K40" s="233" t="s">
        <v>747</v>
      </c>
      <c r="L40" s="227" t="s">
        <v>983</v>
      </c>
      <c r="M40" s="227" t="s">
        <v>991</v>
      </c>
      <c r="N40" s="227" t="s">
        <v>2609</v>
      </c>
      <c r="O40" s="230">
        <v>39.44</v>
      </c>
      <c r="Q40" s="250" t="s">
        <v>3368</v>
      </c>
    </row>
    <row r="41" spans="2:18" x14ac:dyDescent="0.3">
      <c r="B41" s="226">
        <v>42005</v>
      </c>
      <c r="C41" s="234" t="s">
        <v>760</v>
      </c>
      <c r="D41" s="234" t="s">
        <v>809</v>
      </c>
      <c r="E41" s="235" t="s">
        <v>900</v>
      </c>
      <c r="F41" s="234" t="s">
        <v>779</v>
      </c>
      <c r="G41" s="227" t="s">
        <v>1272</v>
      </c>
      <c r="H41" s="227" t="s">
        <v>912</v>
      </c>
      <c r="I41" s="227">
        <v>53100</v>
      </c>
      <c r="J41" s="227"/>
      <c r="K41" s="233" t="s">
        <v>747</v>
      </c>
      <c r="L41" s="229" t="s">
        <v>983</v>
      </c>
      <c r="M41" s="227" t="s">
        <v>903</v>
      </c>
      <c r="N41" s="227" t="s">
        <v>2608</v>
      </c>
      <c r="O41" s="230"/>
      <c r="Q41" s="267" t="s">
        <v>3365</v>
      </c>
      <c r="R41" s="250" t="s">
        <v>3371</v>
      </c>
    </row>
    <row r="42" spans="2:18" x14ac:dyDescent="0.3">
      <c r="B42" s="226">
        <v>42005</v>
      </c>
      <c r="C42" s="234" t="s">
        <v>760</v>
      </c>
      <c r="D42" s="234" t="s">
        <v>810</v>
      </c>
      <c r="E42" s="235" t="s">
        <v>895</v>
      </c>
      <c r="F42" s="234" t="s">
        <v>780</v>
      </c>
      <c r="G42" s="227" t="s">
        <v>1272</v>
      </c>
      <c r="H42" s="227" t="s">
        <v>912</v>
      </c>
      <c r="I42" s="227">
        <v>53100</v>
      </c>
      <c r="J42" s="234"/>
      <c r="K42" s="233" t="s">
        <v>747</v>
      </c>
      <c r="L42" s="229" t="s">
        <v>983</v>
      </c>
      <c r="M42" s="227" t="s">
        <v>903</v>
      </c>
      <c r="N42" s="227" t="s">
        <v>2608</v>
      </c>
      <c r="O42" s="236"/>
      <c r="Q42" s="267" t="s">
        <v>3365</v>
      </c>
      <c r="R42" s="250" t="s">
        <v>3371</v>
      </c>
    </row>
    <row r="43" spans="2:18" x14ac:dyDescent="0.3">
      <c r="B43" s="226">
        <v>42005</v>
      </c>
      <c r="C43" s="234" t="s">
        <v>760</v>
      </c>
      <c r="D43" s="234" t="s">
        <v>811</v>
      </c>
      <c r="E43" s="235" t="s">
        <v>893</v>
      </c>
      <c r="F43" s="234" t="s">
        <v>781</v>
      </c>
      <c r="G43" s="227" t="s">
        <v>1272</v>
      </c>
      <c r="H43" s="227" t="s">
        <v>912</v>
      </c>
      <c r="I43" s="227">
        <v>53100</v>
      </c>
      <c r="J43" s="234"/>
      <c r="K43" s="233" t="s">
        <v>747</v>
      </c>
      <c r="L43" s="229" t="s">
        <v>983</v>
      </c>
      <c r="M43" s="227" t="s">
        <v>903</v>
      </c>
      <c r="N43" s="227" t="s">
        <v>2608</v>
      </c>
      <c r="O43" s="236"/>
      <c r="Q43" s="267" t="s">
        <v>3365</v>
      </c>
      <c r="R43" s="250" t="s">
        <v>3371</v>
      </c>
    </row>
    <row r="44" spans="2:18" x14ac:dyDescent="0.3">
      <c r="B44" s="226">
        <v>42005</v>
      </c>
      <c r="C44" s="234" t="s">
        <v>760</v>
      </c>
      <c r="D44" s="234" t="s">
        <v>812</v>
      </c>
      <c r="E44" s="235" t="s">
        <v>893</v>
      </c>
      <c r="F44" s="234" t="s">
        <v>782</v>
      </c>
      <c r="G44" s="227" t="s">
        <v>1272</v>
      </c>
      <c r="H44" s="227" t="s">
        <v>912</v>
      </c>
      <c r="I44" s="227">
        <v>53100</v>
      </c>
      <c r="J44" s="234"/>
      <c r="K44" s="233" t="s">
        <v>747</v>
      </c>
      <c r="L44" s="229" t="s">
        <v>983</v>
      </c>
      <c r="M44" s="227" t="s">
        <v>903</v>
      </c>
      <c r="N44" s="227" t="s">
        <v>2608</v>
      </c>
      <c r="O44" s="236"/>
      <c r="Q44" s="267" t="s">
        <v>3365</v>
      </c>
      <c r="R44" s="250" t="s">
        <v>3371</v>
      </c>
    </row>
    <row r="45" spans="2:18" x14ac:dyDescent="0.3">
      <c r="B45" s="226">
        <v>42005</v>
      </c>
      <c r="C45" s="234" t="s">
        <v>760</v>
      </c>
      <c r="D45" s="234" t="s">
        <v>813</v>
      </c>
      <c r="E45" s="235" t="s">
        <v>893</v>
      </c>
      <c r="F45" s="234">
        <v>44841127</v>
      </c>
      <c r="G45" s="227" t="s">
        <v>1272</v>
      </c>
      <c r="H45" s="227" t="s">
        <v>912</v>
      </c>
      <c r="I45" s="227">
        <v>53100</v>
      </c>
      <c r="J45" s="234"/>
      <c r="K45" s="233" t="s">
        <v>747</v>
      </c>
      <c r="L45" s="229" t="s">
        <v>983</v>
      </c>
      <c r="M45" s="227" t="s">
        <v>903</v>
      </c>
      <c r="N45" s="227" t="s">
        <v>2608</v>
      </c>
      <c r="O45" s="236"/>
      <c r="Q45" s="267" t="s">
        <v>3365</v>
      </c>
      <c r="R45" s="250" t="s">
        <v>3371</v>
      </c>
    </row>
    <row r="46" spans="2:18" x14ac:dyDescent="0.3">
      <c r="B46" s="226">
        <v>42005</v>
      </c>
      <c r="C46" s="234" t="s">
        <v>760</v>
      </c>
      <c r="D46" s="234" t="s">
        <v>814</v>
      </c>
      <c r="E46" s="235" t="s">
        <v>895</v>
      </c>
      <c r="F46" s="234" t="s">
        <v>783</v>
      </c>
      <c r="G46" s="227" t="s">
        <v>1272</v>
      </c>
      <c r="H46" s="227" t="s">
        <v>912</v>
      </c>
      <c r="I46" s="227">
        <v>53100</v>
      </c>
      <c r="J46" s="234"/>
      <c r="K46" s="233" t="s">
        <v>747</v>
      </c>
      <c r="L46" s="229" t="s">
        <v>983</v>
      </c>
      <c r="M46" s="227" t="s">
        <v>903</v>
      </c>
      <c r="N46" s="227" t="s">
        <v>2608</v>
      </c>
      <c r="O46" s="236"/>
      <c r="Q46" s="267" t="s">
        <v>3365</v>
      </c>
      <c r="R46" s="250" t="s">
        <v>3371</v>
      </c>
    </row>
    <row r="47" spans="2:18" x14ac:dyDescent="0.3">
      <c r="B47" s="226">
        <v>42005</v>
      </c>
      <c r="C47" s="234" t="s">
        <v>760</v>
      </c>
      <c r="D47" s="234" t="s">
        <v>815</v>
      </c>
      <c r="E47" s="235" t="s">
        <v>893</v>
      </c>
      <c r="F47" s="234" t="s">
        <v>784</v>
      </c>
      <c r="G47" s="227" t="s">
        <v>1272</v>
      </c>
      <c r="H47" s="227" t="s">
        <v>912</v>
      </c>
      <c r="I47" s="227">
        <v>53100</v>
      </c>
      <c r="J47" s="234"/>
      <c r="K47" s="233" t="s">
        <v>747</v>
      </c>
      <c r="L47" s="229" t="s">
        <v>983</v>
      </c>
      <c r="M47" s="227" t="s">
        <v>903</v>
      </c>
      <c r="N47" s="227" t="s">
        <v>2608</v>
      </c>
      <c r="O47" s="236"/>
      <c r="Q47" s="267" t="s">
        <v>3365</v>
      </c>
      <c r="R47" s="250" t="s">
        <v>3371</v>
      </c>
    </row>
    <row r="48" spans="2:18" x14ac:dyDescent="0.3">
      <c r="B48" s="226">
        <v>42005</v>
      </c>
      <c r="C48" s="234" t="s">
        <v>761</v>
      </c>
      <c r="D48" s="234" t="s">
        <v>816</v>
      </c>
      <c r="E48" s="235" t="s">
        <v>879</v>
      </c>
      <c r="F48" s="234" t="s">
        <v>785</v>
      </c>
      <c r="G48" s="227" t="s">
        <v>1272</v>
      </c>
      <c r="H48" s="227" t="s">
        <v>912</v>
      </c>
      <c r="I48" s="227">
        <v>53100</v>
      </c>
      <c r="J48" s="234"/>
      <c r="K48" s="233" t="s">
        <v>747</v>
      </c>
      <c r="L48" s="229" t="s">
        <v>983</v>
      </c>
      <c r="M48" s="227" t="s">
        <v>903</v>
      </c>
      <c r="N48" s="227" t="s">
        <v>2608</v>
      </c>
      <c r="O48" s="236"/>
      <c r="Q48" s="267" t="s">
        <v>3365</v>
      </c>
      <c r="R48" s="250" t="s">
        <v>3371</v>
      </c>
    </row>
    <row r="49" spans="2:18" x14ac:dyDescent="0.3">
      <c r="B49" s="226">
        <v>42005</v>
      </c>
      <c r="C49" s="234" t="s">
        <v>761</v>
      </c>
      <c r="D49" s="234" t="s">
        <v>817</v>
      </c>
      <c r="E49" s="235" t="s">
        <v>896</v>
      </c>
      <c r="F49" s="234" t="s">
        <v>786</v>
      </c>
      <c r="G49" s="227" t="s">
        <v>1272</v>
      </c>
      <c r="H49" s="227" t="s">
        <v>912</v>
      </c>
      <c r="I49" s="227">
        <v>53100</v>
      </c>
      <c r="J49" s="234"/>
      <c r="K49" s="233" t="s">
        <v>747</v>
      </c>
      <c r="L49" s="229" t="s">
        <v>983</v>
      </c>
      <c r="M49" s="227" t="s">
        <v>903</v>
      </c>
      <c r="N49" s="227" t="s">
        <v>2608</v>
      </c>
      <c r="O49" s="236"/>
      <c r="Q49" s="267" t="s">
        <v>3365</v>
      </c>
      <c r="R49" s="250" t="s">
        <v>3371</v>
      </c>
    </row>
    <row r="50" spans="2:18" x14ac:dyDescent="0.3">
      <c r="B50" s="226">
        <v>42005</v>
      </c>
      <c r="C50" s="234" t="s">
        <v>761</v>
      </c>
      <c r="D50" s="234" t="s">
        <v>818</v>
      </c>
      <c r="E50" s="235" t="s">
        <v>896</v>
      </c>
      <c r="F50" s="234" t="s">
        <v>787</v>
      </c>
      <c r="G50" s="227" t="s">
        <v>1272</v>
      </c>
      <c r="H50" s="227" t="s">
        <v>912</v>
      </c>
      <c r="I50" s="227">
        <v>53100</v>
      </c>
      <c r="J50" s="227"/>
      <c r="K50" s="233" t="s">
        <v>747</v>
      </c>
      <c r="L50" s="229" t="s">
        <v>983</v>
      </c>
      <c r="M50" s="227" t="s">
        <v>903</v>
      </c>
      <c r="N50" s="227" t="s">
        <v>2608</v>
      </c>
      <c r="O50" s="230"/>
      <c r="Q50" s="267" t="s">
        <v>3365</v>
      </c>
      <c r="R50" s="250" t="s">
        <v>3371</v>
      </c>
    </row>
    <row r="51" spans="2:18" x14ac:dyDescent="0.3">
      <c r="B51" s="226">
        <v>42005</v>
      </c>
      <c r="C51" s="234" t="s">
        <v>761</v>
      </c>
      <c r="D51" s="234" t="s">
        <v>819</v>
      </c>
      <c r="E51" s="235" t="s">
        <v>893</v>
      </c>
      <c r="F51" s="234" t="s">
        <v>788</v>
      </c>
      <c r="G51" s="227" t="s">
        <v>1272</v>
      </c>
      <c r="H51" s="227" t="s">
        <v>912</v>
      </c>
      <c r="I51" s="227">
        <v>53100</v>
      </c>
      <c r="J51" s="234"/>
      <c r="K51" s="233" t="s">
        <v>747</v>
      </c>
      <c r="L51" s="229" t="s">
        <v>983</v>
      </c>
      <c r="M51" s="227" t="s">
        <v>903</v>
      </c>
      <c r="N51" s="227" t="s">
        <v>2608</v>
      </c>
      <c r="O51" s="236"/>
      <c r="Q51" s="267" t="s">
        <v>3365</v>
      </c>
      <c r="R51" s="250" t="s">
        <v>3371</v>
      </c>
    </row>
    <row r="52" spans="2:18" x14ac:dyDescent="0.3">
      <c r="B52" s="226">
        <v>42005</v>
      </c>
      <c r="C52" s="234" t="s">
        <v>762</v>
      </c>
      <c r="D52" s="234" t="s">
        <v>820</v>
      </c>
      <c r="E52" s="235" t="s">
        <v>890</v>
      </c>
      <c r="F52" s="234" t="s">
        <v>789</v>
      </c>
      <c r="G52" s="227" t="s">
        <v>1272</v>
      </c>
      <c r="H52" s="227" t="s">
        <v>912</v>
      </c>
      <c r="I52" s="227">
        <v>53100</v>
      </c>
      <c r="J52" s="234"/>
      <c r="K52" s="233" t="s">
        <v>747</v>
      </c>
      <c r="L52" s="229" t="s">
        <v>983</v>
      </c>
      <c r="M52" s="227" t="s">
        <v>903</v>
      </c>
      <c r="N52" s="227" t="s">
        <v>2608</v>
      </c>
      <c r="O52" s="236"/>
      <c r="Q52" s="267" t="s">
        <v>3365</v>
      </c>
      <c r="R52" s="250" t="s">
        <v>3371</v>
      </c>
    </row>
    <row r="53" spans="2:18" x14ac:dyDescent="0.3">
      <c r="B53" s="226">
        <v>42005</v>
      </c>
      <c r="C53" s="234" t="s">
        <v>762</v>
      </c>
      <c r="D53" s="234" t="s">
        <v>821</v>
      </c>
      <c r="E53" s="235" t="s">
        <v>893</v>
      </c>
      <c r="F53" s="234" t="s">
        <v>790</v>
      </c>
      <c r="G53" s="227" t="s">
        <v>1272</v>
      </c>
      <c r="H53" s="227" t="s">
        <v>912</v>
      </c>
      <c r="I53" s="227">
        <v>53100</v>
      </c>
      <c r="J53" s="234"/>
      <c r="K53" s="233" t="s">
        <v>747</v>
      </c>
      <c r="L53" s="229" t="s">
        <v>983</v>
      </c>
      <c r="M53" s="227" t="s">
        <v>903</v>
      </c>
      <c r="N53" s="227" t="s">
        <v>2608</v>
      </c>
      <c r="O53" s="236"/>
      <c r="Q53" s="267" t="s">
        <v>3365</v>
      </c>
      <c r="R53" s="250" t="s">
        <v>3371</v>
      </c>
    </row>
    <row r="54" spans="2:18" x14ac:dyDescent="0.3">
      <c r="B54" s="226">
        <v>42005</v>
      </c>
      <c r="C54" s="234" t="s">
        <v>763</v>
      </c>
      <c r="D54" s="234" t="s">
        <v>822</v>
      </c>
      <c r="E54" s="235" t="s">
        <v>899</v>
      </c>
      <c r="F54" s="234" t="s">
        <v>791</v>
      </c>
      <c r="G54" s="227" t="s">
        <v>1272</v>
      </c>
      <c r="H54" s="227" t="s">
        <v>912</v>
      </c>
      <c r="I54" s="227">
        <v>53100</v>
      </c>
      <c r="J54" s="234"/>
      <c r="K54" s="233" t="s">
        <v>747</v>
      </c>
      <c r="L54" s="229" t="s">
        <v>983</v>
      </c>
      <c r="M54" s="227" t="s">
        <v>903</v>
      </c>
      <c r="N54" s="227" t="s">
        <v>2608</v>
      </c>
      <c r="O54" s="236"/>
      <c r="Q54" s="267" t="s">
        <v>3365</v>
      </c>
      <c r="R54" s="250" t="s">
        <v>3371</v>
      </c>
    </row>
    <row r="55" spans="2:18" x14ac:dyDescent="0.3">
      <c r="B55" s="226">
        <v>42005</v>
      </c>
      <c r="C55" s="234" t="s">
        <v>764</v>
      </c>
      <c r="D55" s="234" t="s">
        <v>823</v>
      </c>
      <c r="E55" s="235" t="s">
        <v>893</v>
      </c>
      <c r="F55" s="234" t="s">
        <v>792</v>
      </c>
      <c r="G55" s="227" t="s">
        <v>1272</v>
      </c>
      <c r="H55" s="227" t="s">
        <v>912</v>
      </c>
      <c r="I55" s="227">
        <v>53100</v>
      </c>
      <c r="J55" s="234"/>
      <c r="K55" s="233" t="s">
        <v>747</v>
      </c>
      <c r="L55" s="229" t="s">
        <v>983</v>
      </c>
      <c r="M55" s="227" t="s">
        <v>903</v>
      </c>
      <c r="N55" s="227" t="s">
        <v>2608</v>
      </c>
      <c r="O55" s="236"/>
      <c r="Q55" s="267" t="s">
        <v>3365</v>
      </c>
      <c r="R55" s="250" t="s">
        <v>3371</v>
      </c>
    </row>
    <row r="56" spans="2:18" x14ac:dyDescent="0.3">
      <c r="B56" s="226">
        <v>42005</v>
      </c>
      <c r="C56" s="234" t="s">
        <v>765</v>
      </c>
      <c r="D56" s="234" t="s">
        <v>824</v>
      </c>
      <c r="E56" s="235" t="s">
        <v>893</v>
      </c>
      <c r="F56" s="234" t="s">
        <v>793</v>
      </c>
      <c r="G56" s="227" t="s">
        <v>1272</v>
      </c>
      <c r="H56" s="227" t="s">
        <v>912</v>
      </c>
      <c r="I56" s="227">
        <v>53100</v>
      </c>
      <c r="J56" s="234"/>
      <c r="K56" s="233" t="s">
        <v>747</v>
      </c>
      <c r="L56" s="229" t="s">
        <v>983</v>
      </c>
      <c r="M56" s="227" t="s">
        <v>903</v>
      </c>
      <c r="N56" s="227" t="s">
        <v>2608</v>
      </c>
      <c r="O56" s="236"/>
      <c r="Q56" s="267" t="s">
        <v>3365</v>
      </c>
      <c r="R56" s="250" t="s">
        <v>3371</v>
      </c>
    </row>
    <row r="57" spans="2:18" x14ac:dyDescent="0.3">
      <c r="B57" s="226">
        <v>42005</v>
      </c>
      <c r="C57" s="237" t="s">
        <v>2594</v>
      </c>
      <c r="D57" s="234" t="s">
        <v>825</v>
      </c>
      <c r="E57" s="235" t="s">
        <v>881</v>
      </c>
      <c r="F57" s="234" t="s">
        <v>794</v>
      </c>
      <c r="G57" s="227" t="s">
        <v>1272</v>
      </c>
      <c r="H57" s="227" t="s">
        <v>912</v>
      </c>
      <c r="I57" s="227">
        <v>53100</v>
      </c>
      <c r="J57" s="234"/>
      <c r="K57" s="233" t="s">
        <v>747</v>
      </c>
      <c r="L57" s="229" t="s">
        <v>983</v>
      </c>
      <c r="M57" s="227" t="s">
        <v>903</v>
      </c>
      <c r="N57" s="227" t="s">
        <v>2608</v>
      </c>
      <c r="O57" s="236"/>
      <c r="Q57" s="267" t="s">
        <v>3365</v>
      </c>
      <c r="R57" s="250" t="s">
        <v>3371</v>
      </c>
    </row>
    <row r="58" spans="2:18" x14ac:dyDescent="0.3">
      <c r="B58" s="226">
        <v>42005</v>
      </c>
      <c r="C58" s="237" t="s">
        <v>2594</v>
      </c>
      <c r="D58" s="234" t="s">
        <v>826</v>
      </c>
      <c r="E58" s="235" t="s">
        <v>892</v>
      </c>
      <c r="F58" s="234" t="s">
        <v>795</v>
      </c>
      <c r="G58" s="227" t="s">
        <v>1272</v>
      </c>
      <c r="H58" s="227" t="s">
        <v>912</v>
      </c>
      <c r="I58" s="227">
        <v>53100</v>
      </c>
      <c r="J58" s="234"/>
      <c r="K58" s="233" t="s">
        <v>747</v>
      </c>
      <c r="L58" s="229" t="s">
        <v>983</v>
      </c>
      <c r="M58" s="227" t="s">
        <v>903</v>
      </c>
      <c r="N58" s="227" t="s">
        <v>2608</v>
      </c>
      <c r="O58" s="236"/>
      <c r="Q58" s="267" t="s">
        <v>3365</v>
      </c>
      <c r="R58" s="250" t="s">
        <v>3371</v>
      </c>
    </row>
    <row r="59" spans="2:18" x14ac:dyDescent="0.3">
      <c r="B59" s="226">
        <v>42005</v>
      </c>
      <c r="C59" s="237" t="s">
        <v>2594</v>
      </c>
      <c r="D59" s="234" t="s">
        <v>827</v>
      </c>
      <c r="E59" s="235" t="s">
        <v>893</v>
      </c>
      <c r="F59" s="234" t="s">
        <v>796</v>
      </c>
      <c r="G59" s="227" t="s">
        <v>1272</v>
      </c>
      <c r="H59" s="227" t="s">
        <v>912</v>
      </c>
      <c r="I59" s="227">
        <v>53100</v>
      </c>
      <c r="J59" s="227"/>
      <c r="K59" s="233" t="s">
        <v>747</v>
      </c>
      <c r="L59" s="229" t="s">
        <v>983</v>
      </c>
      <c r="M59" s="227" t="s">
        <v>903</v>
      </c>
      <c r="N59" s="227" t="s">
        <v>2608</v>
      </c>
      <c r="O59" s="230"/>
      <c r="Q59" s="267" t="s">
        <v>3365</v>
      </c>
      <c r="R59" s="250" t="s">
        <v>3371</v>
      </c>
    </row>
    <row r="60" spans="2:18" x14ac:dyDescent="0.3">
      <c r="B60" s="226">
        <v>42005</v>
      </c>
      <c r="C60" s="237" t="s">
        <v>2594</v>
      </c>
      <c r="D60" s="234" t="s">
        <v>828</v>
      </c>
      <c r="E60" s="235" t="s">
        <v>892</v>
      </c>
      <c r="F60" s="234" t="s">
        <v>797</v>
      </c>
      <c r="G60" s="227" t="s">
        <v>1272</v>
      </c>
      <c r="H60" s="227" t="s">
        <v>912</v>
      </c>
      <c r="I60" s="227">
        <v>53100</v>
      </c>
      <c r="J60" s="234"/>
      <c r="K60" s="233" t="s">
        <v>747</v>
      </c>
      <c r="L60" s="229" t="s">
        <v>983</v>
      </c>
      <c r="M60" s="227" t="s">
        <v>903</v>
      </c>
      <c r="N60" s="227" t="s">
        <v>2608</v>
      </c>
      <c r="O60" s="236"/>
      <c r="Q60" s="267" t="s">
        <v>3365</v>
      </c>
      <c r="R60" s="250" t="s">
        <v>3371</v>
      </c>
    </row>
    <row r="61" spans="2:18" x14ac:dyDescent="0.3">
      <c r="B61" s="226">
        <v>42005</v>
      </c>
      <c r="C61" s="237" t="s">
        <v>2594</v>
      </c>
      <c r="D61" s="234" t="s">
        <v>829</v>
      </c>
      <c r="E61" s="235" t="s">
        <v>892</v>
      </c>
      <c r="F61" s="234" t="s">
        <v>798</v>
      </c>
      <c r="G61" s="227" t="s">
        <v>1272</v>
      </c>
      <c r="H61" s="227" t="s">
        <v>912</v>
      </c>
      <c r="I61" s="227">
        <v>53100</v>
      </c>
      <c r="J61" s="234"/>
      <c r="K61" s="233" t="s">
        <v>747</v>
      </c>
      <c r="L61" s="229" t="s">
        <v>983</v>
      </c>
      <c r="M61" s="227" t="s">
        <v>903</v>
      </c>
      <c r="N61" s="227" t="s">
        <v>2608</v>
      </c>
      <c r="O61" s="236"/>
      <c r="Q61" s="267" t="s">
        <v>3365</v>
      </c>
      <c r="R61" s="250" t="s">
        <v>3371</v>
      </c>
    </row>
    <row r="62" spans="2:18" x14ac:dyDescent="0.3">
      <c r="B62" s="226">
        <v>42005</v>
      </c>
      <c r="C62" s="237" t="s">
        <v>2594</v>
      </c>
      <c r="D62" s="234" t="s">
        <v>830</v>
      </c>
      <c r="E62" s="235" t="s">
        <v>892</v>
      </c>
      <c r="F62" s="234" t="s">
        <v>799</v>
      </c>
      <c r="G62" s="227" t="s">
        <v>1272</v>
      </c>
      <c r="H62" s="227" t="s">
        <v>912</v>
      </c>
      <c r="I62" s="227">
        <v>53100</v>
      </c>
      <c r="J62" s="234"/>
      <c r="K62" s="233" t="s">
        <v>747</v>
      </c>
      <c r="L62" s="229" t="s">
        <v>983</v>
      </c>
      <c r="M62" s="227" t="s">
        <v>903</v>
      </c>
      <c r="N62" s="227" t="s">
        <v>2608</v>
      </c>
      <c r="O62" s="236"/>
      <c r="Q62" s="267" t="s">
        <v>3365</v>
      </c>
      <c r="R62" s="250" t="s">
        <v>3371</v>
      </c>
    </row>
    <row r="63" spans="2:18" x14ac:dyDescent="0.3">
      <c r="B63" s="226">
        <v>42005</v>
      </c>
      <c r="C63" s="237" t="s">
        <v>2663</v>
      </c>
      <c r="D63" s="234" t="s">
        <v>831</v>
      </c>
      <c r="E63" s="238" t="s">
        <v>880</v>
      </c>
      <c r="F63" s="234" t="s">
        <v>800</v>
      </c>
      <c r="G63" s="227" t="s">
        <v>1272</v>
      </c>
      <c r="H63" s="227" t="s">
        <v>912</v>
      </c>
      <c r="I63" s="227">
        <v>53100</v>
      </c>
      <c r="J63" s="227"/>
      <c r="K63" s="233" t="s">
        <v>747</v>
      </c>
      <c r="L63" s="229" t="s">
        <v>983</v>
      </c>
      <c r="M63" s="227" t="s">
        <v>903</v>
      </c>
      <c r="N63" s="227" t="s">
        <v>2608</v>
      </c>
      <c r="O63" s="230"/>
      <c r="Q63" s="267" t="s">
        <v>3365</v>
      </c>
      <c r="R63" s="250" t="s">
        <v>3371</v>
      </c>
    </row>
    <row r="64" spans="2:18" x14ac:dyDescent="0.3">
      <c r="B64" s="226">
        <v>42005</v>
      </c>
      <c r="C64" s="234" t="s">
        <v>2663</v>
      </c>
      <c r="D64" s="234" t="s">
        <v>832</v>
      </c>
      <c r="E64" s="235" t="s">
        <v>891</v>
      </c>
      <c r="F64" s="234" t="s">
        <v>801</v>
      </c>
      <c r="G64" s="227" t="s">
        <v>1274</v>
      </c>
      <c r="H64" s="227" t="s">
        <v>929</v>
      </c>
      <c r="I64" s="227">
        <v>35510</v>
      </c>
      <c r="J64" s="234"/>
      <c r="K64" s="233" t="s">
        <v>747</v>
      </c>
      <c r="L64" s="229" t="s">
        <v>983</v>
      </c>
      <c r="M64" s="227" t="s">
        <v>903</v>
      </c>
      <c r="N64" s="227" t="s">
        <v>2608</v>
      </c>
      <c r="O64" s="236"/>
      <c r="Q64" s="267" t="s">
        <v>3365</v>
      </c>
      <c r="R64" s="250" t="s">
        <v>3371</v>
      </c>
    </row>
    <row r="65" spans="2:18" x14ac:dyDescent="0.3">
      <c r="B65" s="226">
        <v>42005</v>
      </c>
      <c r="C65" s="234" t="s">
        <v>2663</v>
      </c>
      <c r="D65" s="234" t="s">
        <v>833</v>
      </c>
      <c r="E65" s="235" t="s">
        <v>894</v>
      </c>
      <c r="F65" s="234" t="s">
        <v>802</v>
      </c>
      <c r="G65" s="227" t="s">
        <v>1274</v>
      </c>
      <c r="H65" s="227" t="s">
        <v>929</v>
      </c>
      <c r="I65" s="227">
        <v>35510</v>
      </c>
      <c r="J65" s="234"/>
      <c r="K65" s="233" t="s">
        <v>747</v>
      </c>
      <c r="L65" s="229" t="s">
        <v>983</v>
      </c>
      <c r="M65" s="227" t="s">
        <v>903</v>
      </c>
      <c r="N65" s="227" t="s">
        <v>2608</v>
      </c>
      <c r="O65" s="236"/>
      <c r="Q65" s="267" t="s">
        <v>3365</v>
      </c>
      <c r="R65" s="250" t="s">
        <v>3371</v>
      </c>
    </row>
    <row r="66" spans="2:18" x14ac:dyDescent="0.3">
      <c r="B66" s="226">
        <v>42005</v>
      </c>
      <c r="C66" s="234" t="s">
        <v>766</v>
      </c>
      <c r="D66" s="234" t="s">
        <v>834</v>
      </c>
      <c r="E66" s="235" t="s">
        <v>880</v>
      </c>
      <c r="F66" s="234" t="s">
        <v>803</v>
      </c>
      <c r="G66" s="227" t="s">
        <v>1591</v>
      </c>
      <c r="H66" s="227" t="s">
        <v>947</v>
      </c>
      <c r="I66" s="227">
        <v>45774</v>
      </c>
      <c r="J66" s="234"/>
      <c r="K66" s="233" t="s">
        <v>747</v>
      </c>
      <c r="L66" s="229" t="s">
        <v>983</v>
      </c>
      <c r="M66" s="227" t="s">
        <v>903</v>
      </c>
      <c r="N66" s="227" t="s">
        <v>2608</v>
      </c>
      <c r="O66" s="236"/>
      <c r="Q66" s="267" t="s">
        <v>3365</v>
      </c>
      <c r="R66" s="250" t="s">
        <v>3371</v>
      </c>
    </row>
    <row r="67" spans="2:18" x14ac:dyDescent="0.3">
      <c r="B67" s="226">
        <v>42005</v>
      </c>
      <c r="C67" s="234" t="s">
        <v>766</v>
      </c>
      <c r="D67" s="234" t="s">
        <v>835</v>
      </c>
      <c r="E67" s="235" t="s">
        <v>892</v>
      </c>
      <c r="F67" s="234" t="s">
        <v>804</v>
      </c>
      <c r="G67" s="227" t="s">
        <v>1591</v>
      </c>
      <c r="H67" s="227" t="s">
        <v>947</v>
      </c>
      <c r="I67" s="227">
        <v>45774</v>
      </c>
      <c r="J67" s="227"/>
      <c r="K67" s="233" t="s">
        <v>747</v>
      </c>
      <c r="L67" s="229" t="s">
        <v>983</v>
      </c>
      <c r="M67" s="227" t="s">
        <v>903</v>
      </c>
      <c r="N67" s="227" t="s">
        <v>2608</v>
      </c>
      <c r="O67" s="230"/>
      <c r="Q67" s="267" t="s">
        <v>3365</v>
      </c>
      <c r="R67" s="250" t="s">
        <v>3371</v>
      </c>
    </row>
    <row r="68" spans="2:18" x14ac:dyDescent="0.3">
      <c r="B68" s="226">
        <v>42005</v>
      </c>
      <c r="C68" s="234" t="s">
        <v>766</v>
      </c>
      <c r="D68" s="234" t="s">
        <v>836</v>
      </c>
      <c r="E68" s="235" t="s">
        <v>877</v>
      </c>
      <c r="F68" s="234" t="s">
        <v>805</v>
      </c>
      <c r="G68" s="227" t="s">
        <v>1591</v>
      </c>
      <c r="H68" s="227" t="s">
        <v>947</v>
      </c>
      <c r="I68" s="227">
        <v>45774</v>
      </c>
      <c r="J68" s="234"/>
      <c r="K68" s="233" t="s">
        <v>747</v>
      </c>
      <c r="L68" s="229" t="s">
        <v>983</v>
      </c>
      <c r="M68" s="227" t="s">
        <v>903</v>
      </c>
      <c r="N68" s="227" t="s">
        <v>2608</v>
      </c>
      <c r="O68" s="236"/>
      <c r="Q68" s="267" t="s">
        <v>3365</v>
      </c>
      <c r="R68" s="250" t="s">
        <v>3371</v>
      </c>
    </row>
    <row r="69" spans="2:18" x14ac:dyDescent="0.3">
      <c r="B69" s="226">
        <v>42005</v>
      </c>
      <c r="C69" s="234" t="s">
        <v>766</v>
      </c>
      <c r="D69" s="234" t="s">
        <v>837</v>
      </c>
      <c r="E69" s="235" t="s">
        <v>877</v>
      </c>
      <c r="F69" s="234" t="s">
        <v>806</v>
      </c>
      <c r="G69" s="227" t="s">
        <v>1591</v>
      </c>
      <c r="H69" s="227" t="s">
        <v>947</v>
      </c>
      <c r="I69" s="227">
        <v>45774</v>
      </c>
      <c r="J69" s="234"/>
      <c r="K69" s="233" t="s">
        <v>747</v>
      </c>
      <c r="L69" s="229" t="s">
        <v>983</v>
      </c>
      <c r="M69" s="227" t="s">
        <v>903</v>
      </c>
      <c r="N69" s="227" t="s">
        <v>2608</v>
      </c>
      <c r="O69" s="236"/>
      <c r="Q69" s="267" t="s">
        <v>3365</v>
      </c>
      <c r="R69" s="250" t="s">
        <v>3371</v>
      </c>
    </row>
    <row r="70" spans="2:18" x14ac:dyDescent="0.3">
      <c r="B70" s="226">
        <v>42005</v>
      </c>
      <c r="C70" s="234" t="s">
        <v>766</v>
      </c>
      <c r="D70" s="234" t="s">
        <v>838</v>
      </c>
      <c r="E70" s="235" t="s">
        <v>894</v>
      </c>
      <c r="F70" s="234" t="s">
        <v>807</v>
      </c>
      <c r="G70" s="227" t="s">
        <v>1591</v>
      </c>
      <c r="H70" s="227" t="s">
        <v>947</v>
      </c>
      <c r="I70" s="227">
        <v>45774</v>
      </c>
      <c r="J70" s="234"/>
      <c r="K70" s="233" t="s">
        <v>747</v>
      </c>
      <c r="L70" s="229" t="s">
        <v>983</v>
      </c>
      <c r="M70" s="227" t="s">
        <v>903</v>
      </c>
      <c r="N70" s="227" t="s">
        <v>2608</v>
      </c>
      <c r="O70" s="236"/>
      <c r="Q70" s="267" t="s">
        <v>3365</v>
      </c>
      <c r="R70" s="250" t="s">
        <v>3371</v>
      </c>
    </row>
    <row r="71" spans="2:18" x14ac:dyDescent="0.3">
      <c r="B71" s="226">
        <v>42005</v>
      </c>
      <c r="C71" s="234" t="s">
        <v>766</v>
      </c>
      <c r="D71" s="234" t="s">
        <v>839</v>
      </c>
      <c r="E71" s="235" t="s">
        <v>894</v>
      </c>
      <c r="F71" s="234" t="s">
        <v>808</v>
      </c>
      <c r="G71" s="227" t="s">
        <v>1591</v>
      </c>
      <c r="H71" s="227" t="s">
        <v>947</v>
      </c>
      <c r="I71" s="227">
        <v>45774</v>
      </c>
      <c r="J71" s="227"/>
      <c r="K71" s="233" t="s">
        <v>747</v>
      </c>
      <c r="L71" s="229" t="s">
        <v>983</v>
      </c>
      <c r="M71" s="227" t="s">
        <v>903</v>
      </c>
      <c r="N71" s="227" t="s">
        <v>2608</v>
      </c>
      <c r="O71" s="230"/>
      <c r="Q71" s="267" t="s">
        <v>3365</v>
      </c>
      <c r="R71" s="250" t="s">
        <v>3371</v>
      </c>
    </row>
    <row r="72" spans="2:18" ht="15.6" x14ac:dyDescent="0.3">
      <c r="B72" s="226">
        <v>42005</v>
      </c>
      <c r="C72" s="269" t="s">
        <v>2594</v>
      </c>
      <c r="D72" s="270" t="s">
        <v>841</v>
      </c>
      <c r="E72" s="271" t="s">
        <v>847</v>
      </c>
      <c r="F72" s="269" t="s">
        <v>843</v>
      </c>
      <c r="G72" s="227" t="s">
        <v>1272</v>
      </c>
      <c r="H72" s="227" t="s">
        <v>912</v>
      </c>
      <c r="I72" s="227">
        <v>53100</v>
      </c>
      <c r="J72" s="272"/>
      <c r="K72" s="233" t="s">
        <v>747</v>
      </c>
      <c r="L72" s="229" t="s">
        <v>983</v>
      </c>
      <c r="M72" s="227"/>
      <c r="N72" s="227" t="s">
        <v>2609</v>
      </c>
      <c r="O72" s="230"/>
      <c r="Q72" s="266" t="s">
        <v>3372</v>
      </c>
    </row>
    <row r="73" spans="2:18" ht="15.6" x14ac:dyDescent="0.3">
      <c r="B73" s="226">
        <v>42005</v>
      </c>
      <c r="C73" s="269" t="s">
        <v>2682</v>
      </c>
      <c r="D73" s="273" t="s">
        <v>842</v>
      </c>
      <c r="E73" s="271" t="s">
        <v>848</v>
      </c>
      <c r="F73" s="274" t="s">
        <v>844</v>
      </c>
      <c r="G73" s="227" t="s">
        <v>1272</v>
      </c>
      <c r="H73" s="227" t="s">
        <v>912</v>
      </c>
      <c r="I73" s="227">
        <v>53100</v>
      </c>
      <c r="J73" s="227"/>
      <c r="K73" s="233" t="s">
        <v>747</v>
      </c>
      <c r="L73" s="229" t="s">
        <v>983</v>
      </c>
      <c r="M73" s="227"/>
      <c r="N73" s="227" t="s">
        <v>2609</v>
      </c>
      <c r="O73" s="230"/>
      <c r="Q73" s="266" t="s">
        <v>3372</v>
      </c>
    </row>
    <row r="74" spans="2:18" ht="15.6" x14ac:dyDescent="0.3">
      <c r="B74" s="226">
        <v>42024</v>
      </c>
      <c r="C74" s="227" t="s">
        <v>2594</v>
      </c>
      <c r="D74" s="227" t="s">
        <v>1779</v>
      </c>
      <c r="E74" s="271" t="s">
        <v>848</v>
      </c>
      <c r="F74" s="227" t="s">
        <v>1780</v>
      </c>
      <c r="G74" s="227" t="s">
        <v>1272</v>
      </c>
      <c r="H74" s="227" t="s">
        <v>912</v>
      </c>
      <c r="I74" s="227">
        <v>53100</v>
      </c>
      <c r="J74" s="227"/>
      <c r="K74" s="233" t="s">
        <v>747</v>
      </c>
      <c r="L74" s="229" t="s">
        <v>983</v>
      </c>
      <c r="M74" s="227"/>
      <c r="N74" s="227" t="s">
        <v>2609</v>
      </c>
      <c r="O74" s="230"/>
      <c r="Q74" s="266" t="s">
        <v>3372</v>
      </c>
    </row>
    <row r="75" spans="2:18" ht="15.6" x14ac:dyDescent="0.3">
      <c r="B75" s="226">
        <v>42024</v>
      </c>
      <c r="C75" s="227" t="s">
        <v>2594</v>
      </c>
      <c r="D75" s="227" t="s">
        <v>1781</v>
      </c>
      <c r="E75" s="271" t="s">
        <v>848</v>
      </c>
      <c r="F75" s="227" t="s">
        <v>1782</v>
      </c>
      <c r="G75" s="227" t="s">
        <v>1272</v>
      </c>
      <c r="H75" s="227" t="s">
        <v>912</v>
      </c>
      <c r="I75" s="227">
        <v>53100</v>
      </c>
      <c r="J75" s="227"/>
      <c r="K75" s="233" t="s">
        <v>747</v>
      </c>
      <c r="L75" s="229" t="s">
        <v>983</v>
      </c>
      <c r="M75" s="227"/>
      <c r="N75" s="227" t="s">
        <v>2609</v>
      </c>
      <c r="O75" s="230"/>
      <c r="Q75" s="266" t="s">
        <v>3372</v>
      </c>
    </row>
    <row r="76" spans="2:18" ht="15.6" x14ac:dyDescent="0.3">
      <c r="B76" s="226">
        <v>42024</v>
      </c>
      <c r="C76" s="227" t="s">
        <v>1535</v>
      </c>
      <c r="D76" s="227" t="s">
        <v>1534</v>
      </c>
      <c r="E76" s="271" t="s">
        <v>848</v>
      </c>
      <c r="F76" s="227" t="s">
        <v>714</v>
      </c>
      <c r="G76" s="227" t="s">
        <v>1272</v>
      </c>
      <c r="H76" s="227" t="s">
        <v>912</v>
      </c>
      <c r="I76" s="227">
        <v>53100</v>
      </c>
      <c r="J76" s="227"/>
      <c r="K76" s="233" t="s">
        <v>747</v>
      </c>
      <c r="L76" s="229" t="s">
        <v>983</v>
      </c>
      <c r="M76" s="227"/>
      <c r="N76" s="227" t="s">
        <v>2609</v>
      </c>
      <c r="O76" s="230"/>
      <c r="Q76" s="266" t="s">
        <v>3372</v>
      </c>
    </row>
    <row r="77" spans="2:18" ht="15.6" x14ac:dyDescent="0.3">
      <c r="B77" s="226">
        <v>42024</v>
      </c>
      <c r="C77" s="227" t="s">
        <v>2594</v>
      </c>
      <c r="D77" s="227" t="s">
        <v>2810</v>
      </c>
      <c r="E77" s="271" t="s">
        <v>848</v>
      </c>
      <c r="F77" s="227" t="s">
        <v>2809</v>
      </c>
      <c r="G77" s="227" t="s">
        <v>1272</v>
      </c>
      <c r="H77" s="227" t="s">
        <v>912</v>
      </c>
      <c r="I77" s="227">
        <v>53100</v>
      </c>
      <c r="J77" s="227"/>
      <c r="K77" s="233" t="s">
        <v>747</v>
      </c>
      <c r="L77" s="229" t="s">
        <v>983</v>
      </c>
      <c r="M77" s="227"/>
      <c r="N77" s="227" t="s">
        <v>2609</v>
      </c>
      <c r="O77" s="230"/>
      <c r="Q77" s="266" t="s">
        <v>3372</v>
      </c>
    </row>
    <row r="78" spans="2:18" ht="15.6" x14ac:dyDescent="0.3">
      <c r="B78" s="226">
        <v>42036</v>
      </c>
      <c r="C78" s="227" t="s">
        <v>2700</v>
      </c>
      <c r="D78" s="227" t="s">
        <v>2430</v>
      </c>
      <c r="E78" s="271" t="s">
        <v>2431</v>
      </c>
      <c r="F78" s="227" t="s">
        <v>2432</v>
      </c>
      <c r="G78" s="227" t="s">
        <v>1273</v>
      </c>
      <c r="H78" s="227" t="s">
        <v>913</v>
      </c>
      <c r="I78" s="227">
        <v>53000</v>
      </c>
      <c r="J78" s="227"/>
      <c r="K78" s="233" t="s">
        <v>747</v>
      </c>
      <c r="L78" s="229" t="s">
        <v>983</v>
      </c>
      <c r="M78" s="227"/>
      <c r="N78" s="227" t="s">
        <v>2609</v>
      </c>
      <c r="O78" s="230"/>
      <c r="Q78" s="266" t="s">
        <v>3372</v>
      </c>
    </row>
    <row r="79" spans="2:18" ht="15.6" x14ac:dyDescent="0.3">
      <c r="B79" s="226">
        <v>42036</v>
      </c>
      <c r="C79" s="227" t="s">
        <v>2594</v>
      </c>
      <c r="D79" s="227" t="s">
        <v>3242</v>
      </c>
      <c r="E79" s="271" t="s">
        <v>2434</v>
      </c>
      <c r="F79" s="227" t="s">
        <v>2433</v>
      </c>
      <c r="G79" s="227" t="s">
        <v>1272</v>
      </c>
      <c r="H79" s="227" t="s">
        <v>912</v>
      </c>
      <c r="I79" s="227">
        <v>53100</v>
      </c>
      <c r="J79" s="227"/>
      <c r="K79" s="233"/>
      <c r="L79" s="229" t="s">
        <v>983</v>
      </c>
      <c r="M79" s="227"/>
      <c r="N79" s="227" t="s">
        <v>2608</v>
      </c>
      <c r="O79" s="230"/>
      <c r="Q79" s="266" t="s">
        <v>3372</v>
      </c>
    </row>
    <row r="80" spans="2:18" ht="15.6" x14ac:dyDescent="0.3">
      <c r="B80" s="226">
        <v>42036</v>
      </c>
      <c r="C80" s="227" t="s">
        <v>2594</v>
      </c>
      <c r="D80" s="227" t="s">
        <v>2472</v>
      </c>
      <c r="E80" s="271" t="s">
        <v>2444</v>
      </c>
      <c r="F80" s="227" t="s">
        <v>1366</v>
      </c>
      <c r="G80" s="227" t="s">
        <v>1272</v>
      </c>
      <c r="H80" s="227" t="s">
        <v>912</v>
      </c>
      <c r="I80" s="227">
        <v>53100</v>
      </c>
      <c r="J80" s="227"/>
      <c r="K80" s="233"/>
      <c r="L80" s="229" t="s">
        <v>983</v>
      </c>
      <c r="M80" s="227"/>
      <c r="N80" s="227" t="s">
        <v>2608</v>
      </c>
      <c r="O80" s="230"/>
      <c r="Q80" s="266" t="s">
        <v>3372</v>
      </c>
    </row>
    <row r="81" spans="2:18" ht="15.6" x14ac:dyDescent="0.3">
      <c r="B81" s="226">
        <v>42036</v>
      </c>
      <c r="C81" s="227">
        <v>290</v>
      </c>
      <c r="D81" s="227" t="s">
        <v>2435</v>
      </c>
      <c r="E81" s="271" t="s">
        <v>2436</v>
      </c>
      <c r="F81" s="227" t="s">
        <v>2437</v>
      </c>
      <c r="G81" s="227" t="s">
        <v>1591</v>
      </c>
      <c r="H81" s="227" t="s">
        <v>947</v>
      </c>
      <c r="I81" s="227">
        <v>45774</v>
      </c>
      <c r="J81" s="227"/>
      <c r="K81" s="233"/>
      <c r="L81" s="229" t="s">
        <v>984</v>
      </c>
      <c r="M81" s="227"/>
      <c r="N81" s="227" t="s">
        <v>2608</v>
      </c>
      <c r="O81" s="230"/>
      <c r="Q81" s="266" t="s">
        <v>3372</v>
      </c>
    </row>
    <row r="82" spans="2:18" ht="15.6" x14ac:dyDescent="0.3">
      <c r="B82" s="226">
        <v>42036</v>
      </c>
      <c r="C82" s="227" t="s">
        <v>2665</v>
      </c>
      <c r="D82" s="227" t="s">
        <v>2438</v>
      </c>
      <c r="E82" s="271" t="s">
        <v>2439</v>
      </c>
      <c r="F82" s="227" t="s">
        <v>2440</v>
      </c>
      <c r="G82" s="227" t="s">
        <v>1591</v>
      </c>
      <c r="H82" s="227" t="s">
        <v>947</v>
      </c>
      <c r="I82" s="227">
        <v>45774</v>
      </c>
      <c r="J82" s="227"/>
      <c r="K82" s="233"/>
      <c r="L82" s="229" t="s">
        <v>984</v>
      </c>
      <c r="M82" s="227"/>
      <c r="N82" s="227" t="s">
        <v>2608</v>
      </c>
      <c r="O82" s="230"/>
      <c r="Q82" s="266" t="s">
        <v>3372</v>
      </c>
    </row>
    <row r="83" spans="2:18" ht="15.6" x14ac:dyDescent="0.3">
      <c r="B83" s="226">
        <v>42036</v>
      </c>
      <c r="C83" s="227" t="s">
        <v>2677</v>
      </c>
      <c r="D83" s="227" t="s">
        <v>2441</v>
      </c>
      <c r="E83" s="271" t="s">
        <v>2434</v>
      </c>
      <c r="F83" s="227" t="s">
        <v>2442</v>
      </c>
      <c r="G83" s="227" t="s">
        <v>1272</v>
      </c>
      <c r="H83" s="227" t="s">
        <v>912</v>
      </c>
      <c r="I83" s="227">
        <v>53100</v>
      </c>
      <c r="J83" s="227"/>
      <c r="K83" s="233"/>
      <c r="L83" s="229" t="s">
        <v>984</v>
      </c>
      <c r="M83" s="227"/>
      <c r="N83" s="227" t="s">
        <v>2608</v>
      </c>
      <c r="O83" s="230"/>
      <c r="Q83" s="266" t="s">
        <v>3372</v>
      </c>
    </row>
    <row r="84" spans="2:18" ht="15.6" x14ac:dyDescent="0.3">
      <c r="B84" s="226">
        <v>42036</v>
      </c>
      <c r="C84" s="227" t="s">
        <v>2677</v>
      </c>
      <c r="D84" s="227" t="s">
        <v>2443</v>
      </c>
      <c r="E84" s="271" t="s">
        <v>2444</v>
      </c>
      <c r="F84" s="227" t="s">
        <v>2445</v>
      </c>
      <c r="G84" s="227" t="s">
        <v>1272</v>
      </c>
      <c r="H84" s="227" t="s">
        <v>912</v>
      </c>
      <c r="I84" s="227">
        <v>53100</v>
      </c>
      <c r="J84" s="227"/>
      <c r="K84" s="233"/>
      <c r="L84" s="229" t="s">
        <v>984</v>
      </c>
      <c r="M84" s="227"/>
      <c r="N84" s="227" t="s">
        <v>2608</v>
      </c>
      <c r="O84" s="230"/>
      <c r="Q84" s="266" t="s">
        <v>3372</v>
      </c>
    </row>
    <row r="85" spans="2:18" ht="15.6" x14ac:dyDescent="0.3">
      <c r="B85" s="226">
        <v>42036</v>
      </c>
      <c r="C85" s="227"/>
      <c r="D85" s="227" t="s">
        <v>2447</v>
      </c>
      <c r="E85" s="271" t="s">
        <v>2434</v>
      </c>
      <c r="F85" s="227" t="s">
        <v>2446</v>
      </c>
      <c r="G85" s="227" t="s">
        <v>1273</v>
      </c>
      <c r="H85" s="227" t="s">
        <v>913</v>
      </c>
      <c r="I85" s="227">
        <v>53000</v>
      </c>
      <c r="J85" s="227"/>
      <c r="K85" s="233"/>
      <c r="L85" s="229" t="s">
        <v>984</v>
      </c>
      <c r="M85" s="227"/>
      <c r="N85" s="227" t="s">
        <v>2608</v>
      </c>
      <c r="O85" s="230"/>
      <c r="Q85" s="266" t="s">
        <v>3372</v>
      </c>
    </row>
    <row r="86" spans="2:18" ht="15.6" x14ac:dyDescent="0.3">
      <c r="B86" s="226">
        <v>42036</v>
      </c>
      <c r="C86" s="227" t="s">
        <v>2451</v>
      </c>
      <c r="D86" s="227" t="s">
        <v>2450</v>
      </c>
      <c r="E86" s="271" t="s">
        <v>2449</v>
      </c>
      <c r="F86" s="227" t="s">
        <v>2448</v>
      </c>
      <c r="G86" s="227" t="s">
        <v>1273</v>
      </c>
      <c r="H86" s="227" t="s">
        <v>913</v>
      </c>
      <c r="I86" s="227">
        <v>53000</v>
      </c>
      <c r="J86" s="272"/>
      <c r="K86" s="233"/>
      <c r="L86" s="229" t="s">
        <v>984</v>
      </c>
      <c r="M86" s="227"/>
      <c r="N86" s="227" t="s">
        <v>2608</v>
      </c>
      <c r="O86" s="230"/>
      <c r="Q86" s="266" t="s">
        <v>3372</v>
      </c>
    </row>
    <row r="87" spans="2:18" ht="15.6" x14ac:dyDescent="0.3">
      <c r="B87" s="226">
        <v>42036</v>
      </c>
      <c r="C87" s="227" t="s">
        <v>2451</v>
      </c>
      <c r="D87" s="227" t="s">
        <v>2452</v>
      </c>
      <c r="E87" s="271" t="s">
        <v>2449</v>
      </c>
      <c r="F87" s="227" t="s">
        <v>2453</v>
      </c>
      <c r="G87" s="227" t="s">
        <v>1273</v>
      </c>
      <c r="H87" s="227" t="s">
        <v>913</v>
      </c>
      <c r="I87" s="227">
        <v>53000</v>
      </c>
      <c r="J87" s="272"/>
      <c r="K87" s="233"/>
      <c r="L87" s="229" t="s">
        <v>984</v>
      </c>
      <c r="M87" s="227"/>
      <c r="N87" s="227" t="s">
        <v>2608</v>
      </c>
      <c r="O87" s="230"/>
      <c r="Q87" s="266" t="s">
        <v>3372</v>
      </c>
    </row>
    <row r="88" spans="2:18" ht="15.6" x14ac:dyDescent="0.3">
      <c r="B88" s="226">
        <v>42036</v>
      </c>
      <c r="C88" s="227" t="s">
        <v>2659</v>
      </c>
      <c r="D88" s="227" t="s">
        <v>2456</v>
      </c>
      <c r="E88" s="271" t="s">
        <v>2455</v>
      </c>
      <c r="F88" s="227" t="s">
        <v>2454</v>
      </c>
      <c r="G88" s="227" t="s">
        <v>1272</v>
      </c>
      <c r="H88" s="227" t="s">
        <v>912</v>
      </c>
      <c r="I88" s="227">
        <v>53100</v>
      </c>
      <c r="J88" s="227"/>
      <c r="K88" s="233"/>
      <c r="L88" s="229" t="s">
        <v>984</v>
      </c>
      <c r="M88" s="227"/>
      <c r="N88" s="227" t="s">
        <v>2608</v>
      </c>
      <c r="O88" s="230"/>
      <c r="Q88" s="266" t="s">
        <v>3372</v>
      </c>
    </row>
    <row r="89" spans="2:18" ht="15.6" x14ac:dyDescent="0.3">
      <c r="B89" s="226">
        <v>42036</v>
      </c>
      <c r="C89" s="227"/>
      <c r="D89" s="227" t="s">
        <v>2458</v>
      </c>
      <c r="E89" s="271" t="s">
        <v>2444</v>
      </c>
      <c r="F89" s="227" t="s">
        <v>2457</v>
      </c>
      <c r="G89" s="227" t="s">
        <v>1272</v>
      </c>
      <c r="H89" s="227" t="s">
        <v>912</v>
      </c>
      <c r="I89" s="227">
        <v>53100</v>
      </c>
      <c r="J89" s="227"/>
      <c r="K89" s="233"/>
      <c r="L89" s="229" t="s">
        <v>984</v>
      </c>
      <c r="M89" s="227"/>
      <c r="N89" s="227" t="s">
        <v>2608</v>
      </c>
      <c r="O89" s="230"/>
      <c r="Q89" s="266" t="s">
        <v>3372</v>
      </c>
    </row>
    <row r="90" spans="2:18" ht="15.6" x14ac:dyDescent="0.3">
      <c r="B90" s="226">
        <v>42036</v>
      </c>
      <c r="C90" s="227"/>
      <c r="D90" s="227" t="s">
        <v>2459</v>
      </c>
      <c r="E90" s="271" t="s">
        <v>2460</v>
      </c>
      <c r="F90" s="227" t="s">
        <v>2461</v>
      </c>
      <c r="G90" s="227" t="s">
        <v>1272</v>
      </c>
      <c r="H90" s="227" t="s">
        <v>912</v>
      </c>
      <c r="I90" s="227">
        <v>53100</v>
      </c>
      <c r="J90" s="227"/>
      <c r="K90" s="233"/>
      <c r="L90" s="229" t="s">
        <v>984</v>
      </c>
      <c r="M90" s="227"/>
      <c r="N90" s="227" t="s">
        <v>2608</v>
      </c>
      <c r="O90" s="230"/>
      <c r="Q90" s="266" t="s">
        <v>3372</v>
      </c>
    </row>
    <row r="91" spans="2:18" ht="15.6" x14ac:dyDescent="0.3">
      <c r="B91" s="226">
        <v>42036</v>
      </c>
      <c r="C91" s="227">
        <v>220</v>
      </c>
      <c r="D91" s="227" t="s">
        <v>2462</v>
      </c>
      <c r="E91" s="271" t="s">
        <v>2444</v>
      </c>
      <c r="F91" s="227" t="s">
        <v>2463</v>
      </c>
      <c r="G91" s="227" t="s">
        <v>1272</v>
      </c>
      <c r="H91" s="227" t="s">
        <v>912</v>
      </c>
      <c r="I91" s="227">
        <v>53100</v>
      </c>
      <c r="J91" s="227"/>
      <c r="K91" s="233"/>
      <c r="L91" s="229" t="s">
        <v>984</v>
      </c>
      <c r="M91" s="227"/>
      <c r="N91" s="227" t="s">
        <v>2608</v>
      </c>
      <c r="O91" s="230"/>
      <c r="Q91" s="266" t="s">
        <v>3372</v>
      </c>
    </row>
    <row r="92" spans="2:18" ht="15.6" x14ac:dyDescent="0.3">
      <c r="B92" s="226">
        <v>42036</v>
      </c>
      <c r="C92" s="227"/>
      <c r="D92" s="227" t="s">
        <v>2464</v>
      </c>
      <c r="E92" s="271" t="s">
        <v>2465</v>
      </c>
      <c r="F92" s="227" t="s">
        <v>2466</v>
      </c>
      <c r="G92" s="227" t="s">
        <v>1272</v>
      </c>
      <c r="H92" s="227" t="s">
        <v>912</v>
      </c>
      <c r="I92" s="227">
        <v>53100</v>
      </c>
      <c r="J92" s="227"/>
      <c r="K92" s="233"/>
      <c r="L92" s="229" t="s">
        <v>984</v>
      </c>
      <c r="M92" s="275"/>
      <c r="N92" s="227" t="s">
        <v>2608</v>
      </c>
      <c r="O92" s="230"/>
      <c r="Q92" s="266" t="s">
        <v>3372</v>
      </c>
    </row>
    <row r="93" spans="2:18" ht="15.6" x14ac:dyDescent="0.3">
      <c r="B93" s="226">
        <v>42036</v>
      </c>
      <c r="C93" s="227" t="s">
        <v>2677</v>
      </c>
      <c r="D93" s="227" t="s">
        <v>2467</v>
      </c>
      <c r="E93" s="271" t="s">
        <v>2444</v>
      </c>
      <c r="F93" s="227" t="s">
        <v>2468</v>
      </c>
      <c r="G93" s="227" t="s">
        <v>1272</v>
      </c>
      <c r="H93" s="227" t="s">
        <v>912</v>
      </c>
      <c r="I93" s="227">
        <v>53100</v>
      </c>
      <c r="J93" s="227"/>
      <c r="K93" s="233"/>
      <c r="L93" s="229" t="s">
        <v>984</v>
      </c>
      <c r="M93" s="227"/>
      <c r="N93" s="227" t="s">
        <v>2608</v>
      </c>
      <c r="O93" s="230"/>
      <c r="Q93" s="266" t="s">
        <v>3372</v>
      </c>
    </row>
    <row r="94" spans="2:18" ht="15.6" x14ac:dyDescent="0.3">
      <c r="B94" s="226">
        <v>42036</v>
      </c>
      <c r="C94" s="227" t="s">
        <v>348</v>
      </c>
      <c r="D94" s="227" t="s">
        <v>2471</v>
      </c>
      <c r="E94" s="271" t="s">
        <v>2470</v>
      </c>
      <c r="F94" s="227" t="s">
        <v>2469</v>
      </c>
      <c r="G94" s="227" t="s">
        <v>1272</v>
      </c>
      <c r="H94" s="227" t="s">
        <v>912</v>
      </c>
      <c r="I94" s="227">
        <v>53100</v>
      </c>
      <c r="J94" s="227"/>
      <c r="K94" s="233"/>
      <c r="L94" s="229" t="s">
        <v>984</v>
      </c>
      <c r="M94" s="227"/>
      <c r="N94" s="227" t="s">
        <v>2608</v>
      </c>
      <c r="O94" s="230"/>
      <c r="Q94" s="266" t="s">
        <v>3372</v>
      </c>
    </row>
    <row r="95" spans="2:18" ht="15.6" x14ac:dyDescent="0.3">
      <c r="B95" s="226">
        <v>42036</v>
      </c>
      <c r="C95" s="227" t="s">
        <v>2663</v>
      </c>
      <c r="D95" s="227" t="s">
        <v>2474</v>
      </c>
      <c r="E95" s="271" t="s">
        <v>2434</v>
      </c>
      <c r="F95" s="227" t="s">
        <v>2473</v>
      </c>
      <c r="G95" s="227" t="s">
        <v>1272</v>
      </c>
      <c r="H95" s="227" t="s">
        <v>912</v>
      </c>
      <c r="I95" s="227">
        <v>53100</v>
      </c>
      <c r="J95" s="227"/>
      <c r="K95" s="233"/>
      <c r="L95" s="229" t="s">
        <v>984</v>
      </c>
      <c r="M95" s="227"/>
      <c r="N95" s="227" t="s">
        <v>2608</v>
      </c>
      <c r="O95" s="230"/>
      <c r="Q95" s="266" t="s">
        <v>3372</v>
      </c>
    </row>
    <row r="96" spans="2:18" ht="15.6" x14ac:dyDescent="0.3">
      <c r="B96" s="226">
        <v>42036</v>
      </c>
      <c r="C96" s="227" t="s">
        <v>2594</v>
      </c>
      <c r="D96" s="227" t="s">
        <v>2476</v>
      </c>
      <c r="E96" s="271" t="s">
        <v>2481</v>
      </c>
      <c r="F96" s="227" t="s">
        <v>2475</v>
      </c>
      <c r="G96" s="227" t="s">
        <v>1272</v>
      </c>
      <c r="H96" s="227" t="s">
        <v>912</v>
      </c>
      <c r="I96" s="227">
        <v>53100</v>
      </c>
      <c r="J96" s="227"/>
      <c r="K96" s="233"/>
      <c r="L96" s="229" t="s">
        <v>995</v>
      </c>
      <c r="M96" s="227" t="s">
        <v>985</v>
      </c>
      <c r="N96" s="227" t="s">
        <v>2608</v>
      </c>
      <c r="O96" s="230"/>
      <c r="Q96" s="266" t="s">
        <v>3372</v>
      </c>
      <c r="R96" s="279" t="s">
        <v>3375</v>
      </c>
    </row>
    <row r="97" spans="2:18" ht="15.6" x14ac:dyDescent="0.3">
      <c r="B97" s="226">
        <v>42036</v>
      </c>
      <c r="C97" s="227" t="s">
        <v>2594</v>
      </c>
      <c r="D97" s="227" t="s">
        <v>2477</v>
      </c>
      <c r="E97" s="271" t="s">
        <v>2481</v>
      </c>
      <c r="F97" s="227" t="s">
        <v>2478</v>
      </c>
      <c r="G97" s="227" t="s">
        <v>1272</v>
      </c>
      <c r="H97" s="227" t="s">
        <v>912</v>
      </c>
      <c r="I97" s="227">
        <v>53100</v>
      </c>
      <c r="J97" s="227"/>
      <c r="K97" s="233"/>
      <c r="L97" s="229" t="s">
        <v>995</v>
      </c>
      <c r="M97" s="227" t="s">
        <v>985</v>
      </c>
      <c r="N97" s="227" t="s">
        <v>2608</v>
      </c>
      <c r="O97" s="230"/>
      <c r="Q97" s="266" t="s">
        <v>3372</v>
      </c>
      <c r="R97" s="279" t="s">
        <v>3375</v>
      </c>
    </row>
    <row r="98" spans="2:18" ht="15.6" x14ac:dyDescent="0.3">
      <c r="B98" s="226">
        <v>42036</v>
      </c>
      <c r="C98" s="227" t="s">
        <v>2594</v>
      </c>
      <c r="D98" s="227" t="s">
        <v>2479</v>
      </c>
      <c r="E98" s="271" t="s">
        <v>979</v>
      </c>
      <c r="F98" s="227" t="s">
        <v>2480</v>
      </c>
      <c r="G98" s="227" t="s">
        <v>1272</v>
      </c>
      <c r="H98" s="227" t="s">
        <v>912</v>
      </c>
      <c r="I98" s="227">
        <v>53100</v>
      </c>
      <c r="J98" s="227"/>
      <c r="K98" s="233" t="s">
        <v>747</v>
      </c>
      <c r="L98" s="229" t="s">
        <v>995</v>
      </c>
      <c r="M98" s="227" t="s">
        <v>985</v>
      </c>
      <c r="N98" s="227" t="s">
        <v>2609</v>
      </c>
      <c r="O98" s="230"/>
      <c r="Q98" s="266" t="s">
        <v>3372</v>
      </c>
      <c r="R98" s="279" t="s">
        <v>3375</v>
      </c>
    </row>
    <row r="99" spans="2:18" ht="15.6" x14ac:dyDescent="0.3">
      <c r="B99" s="226">
        <v>42036</v>
      </c>
      <c r="C99" s="227" t="s">
        <v>2594</v>
      </c>
      <c r="D99" s="227" t="s">
        <v>2479</v>
      </c>
      <c r="E99" s="271" t="s">
        <v>979</v>
      </c>
      <c r="F99" s="227" t="s">
        <v>2482</v>
      </c>
      <c r="G99" s="227" t="s">
        <v>1272</v>
      </c>
      <c r="H99" s="227" t="s">
        <v>912</v>
      </c>
      <c r="I99" s="227">
        <v>53100</v>
      </c>
      <c r="J99" s="227"/>
      <c r="K99" s="233" t="s">
        <v>747</v>
      </c>
      <c r="L99" s="229" t="s">
        <v>995</v>
      </c>
      <c r="M99" s="227" t="s">
        <v>985</v>
      </c>
      <c r="N99" s="227" t="s">
        <v>2609</v>
      </c>
      <c r="O99" s="230"/>
      <c r="Q99" s="266" t="s">
        <v>3372</v>
      </c>
      <c r="R99" s="279" t="s">
        <v>3375</v>
      </c>
    </row>
    <row r="100" spans="2:18" x14ac:dyDescent="0.3">
      <c r="B100" s="226">
        <v>42064</v>
      </c>
      <c r="C100" s="227" t="s">
        <v>2700</v>
      </c>
      <c r="D100" s="227" t="s">
        <v>3344</v>
      </c>
      <c r="E100" s="276" t="s">
        <v>750</v>
      </c>
      <c r="F100" s="227" t="s">
        <v>3345</v>
      </c>
      <c r="G100" s="227" t="s">
        <v>3346</v>
      </c>
      <c r="H100" s="227" t="s">
        <v>913</v>
      </c>
      <c r="I100" s="227">
        <v>53000</v>
      </c>
      <c r="J100" s="227"/>
      <c r="K100" s="232">
        <v>43094</v>
      </c>
      <c r="L100" s="229" t="s">
        <v>983</v>
      </c>
      <c r="M100" s="221"/>
      <c r="N100" s="227" t="s">
        <v>2609</v>
      </c>
      <c r="O100" s="194"/>
      <c r="Q100" s="266" t="s">
        <v>3372</v>
      </c>
    </row>
    <row r="101" spans="2:18" x14ac:dyDescent="0.3">
      <c r="B101" s="226">
        <v>42064</v>
      </c>
      <c r="C101" s="227" t="s">
        <v>2700</v>
      </c>
      <c r="D101" s="227" t="s">
        <v>3347</v>
      </c>
      <c r="E101" s="276" t="s">
        <v>750</v>
      </c>
      <c r="F101" s="227" t="s">
        <v>3348</v>
      </c>
      <c r="G101" s="227" t="s">
        <v>3346</v>
      </c>
      <c r="H101" s="227" t="s">
        <v>913</v>
      </c>
      <c r="I101" s="227">
        <v>53000</v>
      </c>
      <c r="J101" s="227"/>
      <c r="K101" s="232">
        <v>43094</v>
      </c>
      <c r="L101" s="229" t="s">
        <v>983</v>
      </c>
      <c r="M101" s="221"/>
      <c r="N101" s="227" t="s">
        <v>2609</v>
      </c>
      <c r="O101" s="194"/>
      <c r="Q101" s="266" t="s">
        <v>3372</v>
      </c>
    </row>
    <row r="102" spans="2:18" x14ac:dyDescent="0.3">
      <c r="B102" s="226">
        <v>42064</v>
      </c>
      <c r="C102" s="227" t="s">
        <v>2700</v>
      </c>
      <c r="D102" s="227" t="s">
        <v>3349</v>
      </c>
      <c r="E102" s="276" t="s">
        <v>3350</v>
      </c>
      <c r="F102" s="227" t="s">
        <v>3351</v>
      </c>
      <c r="G102" s="227" t="s">
        <v>3346</v>
      </c>
      <c r="H102" s="227" t="s">
        <v>913</v>
      </c>
      <c r="I102" s="227">
        <v>53000</v>
      </c>
      <c r="J102" s="227"/>
      <c r="K102" s="232">
        <v>43135</v>
      </c>
      <c r="L102" s="229" t="s">
        <v>983</v>
      </c>
      <c r="M102" s="221"/>
      <c r="N102" s="227" t="s">
        <v>2609</v>
      </c>
      <c r="O102" s="194"/>
      <c r="Q102" s="266" t="s">
        <v>3372</v>
      </c>
    </row>
    <row r="103" spans="2:18" x14ac:dyDescent="0.3">
      <c r="B103" s="226">
        <v>42064</v>
      </c>
      <c r="C103" s="227" t="s">
        <v>2700</v>
      </c>
      <c r="D103" s="227" t="s">
        <v>3352</v>
      </c>
      <c r="E103" s="276" t="s">
        <v>3350</v>
      </c>
      <c r="F103" s="227" t="s">
        <v>3353</v>
      </c>
      <c r="G103" s="227" t="s">
        <v>3346</v>
      </c>
      <c r="H103" s="227" t="s">
        <v>913</v>
      </c>
      <c r="I103" s="227">
        <v>53000</v>
      </c>
      <c r="J103" s="227"/>
      <c r="K103" s="232">
        <v>43135</v>
      </c>
      <c r="L103" s="229" t="s">
        <v>983</v>
      </c>
      <c r="M103" s="221"/>
      <c r="N103" s="227" t="s">
        <v>2609</v>
      </c>
      <c r="O103" s="194"/>
      <c r="Q103" s="266" t="s">
        <v>3372</v>
      </c>
    </row>
    <row r="104" spans="2:18" x14ac:dyDescent="0.3">
      <c r="B104" s="226">
        <v>42064</v>
      </c>
      <c r="C104" s="227" t="s">
        <v>2700</v>
      </c>
      <c r="D104" s="227" t="s">
        <v>3354</v>
      </c>
      <c r="E104" s="276" t="s">
        <v>3350</v>
      </c>
      <c r="F104" s="227" t="s">
        <v>3355</v>
      </c>
      <c r="G104" s="227" t="s">
        <v>3346</v>
      </c>
      <c r="H104" s="227" t="s">
        <v>913</v>
      </c>
      <c r="I104" s="227">
        <v>53000</v>
      </c>
      <c r="J104" s="227"/>
      <c r="K104" s="232">
        <v>43135</v>
      </c>
      <c r="L104" s="229" t="s">
        <v>983</v>
      </c>
      <c r="M104" s="221"/>
      <c r="N104" s="227" t="s">
        <v>2609</v>
      </c>
      <c r="O104" s="194"/>
      <c r="Q104" s="266" t="s">
        <v>3372</v>
      </c>
    </row>
    <row r="105" spans="2:18" x14ac:dyDescent="0.3">
      <c r="B105" s="226">
        <v>42064</v>
      </c>
      <c r="C105" s="227" t="s">
        <v>2700</v>
      </c>
      <c r="D105" s="227" t="s">
        <v>3356</v>
      </c>
      <c r="E105" s="276" t="s">
        <v>3350</v>
      </c>
      <c r="F105" s="227" t="s">
        <v>3357</v>
      </c>
      <c r="G105" s="227" t="s">
        <v>3346</v>
      </c>
      <c r="H105" s="227" t="s">
        <v>913</v>
      </c>
      <c r="I105" s="227">
        <v>53000</v>
      </c>
      <c r="J105" s="227"/>
      <c r="K105" s="232">
        <v>43135</v>
      </c>
      <c r="L105" s="229" t="s">
        <v>983</v>
      </c>
      <c r="M105" s="221"/>
      <c r="N105" s="227" t="s">
        <v>2609</v>
      </c>
      <c r="O105" s="194"/>
      <c r="Q105" s="266" t="s">
        <v>3372</v>
      </c>
    </row>
    <row r="106" spans="2:18" x14ac:dyDescent="0.3">
      <c r="B106" s="183">
        <v>41944</v>
      </c>
      <c r="C106" s="184"/>
      <c r="D106" s="184"/>
      <c r="E106" s="185" t="s">
        <v>915</v>
      </c>
      <c r="F106" s="184" t="s">
        <v>1039</v>
      </c>
      <c r="G106" s="184" t="s">
        <v>1272</v>
      </c>
      <c r="H106" s="184" t="s">
        <v>912</v>
      </c>
      <c r="I106" s="184">
        <v>53100</v>
      </c>
      <c r="J106" s="184" t="s">
        <v>1005</v>
      </c>
      <c r="K106" s="186">
        <v>39254</v>
      </c>
      <c r="L106" s="186" t="s">
        <v>983</v>
      </c>
      <c r="M106" s="184" t="s">
        <v>993</v>
      </c>
      <c r="N106" s="184" t="s">
        <v>2608</v>
      </c>
      <c r="O106" s="187">
        <v>113.56</v>
      </c>
      <c r="P106" s="250"/>
      <c r="Q106" s="250" t="s">
        <v>3367</v>
      </c>
    </row>
    <row r="107" spans="2:18" x14ac:dyDescent="0.3">
      <c r="B107" s="183">
        <v>41944</v>
      </c>
      <c r="C107" s="184"/>
      <c r="D107" s="184"/>
      <c r="E107" s="185" t="s">
        <v>915</v>
      </c>
      <c r="F107" s="184" t="s">
        <v>1046</v>
      </c>
      <c r="G107" s="184" t="s">
        <v>1272</v>
      </c>
      <c r="H107" s="184" t="s">
        <v>912</v>
      </c>
      <c r="I107" s="184">
        <v>53100</v>
      </c>
      <c r="J107" s="184" t="s">
        <v>1005</v>
      </c>
      <c r="K107" s="186">
        <v>39396</v>
      </c>
      <c r="L107" s="186" t="s">
        <v>983</v>
      </c>
      <c r="M107" s="184" t="s">
        <v>993</v>
      </c>
      <c r="N107" s="184" t="s">
        <v>2608</v>
      </c>
      <c r="O107" s="187">
        <v>113.56</v>
      </c>
      <c r="P107" s="250"/>
      <c r="Q107" s="250" t="s">
        <v>3367</v>
      </c>
    </row>
    <row r="108" spans="2:18" x14ac:dyDescent="0.3">
      <c r="B108" s="183">
        <v>41944</v>
      </c>
      <c r="C108" s="179"/>
      <c r="D108" s="179"/>
      <c r="E108" s="185" t="s">
        <v>919</v>
      </c>
      <c r="F108" s="184" t="s">
        <v>1059</v>
      </c>
      <c r="G108" s="184" t="s">
        <v>1272</v>
      </c>
      <c r="H108" s="184" t="s">
        <v>912</v>
      </c>
      <c r="I108" s="184">
        <v>53100</v>
      </c>
      <c r="J108" s="184" t="s">
        <v>1001</v>
      </c>
      <c r="K108" s="186">
        <v>36526</v>
      </c>
      <c r="L108" s="186" t="s">
        <v>983</v>
      </c>
      <c r="M108" s="184" t="s">
        <v>991</v>
      </c>
      <c r="N108" s="184" t="s">
        <v>2608</v>
      </c>
      <c r="O108" s="187">
        <v>52.59</v>
      </c>
      <c r="P108" s="250"/>
      <c r="Q108" s="250" t="s">
        <v>3367</v>
      </c>
    </row>
    <row r="109" spans="2:18" x14ac:dyDescent="0.3">
      <c r="B109" s="183">
        <v>41944</v>
      </c>
      <c r="C109" s="184"/>
      <c r="D109" s="184"/>
      <c r="E109" s="185" t="s">
        <v>925</v>
      </c>
      <c r="F109" s="184" t="s">
        <v>1138</v>
      </c>
      <c r="G109" s="184" t="s">
        <v>1272</v>
      </c>
      <c r="H109" s="184" t="s">
        <v>912</v>
      </c>
      <c r="I109" s="184">
        <v>53100</v>
      </c>
      <c r="J109" s="184" t="s">
        <v>1001</v>
      </c>
      <c r="K109" s="186">
        <v>40039</v>
      </c>
      <c r="L109" s="186" t="s">
        <v>983</v>
      </c>
      <c r="M109" s="184" t="s">
        <v>991</v>
      </c>
      <c r="N109" s="184" t="s">
        <v>2608</v>
      </c>
      <c r="O109" s="187">
        <v>52.59</v>
      </c>
      <c r="P109" s="250"/>
      <c r="Q109" s="250" t="s">
        <v>3367</v>
      </c>
    </row>
    <row r="110" spans="2:18" x14ac:dyDescent="0.3">
      <c r="B110" s="183">
        <v>41944</v>
      </c>
      <c r="C110" s="184"/>
      <c r="D110" s="184"/>
      <c r="E110" s="185" t="s">
        <v>925</v>
      </c>
      <c r="F110" s="184" t="s">
        <v>1146</v>
      </c>
      <c r="G110" s="184" t="s">
        <v>1272</v>
      </c>
      <c r="H110" s="184" t="s">
        <v>912</v>
      </c>
      <c r="I110" s="184">
        <v>53100</v>
      </c>
      <c r="J110" s="184" t="s">
        <v>1001</v>
      </c>
      <c r="K110" s="186">
        <v>39083</v>
      </c>
      <c r="L110" s="186" t="s">
        <v>983</v>
      </c>
      <c r="M110" s="184" t="s">
        <v>991</v>
      </c>
      <c r="N110" s="184" t="s">
        <v>2608</v>
      </c>
      <c r="O110" s="187">
        <v>52.59</v>
      </c>
      <c r="P110" s="250"/>
      <c r="Q110" s="250" t="s">
        <v>3367</v>
      </c>
    </row>
    <row r="111" spans="2:18" x14ac:dyDescent="0.3">
      <c r="B111" s="183">
        <v>41944</v>
      </c>
      <c r="C111" s="184"/>
      <c r="D111" s="184"/>
      <c r="E111" s="185" t="s">
        <v>925</v>
      </c>
      <c r="F111" s="184" t="s">
        <v>1150</v>
      </c>
      <c r="G111" s="184" t="s">
        <v>1272</v>
      </c>
      <c r="H111" s="184" t="s">
        <v>912</v>
      </c>
      <c r="I111" s="184">
        <v>53100</v>
      </c>
      <c r="J111" s="184" t="s">
        <v>1001</v>
      </c>
      <c r="K111" s="186">
        <v>39083</v>
      </c>
      <c r="L111" s="186" t="s">
        <v>983</v>
      </c>
      <c r="M111" s="184" t="s">
        <v>991</v>
      </c>
      <c r="N111" s="184" t="s">
        <v>2608</v>
      </c>
      <c r="O111" s="187">
        <v>52.59</v>
      </c>
      <c r="P111" s="250"/>
      <c r="Q111" s="250" t="s">
        <v>3367</v>
      </c>
    </row>
    <row r="112" spans="2:18" x14ac:dyDescent="0.3">
      <c r="B112" s="183">
        <v>41944</v>
      </c>
      <c r="C112" s="184"/>
      <c r="D112" s="184"/>
      <c r="E112" s="185" t="s">
        <v>925</v>
      </c>
      <c r="F112" s="184" t="s">
        <v>1153</v>
      </c>
      <c r="G112" s="184" t="s">
        <v>1272</v>
      </c>
      <c r="H112" s="184" t="s">
        <v>912</v>
      </c>
      <c r="I112" s="184">
        <v>53100</v>
      </c>
      <c r="J112" s="184" t="s">
        <v>1001</v>
      </c>
      <c r="K112" s="186">
        <v>39083</v>
      </c>
      <c r="L112" s="186" t="s">
        <v>983</v>
      </c>
      <c r="M112" s="184" t="s">
        <v>991</v>
      </c>
      <c r="N112" s="184" t="s">
        <v>2608</v>
      </c>
      <c r="O112" s="187">
        <v>52.59</v>
      </c>
      <c r="P112" s="250"/>
      <c r="Q112" s="250" t="s">
        <v>3367</v>
      </c>
    </row>
    <row r="113" spans="2:17" x14ac:dyDescent="0.3">
      <c r="B113" s="183">
        <v>41944</v>
      </c>
      <c r="C113" s="184"/>
      <c r="D113" s="184"/>
      <c r="E113" s="185" t="s">
        <v>925</v>
      </c>
      <c r="F113" s="184" t="s">
        <v>1154</v>
      </c>
      <c r="G113" s="184" t="s">
        <v>1272</v>
      </c>
      <c r="H113" s="184" t="s">
        <v>912</v>
      </c>
      <c r="I113" s="184">
        <v>53100</v>
      </c>
      <c r="J113" s="184" t="s">
        <v>1001</v>
      </c>
      <c r="K113" s="186">
        <v>39083</v>
      </c>
      <c r="L113" s="186" t="s">
        <v>983</v>
      </c>
      <c r="M113" s="184" t="s">
        <v>991</v>
      </c>
      <c r="N113" s="184" t="s">
        <v>2608</v>
      </c>
      <c r="O113" s="187">
        <v>52.59</v>
      </c>
      <c r="P113" s="250"/>
      <c r="Q113" s="250" t="s">
        <v>3367</v>
      </c>
    </row>
    <row r="114" spans="2:17" x14ac:dyDescent="0.3">
      <c r="B114" s="183">
        <v>41944</v>
      </c>
      <c r="C114" s="184"/>
      <c r="D114" s="184"/>
      <c r="E114" s="185" t="s">
        <v>925</v>
      </c>
      <c r="F114" s="184" t="s">
        <v>1159</v>
      </c>
      <c r="G114" s="184" t="s">
        <v>1272</v>
      </c>
      <c r="H114" s="184" t="s">
        <v>912</v>
      </c>
      <c r="I114" s="184">
        <v>53100</v>
      </c>
      <c r="J114" s="184" t="s">
        <v>1001</v>
      </c>
      <c r="K114" s="186">
        <v>39083</v>
      </c>
      <c r="L114" s="186" t="s">
        <v>983</v>
      </c>
      <c r="M114" s="184" t="s">
        <v>991</v>
      </c>
      <c r="N114" s="184" t="s">
        <v>2608</v>
      </c>
      <c r="O114" s="187">
        <v>52.59</v>
      </c>
      <c r="P114" s="250"/>
      <c r="Q114" s="250" t="s">
        <v>3367</v>
      </c>
    </row>
    <row r="115" spans="2:17" x14ac:dyDescent="0.3">
      <c r="B115" s="183">
        <v>41944</v>
      </c>
      <c r="C115" s="184"/>
      <c r="D115" s="184"/>
      <c r="E115" s="185" t="s">
        <v>926</v>
      </c>
      <c r="F115" s="184" t="s">
        <v>1164</v>
      </c>
      <c r="G115" s="184" t="s">
        <v>1272</v>
      </c>
      <c r="H115" s="184" t="s">
        <v>912</v>
      </c>
      <c r="I115" s="184">
        <v>53100</v>
      </c>
      <c r="J115" s="184" t="s">
        <v>1001</v>
      </c>
      <c r="K115" s="186">
        <v>40544</v>
      </c>
      <c r="L115" s="186" t="s">
        <v>983</v>
      </c>
      <c r="M115" s="184" t="s">
        <v>991</v>
      </c>
      <c r="N115" s="184" t="s">
        <v>2608</v>
      </c>
      <c r="O115" s="187">
        <v>52.59</v>
      </c>
      <c r="P115" s="250"/>
      <c r="Q115" s="250" t="s">
        <v>3367</v>
      </c>
    </row>
    <row r="116" spans="2:17" x14ac:dyDescent="0.3">
      <c r="B116" s="183">
        <v>41944</v>
      </c>
      <c r="C116" s="184"/>
      <c r="D116" s="184"/>
      <c r="E116" s="185" t="s">
        <v>926</v>
      </c>
      <c r="F116" s="184" t="s">
        <v>1170</v>
      </c>
      <c r="G116" s="184" t="s">
        <v>1272</v>
      </c>
      <c r="H116" s="184" t="s">
        <v>912</v>
      </c>
      <c r="I116" s="184">
        <v>53100</v>
      </c>
      <c r="J116" s="184" t="s">
        <v>1001</v>
      </c>
      <c r="K116" s="186">
        <v>40544</v>
      </c>
      <c r="L116" s="186" t="s">
        <v>983</v>
      </c>
      <c r="M116" s="184" t="s">
        <v>991</v>
      </c>
      <c r="N116" s="184" t="s">
        <v>2608</v>
      </c>
      <c r="O116" s="187">
        <v>52.59</v>
      </c>
      <c r="P116" s="250"/>
      <c r="Q116" s="250" t="s">
        <v>3367</v>
      </c>
    </row>
    <row r="117" spans="2:17" x14ac:dyDescent="0.3">
      <c r="B117" s="183">
        <v>41944</v>
      </c>
      <c r="C117" s="184"/>
      <c r="D117" s="184"/>
      <c r="E117" s="185" t="s">
        <v>926</v>
      </c>
      <c r="F117" s="184" t="s">
        <v>1173</v>
      </c>
      <c r="G117" s="184" t="s">
        <v>1272</v>
      </c>
      <c r="H117" s="184" t="s">
        <v>912</v>
      </c>
      <c r="I117" s="184">
        <v>53100</v>
      </c>
      <c r="J117" s="184" t="s">
        <v>1001</v>
      </c>
      <c r="K117" s="186">
        <v>40544</v>
      </c>
      <c r="L117" s="186" t="s">
        <v>983</v>
      </c>
      <c r="M117" s="184" t="s">
        <v>991</v>
      </c>
      <c r="N117" s="184" t="s">
        <v>2608</v>
      </c>
      <c r="O117" s="187">
        <v>52.59</v>
      </c>
      <c r="P117" s="250"/>
      <c r="Q117" s="250" t="s">
        <v>3367</v>
      </c>
    </row>
    <row r="118" spans="2:17" x14ac:dyDescent="0.3">
      <c r="B118" s="183">
        <v>41944</v>
      </c>
      <c r="C118" s="184"/>
      <c r="D118" s="184"/>
      <c r="E118" s="185" t="s">
        <v>926</v>
      </c>
      <c r="F118" s="184" t="s">
        <v>1176</v>
      </c>
      <c r="G118" s="184" t="s">
        <v>1272</v>
      </c>
      <c r="H118" s="184" t="s">
        <v>912</v>
      </c>
      <c r="I118" s="184">
        <v>53100</v>
      </c>
      <c r="J118" s="184" t="s">
        <v>1001</v>
      </c>
      <c r="K118" s="186">
        <v>40544</v>
      </c>
      <c r="L118" s="186" t="s">
        <v>983</v>
      </c>
      <c r="M118" s="184" t="s">
        <v>991</v>
      </c>
      <c r="N118" s="184" t="s">
        <v>2608</v>
      </c>
      <c r="O118" s="187">
        <v>52.59</v>
      </c>
      <c r="P118" s="250"/>
      <c r="Q118" s="250" t="s">
        <v>3367</v>
      </c>
    </row>
    <row r="119" spans="2:17" x14ac:dyDescent="0.3">
      <c r="B119" s="183">
        <v>41944</v>
      </c>
      <c r="C119" s="184"/>
      <c r="D119" s="184"/>
      <c r="E119" s="185" t="s">
        <v>926</v>
      </c>
      <c r="F119" s="184" t="s">
        <v>1178</v>
      </c>
      <c r="G119" s="184" t="s">
        <v>1272</v>
      </c>
      <c r="H119" s="184" t="s">
        <v>912</v>
      </c>
      <c r="I119" s="184">
        <v>53100</v>
      </c>
      <c r="J119" s="184" t="s">
        <v>1001</v>
      </c>
      <c r="K119" s="186">
        <v>40544</v>
      </c>
      <c r="L119" s="186" t="s">
        <v>983</v>
      </c>
      <c r="M119" s="184" t="s">
        <v>991</v>
      </c>
      <c r="N119" s="184" t="s">
        <v>2608</v>
      </c>
      <c r="O119" s="187">
        <v>52.59</v>
      </c>
      <c r="P119" s="250"/>
      <c r="Q119" s="250" t="s">
        <v>3367</v>
      </c>
    </row>
    <row r="120" spans="2:17" x14ac:dyDescent="0.3">
      <c r="B120" s="183">
        <v>41944</v>
      </c>
      <c r="C120" s="184"/>
      <c r="D120" s="184"/>
      <c r="E120" s="185" t="s">
        <v>926</v>
      </c>
      <c r="F120" s="184" t="s">
        <v>1184</v>
      </c>
      <c r="G120" s="184" t="s">
        <v>1272</v>
      </c>
      <c r="H120" s="184" t="s">
        <v>912</v>
      </c>
      <c r="I120" s="184">
        <v>53100</v>
      </c>
      <c r="J120" s="184" t="s">
        <v>1001</v>
      </c>
      <c r="K120" s="186">
        <v>40544</v>
      </c>
      <c r="L120" s="186" t="s">
        <v>983</v>
      </c>
      <c r="M120" s="184" t="s">
        <v>991</v>
      </c>
      <c r="N120" s="184" t="s">
        <v>2608</v>
      </c>
      <c r="O120" s="187">
        <v>52.59</v>
      </c>
      <c r="P120" s="250"/>
      <c r="Q120" s="250" t="s">
        <v>3367</v>
      </c>
    </row>
    <row r="121" spans="2:17" x14ac:dyDescent="0.3">
      <c r="B121" s="183">
        <v>41944</v>
      </c>
      <c r="C121" s="184"/>
      <c r="D121" s="184"/>
      <c r="E121" s="185" t="s">
        <v>926</v>
      </c>
      <c r="F121" s="184" t="s">
        <v>1194</v>
      </c>
      <c r="G121" s="184" t="s">
        <v>1272</v>
      </c>
      <c r="H121" s="184" t="s">
        <v>912</v>
      </c>
      <c r="I121" s="184">
        <v>53100</v>
      </c>
      <c r="J121" s="184" t="s">
        <v>1001</v>
      </c>
      <c r="K121" s="186">
        <v>40358</v>
      </c>
      <c r="L121" s="186" t="s">
        <v>983</v>
      </c>
      <c r="M121" s="184" t="s">
        <v>991</v>
      </c>
      <c r="N121" s="184" t="s">
        <v>2608</v>
      </c>
      <c r="O121" s="187">
        <v>52.59</v>
      </c>
      <c r="P121" s="250"/>
      <c r="Q121" s="250" t="s">
        <v>3367</v>
      </c>
    </row>
    <row r="122" spans="2:17" x14ac:dyDescent="0.3">
      <c r="B122" s="183">
        <v>41944</v>
      </c>
      <c r="C122" s="184"/>
      <c r="D122" s="184"/>
      <c r="E122" s="185" t="s">
        <v>926</v>
      </c>
      <c r="F122" s="184" t="s">
        <v>1205</v>
      </c>
      <c r="G122" s="184" t="s">
        <v>1272</v>
      </c>
      <c r="H122" s="184" t="s">
        <v>912</v>
      </c>
      <c r="I122" s="184">
        <v>53100</v>
      </c>
      <c r="J122" s="184" t="s">
        <v>1001</v>
      </c>
      <c r="K122" s="186">
        <v>40463</v>
      </c>
      <c r="L122" s="186" t="s">
        <v>983</v>
      </c>
      <c r="M122" s="184" t="s">
        <v>991</v>
      </c>
      <c r="N122" s="184" t="s">
        <v>2608</v>
      </c>
      <c r="O122" s="187">
        <v>52.59</v>
      </c>
      <c r="P122" s="250"/>
      <c r="Q122" s="250" t="s">
        <v>3367</v>
      </c>
    </row>
    <row r="123" spans="2:17" x14ac:dyDescent="0.3">
      <c r="B123" s="183">
        <v>41944</v>
      </c>
      <c r="C123" s="184"/>
      <c r="D123" s="184"/>
      <c r="E123" s="185" t="s">
        <v>926</v>
      </c>
      <c r="F123" s="184" t="s">
        <v>1207</v>
      </c>
      <c r="G123" s="184" t="s">
        <v>1272</v>
      </c>
      <c r="H123" s="184" t="s">
        <v>912</v>
      </c>
      <c r="I123" s="184">
        <v>53100</v>
      </c>
      <c r="J123" s="184" t="s">
        <v>1001</v>
      </c>
      <c r="K123" s="186">
        <v>40463</v>
      </c>
      <c r="L123" s="186" t="s">
        <v>983</v>
      </c>
      <c r="M123" s="184" t="s">
        <v>991</v>
      </c>
      <c r="N123" s="184" t="s">
        <v>2608</v>
      </c>
      <c r="O123" s="187">
        <v>52.59</v>
      </c>
      <c r="P123" s="250"/>
      <c r="Q123" s="250" t="s">
        <v>3367</v>
      </c>
    </row>
    <row r="124" spans="2:17" x14ac:dyDescent="0.3">
      <c r="B124" s="183">
        <v>41944</v>
      </c>
      <c r="C124" s="184"/>
      <c r="D124" s="184"/>
      <c r="E124" s="185" t="s">
        <v>926</v>
      </c>
      <c r="F124" s="184" t="s">
        <v>1208</v>
      </c>
      <c r="G124" s="184" t="s">
        <v>1272</v>
      </c>
      <c r="H124" s="184" t="s">
        <v>912</v>
      </c>
      <c r="I124" s="184">
        <v>53100</v>
      </c>
      <c r="J124" s="184" t="s">
        <v>1001</v>
      </c>
      <c r="K124" s="186">
        <v>40463</v>
      </c>
      <c r="L124" s="186" t="s">
        <v>983</v>
      </c>
      <c r="M124" s="184" t="s">
        <v>991</v>
      </c>
      <c r="N124" s="184" t="s">
        <v>2608</v>
      </c>
      <c r="O124" s="187">
        <v>52.59</v>
      </c>
      <c r="P124" s="250"/>
      <c r="Q124" s="250" t="s">
        <v>3367</v>
      </c>
    </row>
    <row r="125" spans="2:17" x14ac:dyDescent="0.3">
      <c r="B125" s="183">
        <v>41944</v>
      </c>
      <c r="C125" s="184"/>
      <c r="D125" s="184"/>
      <c r="E125" s="185" t="s">
        <v>926</v>
      </c>
      <c r="F125" s="184" t="s">
        <v>1210</v>
      </c>
      <c r="G125" s="184" t="s">
        <v>1272</v>
      </c>
      <c r="H125" s="184" t="s">
        <v>912</v>
      </c>
      <c r="I125" s="184">
        <v>53100</v>
      </c>
      <c r="J125" s="184" t="s">
        <v>1001</v>
      </c>
      <c r="K125" s="186">
        <v>40498</v>
      </c>
      <c r="L125" s="186" t="s">
        <v>983</v>
      </c>
      <c r="M125" s="184" t="s">
        <v>991</v>
      </c>
      <c r="N125" s="184" t="s">
        <v>2608</v>
      </c>
      <c r="O125" s="187">
        <v>52.59</v>
      </c>
      <c r="P125" s="250"/>
      <c r="Q125" s="250" t="s">
        <v>3367</v>
      </c>
    </row>
    <row r="126" spans="2:17" x14ac:dyDescent="0.3">
      <c r="B126" s="183">
        <v>41944</v>
      </c>
      <c r="C126" s="184"/>
      <c r="D126" s="184"/>
      <c r="E126" s="185" t="s">
        <v>926</v>
      </c>
      <c r="F126" s="184" t="s">
        <v>1212</v>
      </c>
      <c r="G126" s="184" t="s">
        <v>1272</v>
      </c>
      <c r="H126" s="184" t="s">
        <v>912</v>
      </c>
      <c r="I126" s="184">
        <v>53100</v>
      </c>
      <c r="J126" s="184" t="s">
        <v>1001</v>
      </c>
      <c r="K126" s="186">
        <v>40498</v>
      </c>
      <c r="L126" s="186" t="s">
        <v>983</v>
      </c>
      <c r="M126" s="184" t="s">
        <v>991</v>
      </c>
      <c r="N126" s="184" t="s">
        <v>2608</v>
      </c>
      <c r="O126" s="187">
        <v>52.59</v>
      </c>
      <c r="P126" s="250"/>
      <c r="Q126" s="250" t="s">
        <v>3367</v>
      </c>
    </row>
    <row r="127" spans="2:17" x14ac:dyDescent="0.3">
      <c r="B127" s="183">
        <v>41944</v>
      </c>
      <c r="C127" s="184"/>
      <c r="D127" s="184"/>
      <c r="E127" s="185" t="s">
        <v>926</v>
      </c>
      <c r="F127" s="184" t="s">
        <v>1220</v>
      </c>
      <c r="G127" s="184" t="s">
        <v>1272</v>
      </c>
      <c r="H127" s="184" t="s">
        <v>912</v>
      </c>
      <c r="I127" s="184">
        <v>53100</v>
      </c>
      <c r="J127" s="184" t="s">
        <v>1001</v>
      </c>
      <c r="K127" s="186">
        <v>40575</v>
      </c>
      <c r="L127" s="186" t="s">
        <v>983</v>
      </c>
      <c r="M127" s="184" t="s">
        <v>991</v>
      </c>
      <c r="N127" s="184" t="s">
        <v>2608</v>
      </c>
      <c r="O127" s="187">
        <v>52.59</v>
      </c>
      <c r="P127" s="250"/>
      <c r="Q127" s="250" t="s">
        <v>3367</v>
      </c>
    </row>
    <row r="128" spans="2:17" x14ac:dyDescent="0.3">
      <c r="B128" s="183">
        <v>41944</v>
      </c>
      <c r="C128" s="184"/>
      <c r="D128" s="184"/>
      <c r="E128" s="185" t="s">
        <v>926</v>
      </c>
      <c r="F128" s="184" t="s">
        <v>1233</v>
      </c>
      <c r="G128" s="184" t="s">
        <v>1272</v>
      </c>
      <c r="H128" s="184" t="s">
        <v>912</v>
      </c>
      <c r="I128" s="184">
        <v>53100</v>
      </c>
      <c r="J128" s="184" t="s">
        <v>1001</v>
      </c>
      <c r="K128" s="186">
        <v>39083</v>
      </c>
      <c r="L128" s="186" t="s">
        <v>983</v>
      </c>
      <c r="M128" s="184" t="s">
        <v>991</v>
      </c>
      <c r="N128" s="184" t="s">
        <v>2608</v>
      </c>
      <c r="O128" s="187">
        <v>52.59</v>
      </c>
      <c r="P128" s="250"/>
      <c r="Q128" s="195" t="s">
        <v>3367</v>
      </c>
    </row>
    <row r="129" spans="2:18" x14ac:dyDescent="0.3">
      <c r="B129" s="183">
        <v>41944</v>
      </c>
      <c r="C129" s="184"/>
      <c r="D129" s="184"/>
      <c r="E129" s="185" t="s">
        <v>926</v>
      </c>
      <c r="F129" s="184" t="s">
        <v>1235</v>
      </c>
      <c r="G129" s="184" t="s">
        <v>1272</v>
      </c>
      <c r="H129" s="184" t="s">
        <v>912</v>
      </c>
      <c r="I129" s="184">
        <v>53100</v>
      </c>
      <c r="J129" s="184" t="s">
        <v>1001</v>
      </c>
      <c r="K129" s="186">
        <v>40506</v>
      </c>
      <c r="L129" s="186" t="s">
        <v>983</v>
      </c>
      <c r="M129" s="184" t="s">
        <v>991</v>
      </c>
      <c r="N129" s="184" t="s">
        <v>2608</v>
      </c>
      <c r="O129" s="187">
        <v>52.59</v>
      </c>
      <c r="P129" s="250"/>
      <c r="Q129" s="250" t="s">
        <v>3367</v>
      </c>
    </row>
    <row r="130" spans="2:18" x14ac:dyDescent="0.3">
      <c r="B130" s="183">
        <v>41944</v>
      </c>
      <c r="C130" s="184"/>
      <c r="D130" s="184"/>
      <c r="E130" s="185" t="s">
        <v>926</v>
      </c>
      <c r="F130" s="184" t="s">
        <v>1251</v>
      </c>
      <c r="G130" s="184" t="s">
        <v>1272</v>
      </c>
      <c r="H130" s="184" t="s">
        <v>912</v>
      </c>
      <c r="I130" s="184">
        <v>53100</v>
      </c>
      <c r="J130" s="184" t="s">
        <v>1001</v>
      </c>
      <c r="K130" s="186">
        <v>40568</v>
      </c>
      <c r="L130" s="186" t="s">
        <v>983</v>
      </c>
      <c r="M130" s="184" t="s">
        <v>991</v>
      </c>
      <c r="N130" s="184" t="s">
        <v>2608</v>
      </c>
      <c r="O130" s="187">
        <v>52.59</v>
      </c>
      <c r="P130" s="250"/>
      <c r="Q130" s="250" t="s">
        <v>3367</v>
      </c>
    </row>
    <row r="131" spans="2:18" x14ac:dyDescent="0.3">
      <c r="B131" s="183">
        <v>41944</v>
      </c>
      <c r="C131" s="184"/>
      <c r="D131" s="184"/>
      <c r="E131" s="185" t="s">
        <v>926</v>
      </c>
      <c r="F131" s="184" t="s">
        <v>1260</v>
      </c>
      <c r="G131" s="184" t="s">
        <v>1272</v>
      </c>
      <c r="H131" s="184" t="s">
        <v>912</v>
      </c>
      <c r="I131" s="184">
        <v>53100</v>
      </c>
      <c r="J131" s="184" t="s">
        <v>1001</v>
      </c>
      <c r="K131" s="186">
        <v>40498</v>
      </c>
      <c r="L131" s="186" t="s">
        <v>983</v>
      </c>
      <c r="M131" s="184" t="s">
        <v>991</v>
      </c>
      <c r="N131" s="184" t="s">
        <v>2608</v>
      </c>
      <c r="O131" s="187">
        <v>52.59</v>
      </c>
      <c r="P131" s="250"/>
      <c r="Q131" s="250" t="s">
        <v>3367</v>
      </c>
    </row>
    <row r="132" spans="2:18" x14ac:dyDescent="0.3">
      <c r="B132" s="183">
        <v>41944</v>
      </c>
      <c r="C132" s="184"/>
      <c r="D132" s="184"/>
      <c r="E132" s="185" t="s">
        <v>933</v>
      </c>
      <c r="F132" s="184" t="s">
        <v>1295</v>
      </c>
      <c r="G132" s="184" t="s">
        <v>1272</v>
      </c>
      <c r="H132" s="184" t="s">
        <v>912</v>
      </c>
      <c r="I132" s="184">
        <v>53100</v>
      </c>
      <c r="J132" s="184" t="s">
        <v>1001</v>
      </c>
      <c r="K132" s="186">
        <v>36526</v>
      </c>
      <c r="L132" s="186" t="s">
        <v>983</v>
      </c>
      <c r="M132" s="184" t="s">
        <v>991</v>
      </c>
      <c r="N132" s="184" t="s">
        <v>2608</v>
      </c>
      <c r="O132" s="187">
        <v>52.59</v>
      </c>
      <c r="P132" s="250"/>
      <c r="Q132" s="250" t="s">
        <v>3367</v>
      </c>
    </row>
    <row r="133" spans="2:18" x14ac:dyDescent="0.3">
      <c r="B133" s="183">
        <v>41944</v>
      </c>
      <c r="C133" s="184"/>
      <c r="D133" s="184"/>
      <c r="E133" s="185" t="s">
        <v>926</v>
      </c>
      <c r="F133" s="184" t="s">
        <v>1335</v>
      </c>
      <c r="G133" s="184" t="s">
        <v>1272</v>
      </c>
      <c r="H133" s="184" t="s">
        <v>912</v>
      </c>
      <c r="I133" s="184">
        <v>53100</v>
      </c>
      <c r="J133" s="184" t="s">
        <v>1002</v>
      </c>
      <c r="K133" s="186">
        <v>40673</v>
      </c>
      <c r="L133" s="186" t="s">
        <v>984</v>
      </c>
      <c r="M133" s="184" t="s">
        <v>991</v>
      </c>
      <c r="N133" s="184" t="s">
        <v>2608</v>
      </c>
      <c r="O133" s="187">
        <v>47.81</v>
      </c>
      <c r="P133" s="250"/>
      <c r="Q133" s="250" t="s">
        <v>3367</v>
      </c>
    </row>
    <row r="134" spans="2:18" x14ac:dyDescent="0.3">
      <c r="B134" s="183">
        <v>41944</v>
      </c>
      <c r="C134" s="184"/>
      <c r="D134" s="184"/>
      <c r="E134" s="185" t="s">
        <v>921</v>
      </c>
      <c r="F134" s="184" t="s">
        <v>1357</v>
      </c>
      <c r="G134" s="184" t="s">
        <v>1274</v>
      </c>
      <c r="H134" s="184" t="s">
        <v>929</v>
      </c>
      <c r="I134" s="184">
        <v>35510</v>
      </c>
      <c r="J134" s="184" t="s">
        <v>1005</v>
      </c>
      <c r="K134" s="186">
        <v>39781</v>
      </c>
      <c r="L134" s="186" t="s">
        <v>983</v>
      </c>
      <c r="M134" s="184" t="s">
        <v>993</v>
      </c>
      <c r="N134" s="184" t="s">
        <v>2608</v>
      </c>
      <c r="O134" s="187">
        <v>113.56</v>
      </c>
      <c r="P134" s="250"/>
      <c r="Q134" s="250" t="s">
        <v>3367</v>
      </c>
    </row>
    <row r="135" spans="2:18" x14ac:dyDescent="0.3">
      <c r="B135" s="183">
        <v>41944</v>
      </c>
      <c r="C135" s="184"/>
      <c r="D135" s="184"/>
      <c r="E135" s="185" t="s">
        <v>926</v>
      </c>
      <c r="F135" s="184" t="s">
        <v>1366</v>
      </c>
      <c r="G135" s="184" t="s">
        <v>1272</v>
      </c>
      <c r="H135" s="184" t="s">
        <v>912</v>
      </c>
      <c r="I135" s="184">
        <v>53100</v>
      </c>
      <c r="J135" s="184" t="s">
        <v>1001</v>
      </c>
      <c r="K135" s="186">
        <v>40691</v>
      </c>
      <c r="L135" s="186" t="s">
        <v>983</v>
      </c>
      <c r="M135" s="184" t="s">
        <v>991</v>
      </c>
      <c r="N135" s="184" t="s">
        <v>2608</v>
      </c>
      <c r="O135" s="187">
        <v>52.59</v>
      </c>
      <c r="P135" s="250"/>
      <c r="Q135" s="250" t="s">
        <v>3367</v>
      </c>
    </row>
    <row r="136" spans="2:18" x14ac:dyDescent="0.3">
      <c r="B136" s="183">
        <v>41944</v>
      </c>
      <c r="C136" s="184"/>
      <c r="D136" s="184"/>
      <c r="E136" s="185" t="s">
        <v>926</v>
      </c>
      <c r="F136" s="184" t="s">
        <v>1369</v>
      </c>
      <c r="G136" s="184" t="s">
        <v>1272</v>
      </c>
      <c r="H136" s="184" t="s">
        <v>912</v>
      </c>
      <c r="I136" s="184">
        <v>53100</v>
      </c>
      <c r="J136" s="184" t="s">
        <v>1001</v>
      </c>
      <c r="K136" s="191">
        <v>40769</v>
      </c>
      <c r="L136" s="186" t="s">
        <v>983</v>
      </c>
      <c r="M136" s="184" t="s">
        <v>991</v>
      </c>
      <c r="N136" s="184" t="s">
        <v>2608</v>
      </c>
      <c r="O136" s="187">
        <v>52.59</v>
      </c>
      <c r="P136" s="250"/>
      <c r="Q136" s="250" t="s">
        <v>3367</v>
      </c>
    </row>
    <row r="137" spans="2:18" x14ac:dyDescent="0.3">
      <c r="B137" s="183">
        <v>41944</v>
      </c>
      <c r="C137" s="184"/>
      <c r="D137" s="184"/>
      <c r="E137" s="185" t="s">
        <v>926</v>
      </c>
      <c r="F137" s="184" t="s">
        <v>1414</v>
      </c>
      <c r="G137" s="184" t="s">
        <v>1272</v>
      </c>
      <c r="H137" s="184" t="s">
        <v>912</v>
      </c>
      <c r="I137" s="184">
        <v>53100</v>
      </c>
      <c r="J137" s="184" t="s">
        <v>1001</v>
      </c>
      <c r="K137" s="191">
        <v>40869</v>
      </c>
      <c r="L137" s="186" t="s">
        <v>983</v>
      </c>
      <c r="M137" s="184" t="s">
        <v>991</v>
      </c>
      <c r="N137" s="184" t="s">
        <v>2608</v>
      </c>
      <c r="O137" s="187">
        <v>52.59</v>
      </c>
      <c r="P137" s="250"/>
      <c r="Q137" s="250" t="s">
        <v>3367</v>
      </c>
    </row>
    <row r="138" spans="2:18" x14ac:dyDescent="0.3">
      <c r="B138" s="183">
        <v>41944</v>
      </c>
      <c r="C138" s="184"/>
      <c r="D138" s="184"/>
      <c r="E138" s="185" t="s">
        <v>926</v>
      </c>
      <c r="F138" s="184" t="s">
        <v>1427</v>
      </c>
      <c r="G138" s="184" t="s">
        <v>1272</v>
      </c>
      <c r="H138" s="184" t="s">
        <v>912</v>
      </c>
      <c r="I138" s="184">
        <v>53100</v>
      </c>
      <c r="J138" s="184" t="s">
        <v>1001</v>
      </c>
      <c r="K138" s="191">
        <v>40691</v>
      </c>
      <c r="L138" s="186" t="s">
        <v>983</v>
      </c>
      <c r="M138" s="184" t="s">
        <v>991</v>
      </c>
      <c r="N138" s="184" t="s">
        <v>2608</v>
      </c>
      <c r="O138" s="187">
        <v>52.59</v>
      </c>
      <c r="P138" s="250"/>
      <c r="Q138" s="250" t="s">
        <v>3367</v>
      </c>
    </row>
    <row r="139" spans="2:18" x14ac:dyDescent="0.3">
      <c r="B139" s="183">
        <v>41944</v>
      </c>
      <c r="C139" s="184"/>
      <c r="D139" s="184"/>
      <c r="E139" s="185" t="s">
        <v>926</v>
      </c>
      <c r="F139" s="184" t="s">
        <v>1435</v>
      </c>
      <c r="G139" s="184" t="s">
        <v>1272</v>
      </c>
      <c r="H139" s="184" t="s">
        <v>912</v>
      </c>
      <c r="I139" s="184">
        <v>53100</v>
      </c>
      <c r="J139" s="184" t="s">
        <v>1001</v>
      </c>
      <c r="K139" s="191">
        <v>40911</v>
      </c>
      <c r="L139" s="186" t="s">
        <v>983</v>
      </c>
      <c r="M139" s="184" t="s">
        <v>991</v>
      </c>
      <c r="N139" s="184" t="s">
        <v>2608</v>
      </c>
      <c r="O139" s="187">
        <v>52.59</v>
      </c>
      <c r="P139" s="250"/>
      <c r="Q139" s="250" t="s">
        <v>3367</v>
      </c>
    </row>
    <row r="140" spans="2:18" x14ac:dyDescent="0.3">
      <c r="B140" s="183">
        <v>41944</v>
      </c>
      <c r="C140" s="184"/>
      <c r="D140" s="184"/>
      <c r="E140" s="185" t="s">
        <v>926</v>
      </c>
      <c r="F140" s="184" t="s">
        <v>1448</v>
      </c>
      <c r="G140" s="184" t="s">
        <v>1272</v>
      </c>
      <c r="H140" s="184" t="s">
        <v>912</v>
      </c>
      <c r="I140" s="184">
        <v>53100</v>
      </c>
      <c r="J140" s="184" t="s">
        <v>1001</v>
      </c>
      <c r="K140" s="191">
        <v>40970</v>
      </c>
      <c r="L140" s="186" t="s">
        <v>983</v>
      </c>
      <c r="M140" s="184" t="s">
        <v>991</v>
      </c>
      <c r="N140" s="184" t="s">
        <v>2608</v>
      </c>
      <c r="O140" s="187">
        <v>52.59</v>
      </c>
      <c r="P140" s="250"/>
      <c r="Q140" s="250" t="s">
        <v>3367</v>
      </c>
    </row>
    <row r="141" spans="2:18" x14ac:dyDescent="0.3">
      <c r="B141" s="183">
        <v>41944</v>
      </c>
      <c r="C141" s="184"/>
      <c r="D141" s="184"/>
      <c r="E141" s="185" t="s">
        <v>945</v>
      </c>
      <c r="F141" s="184" t="s">
        <v>1486</v>
      </c>
      <c r="G141" s="184" t="s">
        <v>1272</v>
      </c>
      <c r="H141" s="184" t="s">
        <v>912</v>
      </c>
      <c r="I141" s="184">
        <v>53100</v>
      </c>
      <c r="J141" s="184" t="s">
        <v>1001</v>
      </c>
      <c r="K141" s="191">
        <v>39711</v>
      </c>
      <c r="L141" s="186" t="s">
        <v>983</v>
      </c>
      <c r="M141" s="184" t="s">
        <v>991</v>
      </c>
      <c r="N141" s="184" t="s">
        <v>2608</v>
      </c>
      <c r="O141" s="187">
        <v>52.59</v>
      </c>
      <c r="P141" s="250"/>
      <c r="Q141" s="250" t="s">
        <v>3367</v>
      </c>
    </row>
    <row r="142" spans="2:18" x14ac:dyDescent="0.3">
      <c r="B142" s="183">
        <v>41944</v>
      </c>
      <c r="C142" s="184"/>
      <c r="D142" s="184"/>
      <c r="E142" s="185" t="s">
        <v>961</v>
      </c>
      <c r="F142" s="184" t="s">
        <v>1799</v>
      </c>
      <c r="G142" s="184" t="s">
        <v>1591</v>
      </c>
      <c r="H142" s="184" t="s">
        <v>947</v>
      </c>
      <c r="I142" s="184">
        <v>45774</v>
      </c>
      <c r="J142" s="184" t="s">
        <v>1004</v>
      </c>
      <c r="K142" s="191">
        <v>40812</v>
      </c>
      <c r="L142" s="186" t="s">
        <v>984</v>
      </c>
      <c r="M142" s="184" t="s">
        <v>992</v>
      </c>
      <c r="N142" s="184" t="s">
        <v>2608</v>
      </c>
      <c r="O142" s="187">
        <v>74.09</v>
      </c>
      <c r="P142" s="250"/>
      <c r="Q142" s="250" t="s">
        <v>3367</v>
      </c>
    </row>
    <row r="143" spans="2:18" x14ac:dyDescent="0.3">
      <c r="B143" s="183">
        <v>42005</v>
      </c>
      <c r="C143" s="184" t="s">
        <v>2704</v>
      </c>
      <c r="D143" s="184" t="s">
        <v>2703</v>
      </c>
      <c r="E143" s="185" t="s">
        <v>884</v>
      </c>
      <c r="F143" s="184" t="s">
        <v>1293</v>
      </c>
      <c r="G143" s="184" t="s">
        <v>1272</v>
      </c>
      <c r="H143" s="184" t="s">
        <v>912</v>
      </c>
      <c r="I143" s="184">
        <v>53100</v>
      </c>
      <c r="J143" s="184"/>
      <c r="K143" s="191"/>
      <c r="L143" s="186"/>
      <c r="M143" s="184"/>
      <c r="N143" s="184"/>
      <c r="O143" s="187"/>
      <c r="P143" s="241"/>
      <c r="Q143" s="241" t="s">
        <v>3366</v>
      </c>
    </row>
    <row r="144" spans="2:18" x14ac:dyDescent="0.3">
      <c r="B144" s="173">
        <v>42005</v>
      </c>
      <c r="C144" s="174" t="s">
        <v>2690</v>
      </c>
      <c r="D144" s="174" t="s">
        <v>590</v>
      </c>
      <c r="E144" s="175" t="s">
        <v>882</v>
      </c>
      <c r="F144" s="174" t="s">
        <v>589</v>
      </c>
      <c r="G144" s="174" t="s">
        <v>1272</v>
      </c>
      <c r="H144" s="174" t="s">
        <v>912</v>
      </c>
      <c r="I144" s="174">
        <v>53100</v>
      </c>
      <c r="J144" s="174" t="s">
        <v>904</v>
      </c>
      <c r="K144" s="176">
        <v>41565</v>
      </c>
      <c r="L144" s="177" t="s">
        <v>984</v>
      </c>
      <c r="M144" s="174" t="s">
        <v>902</v>
      </c>
      <c r="N144" s="174" t="s">
        <v>2608</v>
      </c>
      <c r="O144" s="178"/>
      <c r="P144" s="241"/>
      <c r="Q144" s="267" t="s">
        <v>3365</v>
      </c>
      <c r="R144" s="250" t="s">
        <v>3371</v>
      </c>
    </row>
    <row r="145" spans="2:18" x14ac:dyDescent="0.3">
      <c r="B145" s="173">
        <v>42005</v>
      </c>
      <c r="C145" s="174" t="s">
        <v>2690</v>
      </c>
      <c r="D145" s="174" t="s">
        <v>592</v>
      </c>
      <c r="E145" s="175" t="s">
        <v>882</v>
      </c>
      <c r="F145" s="174" t="s">
        <v>591</v>
      </c>
      <c r="G145" s="174" t="s">
        <v>1272</v>
      </c>
      <c r="H145" s="174" t="s">
        <v>912</v>
      </c>
      <c r="I145" s="174">
        <v>53100</v>
      </c>
      <c r="J145" s="174" t="s">
        <v>904</v>
      </c>
      <c r="K145" s="176">
        <v>41565</v>
      </c>
      <c r="L145" s="177" t="s">
        <v>984</v>
      </c>
      <c r="M145" s="174" t="s">
        <v>902</v>
      </c>
      <c r="N145" s="174" t="s">
        <v>2608</v>
      </c>
      <c r="O145" s="178"/>
      <c r="P145" s="241"/>
      <c r="Q145" s="267" t="s">
        <v>3365</v>
      </c>
      <c r="R145" s="250" t="s">
        <v>3371</v>
      </c>
    </row>
    <row r="146" spans="2:18" x14ac:dyDescent="0.3">
      <c r="B146" s="183">
        <v>42036</v>
      </c>
      <c r="C146" s="205" t="s">
        <v>2594</v>
      </c>
      <c r="D146" s="208" t="s">
        <v>2767</v>
      </c>
      <c r="E146" s="206" t="s">
        <v>917</v>
      </c>
      <c r="F146" s="207" t="s">
        <v>1104</v>
      </c>
      <c r="G146" s="208" t="s">
        <v>1272</v>
      </c>
      <c r="H146" s="208" t="s">
        <v>912</v>
      </c>
      <c r="I146" s="209">
        <v>53100</v>
      </c>
      <c r="J146" s="209" t="s">
        <v>1001</v>
      </c>
      <c r="K146" s="210">
        <v>39556</v>
      </c>
      <c r="L146" s="211" t="s">
        <v>983</v>
      </c>
      <c r="M146" s="193"/>
      <c r="N146" s="179"/>
      <c r="O146" s="194"/>
      <c r="P146" s="241"/>
      <c r="Q146" s="241" t="s">
        <v>3361</v>
      </c>
    </row>
    <row r="147" spans="2:18" x14ac:dyDescent="0.3">
      <c r="B147" s="183">
        <v>42036</v>
      </c>
      <c r="C147" s="205" t="s">
        <v>2594</v>
      </c>
      <c r="D147" s="208" t="s">
        <v>2635</v>
      </c>
      <c r="E147" s="206" t="s">
        <v>917</v>
      </c>
      <c r="F147" s="207" t="s">
        <v>1070</v>
      </c>
      <c r="G147" s="208" t="s">
        <v>1272</v>
      </c>
      <c r="H147" s="208" t="s">
        <v>912</v>
      </c>
      <c r="I147" s="209">
        <v>53100</v>
      </c>
      <c r="J147" s="209" t="s">
        <v>1001</v>
      </c>
      <c r="K147" s="210">
        <v>39739</v>
      </c>
      <c r="L147" s="211" t="s">
        <v>983</v>
      </c>
      <c r="M147" s="193"/>
      <c r="N147" s="179"/>
      <c r="O147" s="194"/>
      <c r="P147" s="241"/>
      <c r="Q147" s="241" t="s">
        <v>3361</v>
      </c>
    </row>
    <row r="148" spans="2:18" x14ac:dyDescent="0.3">
      <c r="B148" s="183">
        <v>42036</v>
      </c>
      <c r="C148" s="205" t="s">
        <v>2594</v>
      </c>
      <c r="D148" s="208" t="s">
        <v>1054</v>
      </c>
      <c r="E148" s="206" t="s">
        <v>919</v>
      </c>
      <c r="F148" s="207" t="s">
        <v>1054</v>
      </c>
      <c r="G148" s="208" t="s">
        <v>1272</v>
      </c>
      <c r="H148" s="208" t="s">
        <v>912</v>
      </c>
      <c r="I148" s="209">
        <v>53100</v>
      </c>
      <c r="J148" s="209" t="s">
        <v>1001</v>
      </c>
      <c r="K148" s="210">
        <v>36526</v>
      </c>
      <c r="L148" s="211" t="s">
        <v>983</v>
      </c>
      <c r="M148" s="193"/>
      <c r="N148" s="179"/>
      <c r="O148" s="194"/>
      <c r="P148" s="241"/>
      <c r="Q148" s="241" t="s">
        <v>3361</v>
      </c>
    </row>
    <row r="149" spans="2:18" x14ac:dyDescent="0.3">
      <c r="B149" s="183">
        <v>42036</v>
      </c>
      <c r="C149" s="205" t="s">
        <v>2594</v>
      </c>
      <c r="D149" s="208" t="s">
        <v>2820</v>
      </c>
      <c r="E149" s="206" t="s">
        <v>911</v>
      </c>
      <c r="F149" s="207" t="s">
        <v>1160</v>
      </c>
      <c r="G149" s="208" t="s">
        <v>1272</v>
      </c>
      <c r="H149" s="208" t="s">
        <v>912</v>
      </c>
      <c r="I149" s="209">
        <v>53100</v>
      </c>
      <c r="J149" s="209" t="s">
        <v>1001</v>
      </c>
      <c r="K149" s="210">
        <v>39915</v>
      </c>
      <c r="L149" s="211" t="s">
        <v>983</v>
      </c>
      <c r="M149" s="193"/>
      <c r="N149" s="179"/>
      <c r="O149" s="194"/>
      <c r="P149" s="241"/>
      <c r="Q149" s="241" t="s">
        <v>3361</v>
      </c>
    </row>
    <row r="150" spans="2:18" x14ac:dyDescent="0.3">
      <c r="B150" s="183">
        <v>42036</v>
      </c>
      <c r="C150" s="205" t="s">
        <v>2594</v>
      </c>
      <c r="D150" s="208" t="s">
        <v>1052</v>
      </c>
      <c r="E150" s="206" t="s">
        <v>914</v>
      </c>
      <c r="F150" s="207" t="s">
        <v>1052</v>
      </c>
      <c r="G150" s="208" t="s">
        <v>1272</v>
      </c>
      <c r="H150" s="208" t="s">
        <v>912</v>
      </c>
      <c r="I150" s="209">
        <v>53100</v>
      </c>
      <c r="J150" s="209" t="s">
        <v>1005</v>
      </c>
      <c r="K150" s="210">
        <v>36526</v>
      </c>
      <c r="L150" s="211" t="s">
        <v>983</v>
      </c>
      <c r="M150" s="193"/>
      <c r="N150" s="179"/>
      <c r="O150" s="194"/>
      <c r="P150" s="241"/>
      <c r="Q150" s="241" t="s">
        <v>3361</v>
      </c>
    </row>
    <row r="151" spans="2:18" x14ac:dyDescent="0.3">
      <c r="B151" s="183">
        <v>42036</v>
      </c>
      <c r="C151" s="205" t="s">
        <v>2594</v>
      </c>
      <c r="D151" s="240" t="s">
        <v>2753</v>
      </c>
      <c r="E151" s="206" t="s">
        <v>917</v>
      </c>
      <c r="F151" s="207" t="s">
        <v>2428</v>
      </c>
      <c r="G151" s="208" t="s">
        <v>1272</v>
      </c>
      <c r="H151" s="208" t="s">
        <v>912</v>
      </c>
      <c r="I151" s="209">
        <v>53100</v>
      </c>
      <c r="J151" s="209" t="s">
        <v>1001</v>
      </c>
      <c r="K151" s="210">
        <v>39462</v>
      </c>
      <c r="L151" s="211" t="s">
        <v>983</v>
      </c>
      <c r="M151" s="193"/>
      <c r="N151" s="179"/>
      <c r="O151" s="194"/>
      <c r="P151" s="241"/>
      <c r="Q151" s="241" t="s">
        <v>3363</v>
      </c>
      <c r="R151" s="250"/>
    </row>
    <row r="152" spans="2:18" x14ac:dyDescent="0.3">
      <c r="B152" s="183">
        <v>42036</v>
      </c>
      <c r="C152" s="212" t="s">
        <v>2913</v>
      </c>
      <c r="D152" s="215" t="s">
        <v>2921</v>
      </c>
      <c r="E152" s="213" t="s">
        <v>918</v>
      </c>
      <c r="F152" s="214" t="s">
        <v>1270</v>
      </c>
      <c r="G152" s="215" t="s">
        <v>1272</v>
      </c>
      <c r="H152" s="215" t="s">
        <v>912</v>
      </c>
      <c r="I152" s="214">
        <v>53100</v>
      </c>
      <c r="J152" s="214" t="s">
        <v>1002</v>
      </c>
      <c r="K152" s="216">
        <v>36526</v>
      </c>
      <c r="L152" s="177" t="s">
        <v>984</v>
      </c>
      <c r="M152" s="174"/>
      <c r="N152" s="174"/>
      <c r="O152" s="217"/>
      <c r="P152" s="241"/>
      <c r="Q152" s="241" t="s">
        <v>3361</v>
      </c>
    </row>
    <row r="153" spans="2:18" x14ac:dyDescent="0.3">
      <c r="B153" s="183">
        <v>42036</v>
      </c>
      <c r="C153" s="205" t="s">
        <v>2729</v>
      </c>
      <c r="D153" s="208" t="s">
        <v>3218</v>
      </c>
      <c r="E153" s="206" t="s">
        <v>911</v>
      </c>
      <c r="F153" s="207" t="s">
        <v>1582</v>
      </c>
      <c r="G153" s="208" t="s">
        <v>1272</v>
      </c>
      <c r="H153" s="208" t="s">
        <v>912</v>
      </c>
      <c r="I153" s="209">
        <v>53100</v>
      </c>
      <c r="J153" s="209" t="s">
        <v>1002</v>
      </c>
      <c r="K153" s="210">
        <v>38309</v>
      </c>
      <c r="L153" s="211" t="s">
        <v>984</v>
      </c>
      <c r="M153" s="193"/>
      <c r="N153" s="179"/>
      <c r="O153" s="194"/>
      <c r="P153" s="241"/>
      <c r="Q153" s="241" t="s">
        <v>3361</v>
      </c>
    </row>
    <row r="154" spans="2:18" x14ac:dyDescent="0.3">
      <c r="B154" s="183">
        <v>42036</v>
      </c>
      <c r="C154" s="205" t="s">
        <v>2729</v>
      </c>
      <c r="D154" s="208" t="s">
        <v>409</v>
      </c>
      <c r="E154" s="206" t="s">
        <v>927</v>
      </c>
      <c r="F154" s="207" t="s">
        <v>2133</v>
      </c>
      <c r="G154" s="208" t="s">
        <v>1272</v>
      </c>
      <c r="H154" s="208" t="s">
        <v>912</v>
      </c>
      <c r="I154" s="209">
        <v>53100</v>
      </c>
      <c r="J154" s="209" t="s">
        <v>1002</v>
      </c>
      <c r="K154" s="210">
        <v>39651</v>
      </c>
      <c r="L154" s="211" t="s">
        <v>984</v>
      </c>
      <c r="M154" s="193"/>
      <c r="N154" s="179"/>
      <c r="O154" s="194"/>
      <c r="P154" s="241"/>
      <c r="Q154" s="241" t="s">
        <v>3361</v>
      </c>
    </row>
    <row r="155" spans="2:18" x14ac:dyDescent="0.3">
      <c r="B155" s="183">
        <v>42036</v>
      </c>
      <c r="C155" s="205" t="s">
        <v>2663</v>
      </c>
      <c r="D155" s="208" t="s">
        <v>2994</v>
      </c>
      <c r="E155" s="206" t="s">
        <v>911</v>
      </c>
      <c r="F155" s="207" t="s">
        <v>1345</v>
      </c>
      <c r="G155" s="208" t="s">
        <v>1274</v>
      </c>
      <c r="H155" s="208" t="s">
        <v>929</v>
      </c>
      <c r="I155" s="209">
        <v>35510</v>
      </c>
      <c r="J155" s="209" t="s">
        <v>1002</v>
      </c>
      <c r="K155" s="210">
        <v>39170</v>
      </c>
      <c r="L155" s="211" t="s">
        <v>984</v>
      </c>
      <c r="M155" s="193"/>
      <c r="N155" s="179"/>
      <c r="O155" s="194"/>
      <c r="P155" s="241"/>
      <c r="Q155" s="241" t="s">
        <v>3361</v>
      </c>
    </row>
    <row r="156" spans="2:18" x14ac:dyDescent="0.3">
      <c r="B156" s="183">
        <v>42036</v>
      </c>
      <c r="C156" s="205" t="s">
        <v>2663</v>
      </c>
      <c r="D156" s="240" t="s">
        <v>2998</v>
      </c>
      <c r="E156" s="206" t="s">
        <v>917</v>
      </c>
      <c r="F156" s="207" t="s">
        <v>2429</v>
      </c>
      <c r="G156" s="208" t="s">
        <v>1274</v>
      </c>
      <c r="H156" s="208" t="s">
        <v>929</v>
      </c>
      <c r="I156" s="209">
        <v>35510</v>
      </c>
      <c r="J156" s="209" t="s">
        <v>1002</v>
      </c>
      <c r="K156" s="210">
        <v>36526</v>
      </c>
      <c r="L156" s="211" t="s">
        <v>984</v>
      </c>
      <c r="M156" s="193"/>
      <c r="N156" s="179"/>
      <c r="O156" s="194"/>
      <c r="P156" s="241"/>
      <c r="Q156" s="241" t="s">
        <v>3362</v>
      </c>
    </row>
    <row r="157" spans="2:18" x14ac:dyDescent="0.3">
      <c r="B157" s="183">
        <v>42036</v>
      </c>
      <c r="C157" s="205" t="s">
        <v>2663</v>
      </c>
      <c r="D157" s="208" t="s">
        <v>2988</v>
      </c>
      <c r="E157" s="206" t="s">
        <v>919</v>
      </c>
      <c r="F157" s="207" t="s">
        <v>1339</v>
      </c>
      <c r="G157" s="208" t="s">
        <v>1274</v>
      </c>
      <c r="H157" s="208" t="s">
        <v>929</v>
      </c>
      <c r="I157" s="209">
        <v>35510</v>
      </c>
      <c r="J157" s="209" t="s">
        <v>1001</v>
      </c>
      <c r="K157" s="210">
        <v>36526</v>
      </c>
      <c r="L157" s="211" t="s">
        <v>983</v>
      </c>
      <c r="M157" s="193"/>
      <c r="N157" s="179"/>
      <c r="O157" s="194"/>
      <c r="P157" s="241"/>
      <c r="Q157" s="241" t="s">
        <v>3361</v>
      </c>
    </row>
    <row r="158" spans="2:18" x14ac:dyDescent="0.3">
      <c r="B158" s="183">
        <v>42036</v>
      </c>
      <c r="C158" s="205" t="s">
        <v>2663</v>
      </c>
      <c r="D158" s="208" t="s">
        <v>2990</v>
      </c>
      <c r="E158" s="206" t="s">
        <v>931</v>
      </c>
      <c r="F158" s="207" t="s">
        <v>1341</v>
      </c>
      <c r="G158" s="208" t="s">
        <v>1274</v>
      </c>
      <c r="H158" s="208" t="s">
        <v>929</v>
      </c>
      <c r="I158" s="209">
        <v>35510</v>
      </c>
      <c r="J158" s="209" t="s">
        <v>1005</v>
      </c>
      <c r="K158" s="210">
        <v>36526</v>
      </c>
      <c r="L158" s="211" t="s">
        <v>983</v>
      </c>
      <c r="M158" s="193"/>
      <c r="N158" s="179"/>
      <c r="O158" s="194"/>
      <c r="P158" s="241"/>
      <c r="Q158" s="241" t="s">
        <v>3361</v>
      </c>
    </row>
    <row r="159" spans="2:18" x14ac:dyDescent="0.3">
      <c r="B159" s="183">
        <v>42036</v>
      </c>
      <c r="C159" s="205" t="s">
        <v>2690</v>
      </c>
      <c r="D159" s="208" t="s">
        <v>68</v>
      </c>
      <c r="E159" s="206" t="s">
        <v>960</v>
      </c>
      <c r="F159" s="207" t="s">
        <v>1788</v>
      </c>
      <c r="G159" s="208" t="s">
        <v>1272</v>
      </c>
      <c r="H159" s="208" t="s">
        <v>912</v>
      </c>
      <c r="I159" s="209">
        <v>53100</v>
      </c>
      <c r="J159" s="209" t="s">
        <v>1001</v>
      </c>
      <c r="K159" s="210">
        <v>41091</v>
      </c>
      <c r="L159" s="211" t="s">
        <v>983</v>
      </c>
      <c r="M159" s="193"/>
      <c r="N159" s="179"/>
      <c r="O159" s="194"/>
      <c r="P159" s="241"/>
      <c r="Q159" s="241" t="s">
        <v>3361</v>
      </c>
    </row>
    <row r="160" spans="2:18" x14ac:dyDescent="0.3">
      <c r="B160" s="183">
        <v>42036</v>
      </c>
      <c r="C160" s="205" t="s">
        <v>2665</v>
      </c>
      <c r="D160" s="208" t="s">
        <v>2963</v>
      </c>
      <c r="E160" s="206" t="s">
        <v>936</v>
      </c>
      <c r="F160" s="207" t="s">
        <v>1313</v>
      </c>
      <c r="G160" s="208" t="s">
        <v>1272</v>
      </c>
      <c r="H160" s="208" t="s">
        <v>912</v>
      </c>
      <c r="I160" s="209">
        <v>53100</v>
      </c>
      <c r="J160" s="209" t="s">
        <v>1001</v>
      </c>
      <c r="K160" s="209" t="s">
        <v>930</v>
      </c>
      <c r="L160" s="211" t="s">
        <v>983</v>
      </c>
      <c r="M160" s="193"/>
      <c r="N160" s="179"/>
      <c r="O160" s="194"/>
      <c r="P160" s="241"/>
      <c r="Q160" s="241" t="s">
        <v>3361</v>
      </c>
    </row>
    <row r="161" spans="1:18" s="155" customFormat="1" x14ac:dyDescent="0.3">
      <c r="B161" s="183">
        <v>42036</v>
      </c>
      <c r="C161" s="205" t="s">
        <v>2665</v>
      </c>
      <c r="D161" s="208" t="s">
        <v>2960</v>
      </c>
      <c r="E161" s="206" t="s">
        <v>936</v>
      </c>
      <c r="F161" s="207" t="s">
        <v>1310</v>
      </c>
      <c r="G161" s="208" t="s">
        <v>1272</v>
      </c>
      <c r="H161" s="208" t="s">
        <v>912</v>
      </c>
      <c r="I161" s="209">
        <v>53100</v>
      </c>
      <c r="J161" s="209" t="s">
        <v>1001</v>
      </c>
      <c r="K161" s="209" t="s">
        <v>930</v>
      </c>
      <c r="L161" s="211" t="s">
        <v>983</v>
      </c>
      <c r="M161" s="193"/>
      <c r="N161" s="179"/>
      <c r="O161" s="194"/>
      <c r="P161" s="241"/>
      <c r="Q161" s="241" t="s">
        <v>3361</v>
      </c>
      <c r="R161" s="27"/>
    </row>
    <row r="162" spans="1:18" s="156" customFormat="1" x14ac:dyDescent="0.3">
      <c r="B162" s="183">
        <v>42036</v>
      </c>
      <c r="C162" s="205" t="s">
        <v>2665</v>
      </c>
      <c r="D162" s="208" t="s">
        <v>2961</v>
      </c>
      <c r="E162" s="206" t="s">
        <v>936</v>
      </c>
      <c r="F162" s="207" t="s">
        <v>1311</v>
      </c>
      <c r="G162" s="208" t="s">
        <v>1272</v>
      </c>
      <c r="H162" s="208" t="s">
        <v>912</v>
      </c>
      <c r="I162" s="209">
        <v>53100</v>
      </c>
      <c r="J162" s="209" t="s">
        <v>1001</v>
      </c>
      <c r="K162" s="209" t="s">
        <v>930</v>
      </c>
      <c r="L162" s="211" t="s">
        <v>983</v>
      </c>
      <c r="M162" s="193"/>
      <c r="N162" s="179"/>
      <c r="O162" s="194"/>
      <c r="P162" s="241"/>
      <c r="Q162" s="241" t="s">
        <v>3361</v>
      </c>
      <c r="R162" s="27"/>
    </row>
    <row r="163" spans="1:18" s="157" customFormat="1" ht="18.75" customHeight="1" x14ac:dyDescent="0.3">
      <c r="B163" s="183">
        <v>42036</v>
      </c>
      <c r="C163" s="205" t="s">
        <v>2665</v>
      </c>
      <c r="D163" s="208" t="s">
        <v>2959</v>
      </c>
      <c r="E163" s="206" t="s">
        <v>936</v>
      </c>
      <c r="F163" s="207" t="s">
        <v>1309</v>
      </c>
      <c r="G163" s="208" t="s">
        <v>1272</v>
      </c>
      <c r="H163" s="208" t="s">
        <v>912</v>
      </c>
      <c r="I163" s="209">
        <v>53100</v>
      </c>
      <c r="J163" s="209" t="s">
        <v>1001</v>
      </c>
      <c r="K163" s="209" t="s">
        <v>930</v>
      </c>
      <c r="L163" s="211" t="s">
        <v>983</v>
      </c>
      <c r="M163" s="193"/>
      <c r="N163" s="179"/>
      <c r="O163" s="194"/>
      <c r="P163" s="241"/>
      <c r="Q163" s="241" t="s">
        <v>3361</v>
      </c>
      <c r="R163" s="27"/>
    </row>
    <row r="164" spans="1:18" s="157" customFormat="1" ht="13.5" customHeight="1" x14ac:dyDescent="0.3">
      <c r="B164" s="183">
        <v>42036</v>
      </c>
      <c r="C164" s="205" t="s">
        <v>2665</v>
      </c>
      <c r="D164" s="208" t="s">
        <v>2958</v>
      </c>
      <c r="E164" s="206" t="s">
        <v>936</v>
      </c>
      <c r="F164" s="254" t="s">
        <v>1308</v>
      </c>
      <c r="G164" s="208" t="s">
        <v>1272</v>
      </c>
      <c r="H164" s="208" t="s">
        <v>912</v>
      </c>
      <c r="I164" s="209">
        <v>53100</v>
      </c>
      <c r="J164" s="209" t="s">
        <v>1001</v>
      </c>
      <c r="K164" s="209" t="s">
        <v>930</v>
      </c>
      <c r="L164" s="211" t="s">
        <v>983</v>
      </c>
      <c r="M164" s="193"/>
      <c r="N164" s="179"/>
      <c r="O164" s="194"/>
      <c r="P164" s="241"/>
      <c r="Q164" s="241" t="s">
        <v>3361</v>
      </c>
      <c r="R164" s="27"/>
    </row>
    <row r="165" spans="1:18" x14ac:dyDescent="0.3">
      <c r="A165" s="149"/>
      <c r="B165" s="183">
        <v>42036</v>
      </c>
      <c r="C165" s="205" t="s">
        <v>2913</v>
      </c>
      <c r="D165" s="208" t="s">
        <v>2922</v>
      </c>
      <c r="E165" s="206" t="s">
        <v>911</v>
      </c>
      <c r="F165" s="207" t="s">
        <v>1275</v>
      </c>
      <c r="G165" s="208" t="s">
        <v>1272</v>
      </c>
      <c r="H165" s="208" t="s">
        <v>912</v>
      </c>
      <c r="I165" s="209">
        <v>53100</v>
      </c>
      <c r="J165" s="209" t="s">
        <v>1001</v>
      </c>
      <c r="K165" s="210">
        <v>36526</v>
      </c>
      <c r="L165" s="211" t="s">
        <v>983</v>
      </c>
      <c r="M165" s="193"/>
      <c r="N165" s="179"/>
      <c r="O165" s="194"/>
      <c r="P165" s="241"/>
      <c r="Q165" s="241" t="s">
        <v>3361</v>
      </c>
    </row>
    <row r="166" spans="1:18" x14ac:dyDescent="0.3">
      <c r="A166" s="149"/>
      <c r="B166" s="183">
        <v>42036</v>
      </c>
      <c r="C166" s="205" t="s">
        <v>2704</v>
      </c>
      <c r="D166" s="208" t="s">
        <v>2949</v>
      </c>
      <c r="E166" s="206" t="s">
        <v>934</v>
      </c>
      <c r="F166" s="207" t="s">
        <v>1299</v>
      </c>
      <c r="G166" s="208" t="s">
        <v>1272</v>
      </c>
      <c r="H166" s="208" t="s">
        <v>912</v>
      </c>
      <c r="I166" s="209">
        <v>53100</v>
      </c>
      <c r="J166" s="209" t="s">
        <v>1002</v>
      </c>
      <c r="K166" s="210">
        <v>40056</v>
      </c>
      <c r="L166" s="211" t="s">
        <v>984</v>
      </c>
      <c r="M166" s="193"/>
      <c r="N166" s="179"/>
      <c r="O166" s="194"/>
      <c r="P166" s="241"/>
      <c r="Q166" s="241" t="s">
        <v>3361</v>
      </c>
    </row>
    <row r="167" spans="1:18" x14ac:dyDescent="0.3">
      <c r="B167" s="183">
        <v>42036</v>
      </c>
      <c r="C167" s="205" t="s">
        <v>2663</v>
      </c>
      <c r="D167" s="208" t="s">
        <v>300</v>
      </c>
      <c r="E167" s="206" t="s">
        <v>887</v>
      </c>
      <c r="F167" s="207" t="s">
        <v>2020</v>
      </c>
      <c r="G167" s="208" t="s">
        <v>1272</v>
      </c>
      <c r="H167" s="208" t="s">
        <v>912</v>
      </c>
      <c r="I167" s="209">
        <v>53100</v>
      </c>
      <c r="J167" s="209" t="s">
        <v>1002</v>
      </c>
      <c r="K167" s="210">
        <v>37526</v>
      </c>
      <c r="L167" s="211" t="s">
        <v>984</v>
      </c>
      <c r="M167" s="193"/>
      <c r="N167" s="179"/>
      <c r="O167" s="194"/>
      <c r="P167" s="241"/>
      <c r="Q167" s="241" t="s">
        <v>3361</v>
      </c>
    </row>
    <row r="168" spans="1:18" x14ac:dyDescent="0.3">
      <c r="B168" s="183">
        <v>42036</v>
      </c>
      <c r="C168" s="205" t="s">
        <v>2686</v>
      </c>
      <c r="D168" s="208" t="s">
        <v>6</v>
      </c>
      <c r="E168" s="206" t="s">
        <v>927</v>
      </c>
      <c r="F168" s="207" t="s">
        <v>1714</v>
      </c>
      <c r="G168" s="208" t="s">
        <v>1272</v>
      </c>
      <c r="H168" s="208" t="s">
        <v>912</v>
      </c>
      <c r="I168" s="209">
        <v>53100</v>
      </c>
      <c r="J168" s="209" t="s">
        <v>1002</v>
      </c>
      <c r="K168" s="210">
        <v>39555</v>
      </c>
      <c r="L168" s="211" t="s">
        <v>984</v>
      </c>
      <c r="M168" s="193"/>
      <c r="N168" s="179"/>
      <c r="O168" s="194"/>
      <c r="P168" s="241"/>
      <c r="Q168" s="241" t="s">
        <v>3361</v>
      </c>
    </row>
    <row r="169" spans="1:18" x14ac:dyDescent="0.3">
      <c r="B169" s="183">
        <v>42036</v>
      </c>
      <c r="C169" s="205" t="s">
        <v>2663</v>
      </c>
      <c r="D169" s="208" t="s">
        <v>2995</v>
      </c>
      <c r="E169" s="206" t="s">
        <v>916</v>
      </c>
      <c r="F169" s="207" t="s">
        <v>1346</v>
      </c>
      <c r="G169" s="208" t="s">
        <v>1274</v>
      </c>
      <c r="H169" s="208" t="s">
        <v>929</v>
      </c>
      <c r="I169" s="209">
        <v>35510</v>
      </c>
      <c r="J169" s="209" t="s">
        <v>1002</v>
      </c>
      <c r="K169" s="210">
        <v>38836</v>
      </c>
      <c r="L169" s="211" t="s">
        <v>984</v>
      </c>
      <c r="M169" s="193"/>
      <c r="N169" s="179"/>
      <c r="O169" s="194"/>
      <c r="P169" s="241"/>
      <c r="Q169" s="241" t="s">
        <v>3361</v>
      </c>
    </row>
    <row r="170" spans="1:18" x14ac:dyDescent="0.3">
      <c r="B170" s="183">
        <v>42036</v>
      </c>
      <c r="C170" s="205" t="s">
        <v>2594</v>
      </c>
      <c r="D170" s="208" t="s">
        <v>2633</v>
      </c>
      <c r="E170" s="206" t="s">
        <v>911</v>
      </c>
      <c r="F170" s="207" t="s">
        <v>1068</v>
      </c>
      <c r="G170" s="208" t="s">
        <v>1272</v>
      </c>
      <c r="H170" s="208" t="s">
        <v>912</v>
      </c>
      <c r="I170" s="209">
        <v>53100</v>
      </c>
      <c r="J170" s="209" t="s">
        <v>1001</v>
      </c>
      <c r="K170" s="210">
        <v>39083</v>
      </c>
      <c r="L170" s="211" t="s">
        <v>983</v>
      </c>
      <c r="M170" s="193"/>
      <c r="N170" s="179"/>
      <c r="O170" s="194"/>
      <c r="P170" s="241"/>
      <c r="Q170" s="241" t="s">
        <v>3361</v>
      </c>
    </row>
    <row r="171" spans="1:18" x14ac:dyDescent="0.3">
      <c r="B171" s="183">
        <v>42036</v>
      </c>
      <c r="C171" s="205" t="s">
        <v>2663</v>
      </c>
      <c r="D171" s="208" t="s">
        <v>2997</v>
      </c>
      <c r="E171" s="206" t="s">
        <v>917</v>
      </c>
      <c r="F171" s="207" t="s">
        <v>1348</v>
      </c>
      <c r="G171" s="208" t="s">
        <v>1274</v>
      </c>
      <c r="H171" s="208" t="s">
        <v>929</v>
      </c>
      <c r="I171" s="209">
        <v>35510</v>
      </c>
      <c r="J171" s="209" t="s">
        <v>1002</v>
      </c>
      <c r="K171" s="210">
        <v>39608</v>
      </c>
      <c r="L171" s="211" t="s">
        <v>984</v>
      </c>
      <c r="M171" s="193"/>
      <c r="N171" s="179"/>
      <c r="O171" s="194"/>
      <c r="P171" s="241"/>
      <c r="Q171" s="241" t="s">
        <v>3361</v>
      </c>
    </row>
    <row r="172" spans="1:18" x14ac:dyDescent="0.3">
      <c r="B172" s="183">
        <v>42036</v>
      </c>
      <c r="C172" s="205" t="s">
        <v>2665</v>
      </c>
      <c r="D172" s="253" t="s">
        <v>2777</v>
      </c>
      <c r="E172" s="206" t="s">
        <v>917</v>
      </c>
      <c r="F172" s="207" t="s">
        <v>1114</v>
      </c>
      <c r="G172" s="208" t="s">
        <v>1272</v>
      </c>
      <c r="H172" s="208" t="s">
        <v>912</v>
      </c>
      <c r="I172" s="209">
        <v>53100</v>
      </c>
      <c r="J172" s="209" t="s">
        <v>1001</v>
      </c>
      <c r="K172" s="210">
        <v>39785</v>
      </c>
      <c r="L172" s="211" t="s">
        <v>983</v>
      </c>
      <c r="M172" s="193"/>
      <c r="N172" s="179"/>
      <c r="O172" s="255"/>
      <c r="P172" s="241"/>
      <c r="Q172" s="241" t="s">
        <v>3361</v>
      </c>
    </row>
    <row r="173" spans="1:18" x14ac:dyDescent="0.3">
      <c r="B173" s="183">
        <v>42036</v>
      </c>
      <c r="C173" s="205" t="s">
        <v>2663</v>
      </c>
      <c r="D173" s="253" t="s">
        <v>3010</v>
      </c>
      <c r="E173" s="206" t="s">
        <v>938</v>
      </c>
      <c r="F173" s="207" t="s">
        <v>1363</v>
      </c>
      <c r="G173" s="208" t="s">
        <v>1274</v>
      </c>
      <c r="H173" s="208" t="s">
        <v>929</v>
      </c>
      <c r="I173" s="209">
        <v>35510</v>
      </c>
      <c r="J173" s="209" t="s">
        <v>1006</v>
      </c>
      <c r="K173" s="210">
        <v>40126</v>
      </c>
      <c r="L173" s="211" t="s">
        <v>984</v>
      </c>
      <c r="M173" s="193"/>
      <c r="N173" s="179"/>
      <c r="O173" s="255"/>
      <c r="P173" s="241"/>
      <c r="Q173" s="241" t="s">
        <v>3361</v>
      </c>
    </row>
    <row r="174" spans="1:18" x14ac:dyDescent="0.3">
      <c r="B174" s="183">
        <v>42036</v>
      </c>
      <c r="C174" s="205" t="s">
        <v>2663</v>
      </c>
      <c r="D174" s="253" t="s">
        <v>2991</v>
      </c>
      <c r="E174" s="206" t="s">
        <v>915</v>
      </c>
      <c r="F174" s="207" t="s">
        <v>1342</v>
      </c>
      <c r="G174" s="208" t="s">
        <v>1274</v>
      </c>
      <c r="H174" s="208" t="s">
        <v>929</v>
      </c>
      <c r="I174" s="209">
        <v>35510</v>
      </c>
      <c r="J174" s="209" t="s">
        <v>1006</v>
      </c>
      <c r="K174" s="210">
        <v>36526</v>
      </c>
      <c r="L174" s="211" t="s">
        <v>984</v>
      </c>
      <c r="M174" s="193"/>
      <c r="N174" s="179"/>
      <c r="O174" s="255"/>
      <c r="P174" s="241"/>
      <c r="Q174" s="241" t="s">
        <v>3361</v>
      </c>
    </row>
    <row r="175" spans="1:18" x14ac:dyDescent="0.3">
      <c r="B175" s="183">
        <v>42036</v>
      </c>
      <c r="C175" s="205" t="s">
        <v>2665</v>
      </c>
      <c r="D175" s="253" t="s">
        <v>107</v>
      </c>
      <c r="E175" s="206" t="s">
        <v>964</v>
      </c>
      <c r="F175" s="207" t="s">
        <v>1834</v>
      </c>
      <c r="G175" s="208" t="s">
        <v>1272</v>
      </c>
      <c r="H175" s="208" t="s">
        <v>912</v>
      </c>
      <c r="I175" s="209">
        <v>53100</v>
      </c>
      <c r="J175" s="209" t="s">
        <v>1005</v>
      </c>
      <c r="K175" s="210">
        <v>41227</v>
      </c>
      <c r="L175" s="211" t="s">
        <v>983</v>
      </c>
      <c r="M175" s="193"/>
      <c r="N175" s="179"/>
      <c r="O175" s="255"/>
      <c r="P175" s="241"/>
      <c r="Q175" s="241" t="s">
        <v>3361</v>
      </c>
    </row>
    <row r="176" spans="1:18" x14ac:dyDescent="0.3">
      <c r="B176" s="183">
        <v>42036</v>
      </c>
      <c r="C176" s="205" t="s">
        <v>2663</v>
      </c>
      <c r="D176" s="253" t="s">
        <v>3007</v>
      </c>
      <c r="E176" s="206" t="s">
        <v>938</v>
      </c>
      <c r="F176" s="207" t="s">
        <v>1360</v>
      </c>
      <c r="G176" s="208" t="s">
        <v>1274</v>
      </c>
      <c r="H176" s="208" t="s">
        <v>929</v>
      </c>
      <c r="I176" s="209">
        <v>35510</v>
      </c>
      <c r="J176" s="209" t="s">
        <v>1006</v>
      </c>
      <c r="K176" s="210">
        <v>40126</v>
      </c>
      <c r="L176" s="211" t="s">
        <v>984</v>
      </c>
      <c r="M176" s="193"/>
      <c r="N176" s="179"/>
      <c r="O176" s="255"/>
      <c r="P176" s="241"/>
      <c r="Q176" s="241" t="s">
        <v>3361</v>
      </c>
    </row>
    <row r="177" spans="2:17" x14ac:dyDescent="0.3">
      <c r="B177" s="183">
        <v>42036</v>
      </c>
      <c r="C177" s="205" t="s">
        <v>2594</v>
      </c>
      <c r="D177" s="253" t="s">
        <v>2649</v>
      </c>
      <c r="E177" s="206" t="s">
        <v>921</v>
      </c>
      <c r="F177" s="207" t="s">
        <v>1084</v>
      </c>
      <c r="G177" s="208" t="s">
        <v>1272</v>
      </c>
      <c r="H177" s="208" t="s">
        <v>912</v>
      </c>
      <c r="I177" s="209">
        <v>53100</v>
      </c>
      <c r="J177" s="209" t="s">
        <v>1005</v>
      </c>
      <c r="K177" s="210">
        <v>39462</v>
      </c>
      <c r="L177" s="211" t="s">
        <v>983</v>
      </c>
      <c r="M177" s="193"/>
      <c r="N177" s="179"/>
      <c r="O177" s="255"/>
      <c r="P177" s="241"/>
      <c r="Q177" s="241" t="s">
        <v>3361</v>
      </c>
    </row>
    <row r="178" spans="2:17" x14ac:dyDescent="0.3">
      <c r="B178" s="183">
        <v>42036</v>
      </c>
      <c r="C178" s="205" t="s">
        <v>2690</v>
      </c>
      <c r="D178" s="253" t="s">
        <v>125</v>
      </c>
      <c r="E178" s="206" t="s">
        <v>965</v>
      </c>
      <c r="F178" s="207" t="s">
        <v>1852</v>
      </c>
      <c r="G178" s="208" t="s">
        <v>1272</v>
      </c>
      <c r="H178" s="208" t="s">
        <v>912</v>
      </c>
      <c r="I178" s="209">
        <v>53100</v>
      </c>
      <c r="J178" s="209" t="s">
        <v>1001</v>
      </c>
      <c r="K178" s="210">
        <v>40963</v>
      </c>
      <c r="L178" s="211" t="s">
        <v>983</v>
      </c>
      <c r="M178" s="193"/>
      <c r="N178" s="179"/>
      <c r="O178" s="255"/>
      <c r="P178" s="241"/>
      <c r="Q178" s="241" t="s">
        <v>3361</v>
      </c>
    </row>
    <row r="179" spans="2:17" x14ac:dyDescent="0.3">
      <c r="B179" s="183">
        <v>42036</v>
      </c>
      <c r="C179" s="205" t="s">
        <v>2594</v>
      </c>
      <c r="D179" s="253" t="s">
        <v>2894</v>
      </c>
      <c r="E179" s="206" t="s">
        <v>926</v>
      </c>
      <c r="F179" s="207" t="s">
        <v>1244</v>
      </c>
      <c r="G179" s="208" t="s">
        <v>1272</v>
      </c>
      <c r="H179" s="208" t="s">
        <v>912</v>
      </c>
      <c r="I179" s="209">
        <v>53100</v>
      </c>
      <c r="J179" s="209" t="s">
        <v>1001</v>
      </c>
      <c r="K179" s="210">
        <v>40575</v>
      </c>
      <c r="L179" s="211" t="s">
        <v>983</v>
      </c>
      <c r="M179" s="193"/>
      <c r="N179" s="179"/>
      <c r="O179" s="255"/>
      <c r="P179" s="241"/>
      <c r="Q179" s="241" t="s">
        <v>3361</v>
      </c>
    </row>
    <row r="180" spans="2:17" x14ac:dyDescent="0.3">
      <c r="B180" s="183">
        <v>42036</v>
      </c>
      <c r="C180" s="205" t="s">
        <v>2690</v>
      </c>
      <c r="D180" s="253" t="s">
        <v>126</v>
      </c>
      <c r="E180" s="206" t="s">
        <v>965</v>
      </c>
      <c r="F180" s="207" t="s">
        <v>1853</v>
      </c>
      <c r="G180" s="208" t="s">
        <v>1272</v>
      </c>
      <c r="H180" s="208" t="s">
        <v>912</v>
      </c>
      <c r="I180" s="209">
        <v>53100</v>
      </c>
      <c r="J180" s="209" t="s">
        <v>1001</v>
      </c>
      <c r="K180" s="210">
        <v>41091</v>
      </c>
      <c r="L180" s="211" t="s">
        <v>983</v>
      </c>
      <c r="M180" s="193"/>
      <c r="N180" s="179"/>
      <c r="O180" s="255"/>
      <c r="P180" s="241"/>
      <c r="Q180" s="241" t="s">
        <v>3361</v>
      </c>
    </row>
    <row r="181" spans="2:17" x14ac:dyDescent="0.3">
      <c r="B181" s="183">
        <v>42036</v>
      </c>
      <c r="C181" s="205" t="s">
        <v>2690</v>
      </c>
      <c r="D181" s="253" t="s">
        <v>124</v>
      </c>
      <c r="E181" s="206" t="s">
        <v>965</v>
      </c>
      <c r="F181" s="207" t="s">
        <v>1851</v>
      </c>
      <c r="G181" s="208" t="s">
        <v>1272</v>
      </c>
      <c r="H181" s="208" t="s">
        <v>912</v>
      </c>
      <c r="I181" s="209">
        <v>53100</v>
      </c>
      <c r="J181" s="209" t="s">
        <v>1001</v>
      </c>
      <c r="K181" s="210">
        <v>41182</v>
      </c>
      <c r="L181" s="211" t="s">
        <v>983</v>
      </c>
      <c r="M181" s="193"/>
      <c r="N181" s="179"/>
      <c r="O181" s="255"/>
      <c r="P181" s="241"/>
      <c r="Q181" s="241" t="s">
        <v>3361</v>
      </c>
    </row>
    <row r="182" spans="2:17" x14ac:dyDescent="0.3">
      <c r="B182" s="183">
        <v>42036</v>
      </c>
      <c r="C182" s="205" t="s">
        <v>2594</v>
      </c>
      <c r="D182" s="253" t="s">
        <v>2776</v>
      </c>
      <c r="E182" s="206" t="s">
        <v>917</v>
      </c>
      <c r="F182" s="207" t="s">
        <v>1113</v>
      </c>
      <c r="G182" s="208" t="s">
        <v>1272</v>
      </c>
      <c r="H182" s="208" t="s">
        <v>912</v>
      </c>
      <c r="I182" s="209">
        <v>53100</v>
      </c>
      <c r="J182" s="209" t="s">
        <v>1001</v>
      </c>
      <c r="K182" s="210">
        <v>39778</v>
      </c>
      <c r="L182" s="211" t="s">
        <v>983</v>
      </c>
      <c r="M182" s="193"/>
      <c r="N182" s="179"/>
      <c r="O182" s="255"/>
      <c r="P182" s="241"/>
      <c r="Q182" s="241" t="s">
        <v>3361</v>
      </c>
    </row>
    <row r="183" spans="2:17" x14ac:dyDescent="0.3">
      <c r="B183" s="183">
        <v>42036</v>
      </c>
      <c r="C183" s="205" t="s">
        <v>2594</v>
      </c>
      <c r="D183" s="253" t="s">
        <v>2778</v>
      </c>
      <c r="E183" s="206" t="s">
        <v>917</v>
      </c>
      <c r="F183" s="207" t="s">
        <v>1115</v>
      </c>
      <c r="G183" s="208" t="s">
        <v>1272</v>
      </c>
      <c r="H183" s="208" t="s">
        <v>912</v>
      </c>
      <c r="I183" s="209">
        <v>53100</v>
      </c>
      <c r="J183" s="209" t="s">
        <v>1001</v>
      </c>
      <c r="K183" s="210">
        <v>39778</v>
      </c>
      <c r="L183" s="211" t="s">
        <v>983</v>
      </c>
      <c r="M183" s="193"/>
      <c r="N183" s="179"/>
      <c r="O183" s="255"/>
      <c r="P183" s="241"/>
      <c r="Q183" s="241" t="s">
        <v>3361</v>
      </c>
    </row>
    <row r="184" spans="2:17" x14ac:dyDescent="0.3">
      <c r="B184" s="183">
        <v>42036</v>
      </c>
      <c r="C184" s="205" t="s">
        <v>2682</v>
      </c>
      <c r="D184" s="253" t="s">
        <v>391</v>
      </c>
      <c r="E184" s="206" t="s">
        <v>926</v>
      </c>
      <c r="F184" s="207" t="s">
        <v>2116</v>
      </c>
      <c r="G184" s="208" t="s">
        <v>1272</v>
      </c>
      <c r="H184" s="208" t="s">
        <v>912</v>
      </c>
      <c r="I184" s="209">
        <v>53100</v>
      </c>
      <c r="J184" s="209" t="s">
        <v>1002</v>
      </c>
      <c r="K184" s="210">
        <v>40258</v>
      </c>
      <c r="L184" s="211" t="s">
        <v>984</v>
      </c>
      <c r="M184" s="193"/>
      <c r="N184" s="179"/>
      <c r="O184" s="255"/>
      <c r="P184" s="241"/>
      <c r="Q184" s="241" t="s">
        <v>3361</v>
      </c>
    </row>
    <row r="185" spans="2:17" x14ac:dyDescent="0.3">
      <c r="B185" s="183">
        <v>42036</v>
      </c>
      <c r="C185" s="205" t="s">
        <v>77</v>
      </c>
      <c r="D185" s="253" t="s">
        <v>78</v>
      </c>
      <c r="E185" s="206" t="s">
        <v>926</v>
      </c>
      <c r="F185" s="207" t="s">
        <v>1802</v>
      </c>
      <c r="G185" s="208" t="s">
        <v>1272</v>
      </c>
      <c r="H185" s="208" t="s">
        <v>912</v>
      </c>
      <c r="I185" s="209">
        <v>53100</v>
      </c>
      <c r="J185" s="209" t="s">
        <v>1001</v>
      </c>
      <c r="K185" s="210">
        <v>40788</v>
      </c>
      <c r="L185" s="211" t="s">
        <v>983</v>
      </c>
      <c r="M185" s="193"/>
      <c r="N185" s="179"/>
      <c r="O185" s="255"/>
      <c r="P185" s="241"/>
      <c r="Q185" s="241" t="s">
        <v>3361</v>
      </c>
    </row>
    <row r="186" spans="2:17" x14ac:dyDescent="0.3">
      <c r="B186" s="183">
        <v>42036</v>
      </c>
      <c r="C186" s="205" t="s">
        <v>2594</v>
      </c>
      <c r="D186" s="253" t="s">
        <v>2596</v>
      </c>
      <c r="E186" s="206" t="s">
        <v>911</v>
      </c>
      <c r="F186" s="207" t="s">
        <v>1026</v>
      </c>
      <c r="G186" s="208" t="s">
        <v>1272</v>
      </c>
      <c r="H186" s="208" t="s">
        <v>912</v>
      </c>
      <c r="I186" s="209">
        <v>53100</v>
      </c>
      <c r="J186" s="209" t="s">
        <v>1001</v>
      </c>
      <c r="K186" s="210">
        <v>39276</v>
      </c>
      <c r="L186" s="211" t="s">
        <v>983</v>
      </c>
      <c r="M186" s="193"/>
      <c r="N186" s="179"/>
      <c r="O186" s="255"/>
      <c r="P186" s="241"/>
      <c r="Q186" s="241" t="s">
        <v>3361</v>
      </c>
    </row>
    <row r="187" spans="2:17" x14ac:dyDescent="0.3">
      <c r="B187" s="183">
        <v>42036</v>
      </c>
      <c r="C187" s="205" t="s">
        <v>2594</v>
      </c>
      <c r="D187" s="253" t="s">
        <v>2627</v>
      </c>
      <c r="E187" s="206" t="s">
        <v>911</v>
      </c>
      <c r="F187" s="207" t="s">
        <v>1062</v>
      </c>
      <c r="G187" s="208" t="s">
        <v>1272</v>
      </c>
      <c r="H187" s="208" t="s">
        <v>912</v>
      </c>
      <c r="I187" s="209">
        <v>53100</v>
      </c>
      <c r="J187" s="209" t="s">
        <v>1001</v>
      </c>
      <c r="K187" s="210">
        <v>39083</v>
      </c>
      <c r="L187" s="211" t="s">
        <v>983</v>
      </c>
      <c r="M187" s="193"/>
      <c r="N187" s="179"/>
      <c r="O187" s="255"/>
      <c r="P187" s="241"/>
      <c r="Q187" s="241" t="s">
        <v>3361</v>
      </c>
    </row>
    <row r="188" spans="2:17" x14ac:dyDescent="0.3">
      <c r="B188" s="183">
        <v>42036</v>
      </c>
      <c r="C188" s="205" t="s">
        <v>2594</v>
      </c>
      <c r="D188" s="253" t="s">
        <v>2599</v>
      </c>
      <c r="E188" s="206" t="s">
        <v>911</v>
      </c>
      <c r="F188" s="207" t="s">
        <v>1029</v>
      </c>
      <c r="G188" s="208" t="s">
        <v>1273</v>
      </c>
      <c r="H188" s="208" t="s">
        <v>913</v>
      </c>
      <c r="I188" s="209">
        <v>53000</v>
      </c>
      <c r="J188" s="209" t="s">
        <v>1001</v>
      </c>
      <c r="K188" s="210">
        <v>39276</v>
      </c>
      <c r="L188" s="211" t="s">
        <v>983</v>
      </c>
      <c r="M188" s="193"/>
      <c r="N188" s="179"/>
      <c r="O188" s="255"/>
      <c r="P188" s="241"/>
      <c r="Q188" s="241" t="s">
        <v>3361</v>
      </c>
    </row>
    <row r="189" spans="2:17" x14ac:dyDescent="0.3">
      <c r="B189" s="183">
        <v>42036</v>
      </c>
      <c r="C189" s="205" t="s">
        <v>2594</v>
      </c>
      <c r="D189" s="253" t="s">
        <v>3011</v>
      </c>
      <c r="E189" s="206" t="s">
        <v>926</v>
      </c>
      <c r="F189" s="207" t="s">
        <v>1365</v>
      </c>
      <c r="G189" s="208" t="s">
        <v>1272</v>
      </c>
      <c r="H189" s="208" t="s">
        <v>912</v>
      </c>
      <c r="I189" s="209">
        <v>53100</v>
      </c>
      <c r="J189" s="209" t="s">
        <v>1001</v>
      </c>
      <c r="K189" s="210">
        <v>40691</v>
      </c>
      <c r="L189" s="211" t="s">
        <v>983</v>
      </c>
      <c r="M189" s="193"/>
      <c r="N189" s="179"/>
      <c r="O189" s="255"/>
      <c r="P189" s="241"/>
      <c r="Q189" s="241" t="s">
        <v>3361</v>
      </c>
    </row>
    <row r="190" spans="2:17" x14ac:dyDescent="0.3">
      <c r="B190" s="183">
        <v>42036</v>
      </c>
      <c r="C190" s="205" t="s">
        <v>2594</v>
      </c>
      <c r="D190" s="253" t="s">
        <v>2868</v>
      </c>
      <c r="E190" s="206" t="s">
        <v>926</v>
      </c>
      <c r="F190" s="207" t="s">
        <v>1215</v>
      </c>
      <c r="G190" s="208" t="s">
        <v>1272</v>
      </c>
      <c r="H190" s="208" t="s">
        <v>912</v>
      </c>
      <c r="I190" s="209">
        <v>53100</v>
      </c>
      <c r="J190" s="209" t="s">
        <v>1001</v>
      </c>
      <c r="K190" s="210">
        <v>40506</v>
      </c>
      <c r="L190" s="211" t="s">
        <v>983</v>
      </c>
      <c r="M190" s="193"/>
      <c r="N190" s="179"/>
      <c r="O190" s="255"/>
      <c r="P190" s="241"/>
      <c r="Q190" s="241" t="s">
        <v>3361</v>
      </c>
    </row>
    <row r="191" spans="2:17" x14ac:dyDescent="0.3">
      <c r="B191" s="183">
        <v>42036</v>
      </c>
      <c r="C191" s="205" t="s">
        <v>2913</v>
      </c>
      <c r="D191" s="253" t="s">
        <v>2914</v>
      </c>
      <c r="E191" s="206" t="s">
        <v>911</v>
      </c>
      <c r="F191" s="207" t="s">
        <v>1264</v>
      </c>
      <c r="G191" s="208" t="s">
        <v>1272</v>
      </c>
      <c r="H191" s="208" t="s">
        <v>912</v>
      </c>
      <c r="I191" s="209">
        <v>53100</v>
      </c>
      <c r="J191" s="209" t="s">
        <v>1002</v>
      </c>
      <c r="K191" s="210">
        <v>36526</v>
      </c>
      <c r="L191" s="211" t="s">
        <v>984</v>
      </c>
      <c r="M191" s="193"/>
      <c r="N191" s="179"/>
      <c r="O191" s="194"/>
      <c r="P191" s="241"/>
      <c r="Q191" s="241" t="s">
        <v>3361</v>
      </c>
    </row>
    <row r="192" spans="2:17" x14ac:dyDescent="0.3">
      <c r="B192" s="183">
        <v>42036</v>
      </c>
      <c r="C192" s="205" t="s">
        <v>2913</v>
      </c>
      <c r="D192" s="253" t="s">
        <v>2926</v>
      </c>
      <c r="E192" s="206" t="s">
        <v>911</v>
      </c>
      <c r="F192" s="207" t="s">
        <v>1278</v>
      </c>
      <c r="G192" s="208" t="s">
        <v>1272</v>
      </c>
      <c r="H192" s="208" t="s">
        <v>912</v>
      </c>
      <c r="I192" s="209">
        <v>53100</v>
      </c>
      <c r="J192" s="209" t="s">
        <v>1001</v>
      </c>
      <c r="K192" s="210">
        <v>36526</v>
      </c>
      <c r="L192" s="211" t="s">
        <v>983</v>
      </c>
      <c r="M192" s="193"/>
      <c r="N192" s="179"/>
      <c r="O192" s="194"/>
      <c r="P192" s="241"/>
      <c r="Q192" s="241" t="s">
        <v>3361</v>
      </c>
    </row>
    <row r="193" spans="2:17" x14ac:dyDescent="0.3">
      <c r="B193" s="183">
        <v>42036</v>
      </c>
      <c r="C193" s="205" t="s">
        <v>2913</v>
      </c>
      <c r="D193" s="253" t="s">
        <v>2946</v>
      </c>
      <c r="E193" s="206" t="s">
        <v>921</v>
      </c>
      <c r="F193" s="207" t="s">
        <v>1296</v>
      </c>
      <c r="G193" s="208" t="s">
        <v>1272</v>
      </c>
      <c r="H193" s="208" t="s">
        <v>912</v>
      </c>
      <c r="I193" s="209">
        <v>53100</v>
      </c>
      <c r="J193" s="209" t="s">
        <v>1006</v>
      </c>
      <c r="K193" s="210">
        <v>36526</v>
      </c>
      <c r="L193" s="211" t="s">
        <v>984</v>
      </c>
      <c r="M193" s="193"/>
      <c r="N193" s="179"/>
      <c r="O193" s="194"/>
      <c r="P193" s="241"/>
      <c r="Q193" s="241" t="s">
        <v>3361</v>
      </c>
    </row>
    <row r="194" spans="2:17" x14ac:dyDescent="0.3">
      <c r="B194" s="183">
        <v>42036</v>
      </c>
      <c r="C194" s="205" t="s">
        <v>2694</v>
      </c>
      <c r="D194" s="253" t="s">
        <v>456</v>
      </c>
      <c r="E194" s="206" t="s">
        <v>897</v>
      </c>
      <c r="F194" s="207" t="s">
        <v>2199</v>
      </c>
      <c r="G194" s="208" t="s">
        <v>2195</v>
      </c>
      <c r="H194" s="208" t="s">
        <v>974</v>
      </c>
      <c r="I194" s="209">
        <v>33700</v>
      </c>
      <c r="J194" s="209" t="s">
        <v>1001</v>
      </c>
      <c r="K194" s="210">
        <v>40907</v>
      </c>
      <c r="L194" s="211" t="s">
        <v>983</v>
      </c>
      <c r="M194" s="193"/>
      <c r="N194" s="179"/>
      <c r="O194" s="194"/>
      <c r="P194" s="241"/>
      <c r="Q194" s="241" t="s">
        <v>3361</v>
      </c>
    </row>
    <row r="195" spans="2:17" x14ac:dyDescent="0.3">
      <c r="B195" s="183">
        <v>42036</v>
      </c>
      <c r="C195" s="205" t="s">
        <v>2913</v>
      </c>
      <c r="D195" s="253" t="s">
        <v>2916</v>
      </c>
      <c r="E195" s="206" t="s">
        <v>911</v>
      </c>
      <c r="F195" s="207" t="s">
        <v>1266</v>
      </c>
      <c r="G195" s="208" t="s">
        <v>1272</v>
      </c>
      <c r="H195" s="208" t="s">
        <v>912</v>
      </c>
      <c r="I195" s="209">
        <v>53100</v>
      </c>
      <c r="J195" s="209" t="s">
        <v>1001</v>
      </c>
      <c r="K195" s="210">
        <v>36526</v>
      </c>
      <c r="L195" s="211" t="s">
        <v>983</v>
      </c>
      <c r="M195" s="193"/>
      <c r="N195" s="179"/>
      <c r="O195" s="194"/>
      <c r="P195" s="241"/>
      <c r="Q195" s="241" t="s">
        <v>3361</v>
      </c>
    </row>
    <row r="196" spans="2:17" x14ac:dyDescent="0.3">
      <c r="B196" s="183">
        <v>42036</v>
      </c>
      <c r="C196" s="205" t="s">
        <v>2665</v>
      </c>
      <c r="D196" s="253" t="s">
        <v>504</v>
      </c>
      <c r="E196" s="206" t="s">
        <v>953</v>
      </c>
      <c r="F196" s="207" t="s">
        <v>2252</v>
      </c>
      <c r="G196" s="208" t="s">
        <v>1272</v>
      </c>
      <c r="H196" s="208" t="s">
        <v>912</v>
      </c>
      <c r="I196" s="209">
        <v>53100</v>
      </c>
      <c r="J196" s="209" t="s">
        <v>1002</v>
      </c>
      <c r="K196" s="210">
        <v>41358</v>
      </c>
      <c r="L196" s="211" t="s">
        <v>984</v>
      </c>
      <c r="M196" s="193"/>
      <c r="N196" s="179"/>
      <c r="O196" s="194"/>
      <c r="P196" s="241"/>
      <c r="Q196" s="241" t="s">
        <v>3361</v>
      </c>
    </row>
    <row r="197" spans="2:17" x14ac:dyDescent="0.3">
      <c r="B197" s="183">
        <v>42036</v>
      </c>
      <c r="C197" s="205" t="s">
        <v>2594</v>
      </c>
      <c r="D197" s="253" t="s">
        <v>2867</v>
      </c>
      <c r="E197" s="206" t="s">
        <v>927</v>
      </c>
      <c r="F197" s="207" t="s">
        <v>1214</v>
      </c>
      <c r="G197" s="208" t="s">
        <v>1272</v>
      </c>
      <c r="H197" s="208" t="s">
        <v>912</v>
      </c>
      <c r="I197" s="209">
        <v>53100</v>
      </c>
      <c r="J197" s="209" t="s">
        <v>1001</v>
      </c>
      <c r="K197" s="210">
        <v>39789</v>
      </c>
      <c r="L197" s="211" t="s">
        <v>983</v>
      </c>
      <c r="M197" s="193"/>
      <c r="N197" s="179"/>
      <c r="O197" s="194"/>
      <c r="P197" s="241"/>
      <c r="Q197" s="241" t="s">
        <v>3361</v>
      </c>
    </row>
    <row r="198" spans="2:17" x14ac:dyDescent="0.3">
      <c r="B198" s="183">
        <v>42036</v>
      </c>
      <c r="C198" s="205" t="s">
        <v>2665</v>
      </c>
      <c r="D198" s="253" t="s">
        <v>116</v>
      </c>
      <c r="E198" s="206" t="s">
        <v>938</v>
      </c>
      <c r="F198" s="207" t="s">
        <v>1843</v>
      </c>
      <c r="G198" s="208" t="s">
        <v>1272</v>
      </c>
      <c r="H198" s="208" t="s">
        <v>912</v>
      </c>
      <c r="I198" s="209">
        <v>53100</v>
      </c>
      <c r="J198" s="209" t="s">
        <v>1005</v>
      </c>
      <c r="K198" s="210">
        <v>40733</v>
      </c>
      <c r="L198" s="211" t="s">
        <v>983</v>
      </c>
      <c r="M198" s="193"/>
      <c r="N198" s="179"/>
      <c r="O198" s="194"/>
      <c r="P198" s="241"/>
      <c r="Q198" s="241" t="s">
        <v>3361</v>
      </c>
    </row>
    <row r="199" spans="2:17" x14ac:dyDescent="0.3">
      <c r="B199" s="183">
        <v>42036</v>
      </c>
      <c r="C199" s="205" t="s">
        <v>2665</v>
      </c>
      <c r="D199" s="253" t="s">
        <v>3290</v>
      </c>
      <c r="E199" s="206" t="s">
        <v>926</v>
      </c>
      <c r="F199" s="207" t="s">
        <v>1656</v>
      </c>
      <c r="G199" s="208" t="s">
        <v>1272</v>
      </c>
      <c r="H199" s="208" t="s">
        <v>912</v>
      </c>
      <c r="I199" s="209">
        <v>53100</v>
      </c>
      <c r="J199" s="209" t="s">
        <v>1002</v>
      </c>
      <c r="K199" s="210">
        <v>39374</v>
      </c>
      <c r="L199" s="211" t="s">
        <v>984</v>
      </c>
      <c r="M199" s="193"/>
      <c r="N199" s="179"/>
      <c r="O199" s="194"/>
      <c r="P199" s="241"/>
      <c r="Q199" s="241" t="s">
        <v>3361</v>
      </c>
    </row>
    <row r="200" spans="2:17" x14ac:dyDescent="0.3">
      <c r="B200" s="183">
        <v>42036</v>
      </c>
      <c r="C200" s="205" t="s">
        <v>2594</v>
      </c>
      <c r="D200" s="253" t="s">
        <v>2876</v>
      </c>
      <c r="E200" s="206" t="s">
        <v>926</v>
      </c>
      <c r="F200" s="207" t="s">
        <v>1224</v>
      </c>
      <c r="G200" s="208" t="s">
        <v>1272</v>
      </c>
      <c r="H200" s="208" t="s">
        <v>912</v>
      </c>
      <c r="I200" s="209">
        <v>53100</v>
      </c>
      <c r="J200" s="209" t="s">
        <v>1001</v>
      </c>
      <c r="K200" s="210">
        <v>40575</v>
      </c>
      <c r="L200" s="211" t="s">
        <v>983</v>
      </c>
      <c r="M200" s="193"/>
      <c r="N200" s="179"/>
      <c r="O200" s="194"/>
      <c r="P200" s="241"/>
      <c r="Q200" s="241" t="s">
        <v>3361</v>
      </c>
    </row>
    <row r="201" spans="2:17" x14ac:dyDescent="0.3">
      <c r="B201" s="183">
        <v>42036</v>
      </c>
      <c r="C201" s="205" t="s">
        <v>2944</v>
      </c>
      <c r="D201" s="253" t="s">
        <v>2945</v>
      </c>
      <c r="E201" s="206" t="s">
        <v>931</v>
      </c>
      <c r="F201" s="207" t="s">
        <v>1294</v>
      </c>
      <c r="G201" s="208" t="s">
        <v>1272</v>
      </c>
      <c r="H201" s="208" t="s">
        <v>912</v>
      </c>
      <c r="I201" s="209">
        <v>53100</v>
      </c>
      <c r="J201" s="209" t="s">
        <v>1005</v>
      </c>
      <c r="K201" s="210">
        <v>36526</v>
      </c>
      <c r="L201" s="211" t="s">
        <v>983</v>
      </c>
      <c r="M201" s="193"/>
      <c r="N201" s="179"/>
      <c r="O201" s="194"/>
      <c r="P201" s="241"/>
      <c r="Q201" s="241" t="s">
        <v>3361</v>
      </c>
    </row>
    <row r="202" spans="2:17" x14ac:dyDescent="0.3">
      <c r="B202" s="183">
        <v>42036</v>
      </c>
      <c r="C202" s="205" t="s">
        <v>2665</v>
      </c>
      <c r="D202" s="253" t="s">
        <v>2886</v>
      </c>
      <c r="E202" s="206" t="s">
        <v>925</v>
      </c>
      <c r="F202" s="207" t="s">
        <v>1236</v>
      </c>
      <c r="G202" s="208" t="s">
        <v>1272</v>
      </c>
      <c r="H202" s="208" t="s">
        <v>912</v>
      </c>
      <c r="I202" s="209">
        <v>53100</v>
      </c>
      <c r="J202" s="209" t="s">
        <v>1001</v>
      </c>
      <c r="K202" s="210">
        <v>36526</v>
      </c>
      <c r="L202" s="211" t="s">
        <v>983</v>
      </c>
      <c r="M202" s="193"/>
      <c r="N202" s="179"/>
      <c r="O202" s="194"/>
      <c r="P202" s="241"/>
      <c r="Q202" s="241" t="s">
        <v>3361</v>
      </c>
    </row>
    <row r="203" spans="2:17" x14ac:dyDescent="0.3">
      <c r="B203" s="183">
        <v>42036</v>
      </c>
      <c r="C203" s="205" t="s">
        <v>2913</v>
      </c>
      <c r="D203" s="253" t="s">
        <v>2925</v>
      </c>
      <c r="E203" s="206" t="s">
        <v>911</v>
      </c>
      <c r="F203" s="207" t="s">
        <v>1277</v>
      </c>
      <c r="G203" s="208" t="s">
        <v>1272</v>
      </c>
      <c r="H203" s="208" t="s">
        <v>912</v>
      </c>
      <c r="I203" s="209">
        <v>53100</v>
      </c>
      <c r="J203" s="209" t="s">
        <v>1002</v>
      </c>
      <c r="K203" s="210">
        <v>36526</v>
      </c>
      <c r="L203" s="211" t="s">
        <v>984</v>
      </c>
      <c r="M203" s="193"/>
      <c r="N203" s="179"/>
      <c r="O203" s="194"/>
      <c r="P203" s="241"/>
      <c r="Q203" s="241" t="s">
        <v>3361</v>
      </c>
    </row>
    <row r="204" spans="2:17" x14ac:dyDescent="0.3">
      <c r="B204" s="183">
        <v>42036</v>
      </c>
      <c r="C204" s="205" t="s">
        <v>2594</v>
      </c>
      <c r="D204" s="253" t="s">
        <v>1055</v>
      </c>
      <c r="E204" s="206" t="s">
        <v>918</v>
      </c>
      <c r="F204" s="207" t="s">
        <v>1055</v>
      </c>
      <c r="G204" s="208" t="s">
        <v>1272</v>
      </c>
      <c r="H204" s="208" t="s">
        <v>912</v>
      </c>
      <c r="I204" s="209">
        <v>53100</v>
      </c>
      <c r="J204" s="209" t="s">
        <v>1001</v>
      </c>
      <c r="K204" s="210">
        <v>36526</v>
      </c>
      <c r="L204" s="211" t="s">
        <v>983</v>
      </c>
      <c r="M204" s="193"/>
      <c r="N204" s="179"/>
      <c r="O204" s="194"/>
      <c r="P204" s="241"/>
      <c r="Q204" s="241" t="s">
        <v>3361</v>
      </c>
    </row>
    <row r="205" spans="2:17" x14ac:dyDescent="0.3">
      <c r="B205" s="183">
        <v>42036</v>
      </c>
      <c r="C205" s="205" t="s">
        <v>2652</v>
      </c>
      <c r="D205" s="253" t="s">
        <v>3233</v>
      </c>
      <c r="E205" s="206" t="s">
        <v>948</v>
      </c>
      <c r="F205" s="207" t="s">
        <v>1598</v>
      </c>
      <c r="G205" s="208" t="s">
        <v>1591</v>
      </c>
      <c r="H205" s="208" t="s">
        <v>947</v>
      </c>
      <c r="I205" s="209">
        <v>45774</v>
      </c>
      <c r="J205" s="209" t="s">
        <v>1001</v>
      </c>
      <c r="K205" s="210">
        <v>40133</v>
      </c>
      <c r="L205" s="211" t="s">
        <v>983</v>
      </c>
      <c r="M205" s="193"/>
      <c r="N205" s="179"/>
      <c r="O205" s="194"/>
      <c r="P205" s="241"/>
      <c r="Q205" s="241" t="s">
        <v>3361</v>
      </c>
    </row>
    <row r="206" spans="2:17" x14ac:dyDescent="0.3">
      <c r="B206" s="183">
        <v>42036</v>
      </c>
      <c r="C206" s="205" t="s">
        <v>2652</v>
      </c>
      <c r="D206" s="253" t="s">
        <v>3229</v>
      </c>
      <c r="E206" s="206" t="s">
        <v>917</v>
      </c>
      <c r="F206" s="207" t="s">
        <v>1594</v>
      </c>
      <c r="G206" s="208" t="s">
        <v>1591</v>
      </c>
      <c r="H206" s="208" t="s">
        <v>947</v>
      </c>
      <c r="I206" s="209">
        <v>45774</v>
      </c>
      <c r="J206" s="209" t="s">
        <v>1001</v>
      </c>
      <c r="K206" s="210">
        <v>39910</v>
      </c>
      <c r="L206" s="211" t="s">
        <v>983</v>
      </c>
      <c r="M206" s="193"/>
      <c r="N206" s="179"/>
      <c r="O206" s="194"/>
      <c r="P206" s="241"/>
      <c r="Q206" s="241" t="s">
        <v>3361</v>
      </c>
    </row>
    <row r="207" spans="2:17" x14ac:dyDescent="0.3">
      <c r="B207" s="218">
        <v>42062</v>
      </c>
      <c r="C207" s="174" t="s">
        <v>3285</v>
      </c>
      <c r="D207" s="252" t="s">
        <v>3286</v>
      </c>
      <c r="E207" s="175" t="s">
        <v>926</v>
      </c>
      <c r="F207" s="174" t="s">
        <v>1652</v>
      </c>
      <c r="G207" s="174" t="s">
        <v>1272</v>
      </c>
      <c r="H207" s="174" t="s">
        <v>912</v>
      </c>
      <c r="I207" s="174">
        <v>53100</v>
      </c>
      <c r="J207" s="174" t="s">
        <v>1002</v>
      </c>
      <c r="K207" s="219">
        <v>39374</v>
      </c>
      <c r="L207" s="220"/>
      <c r="M207" s="221"/>
      <c r="N207" s="179"/>
      <c r="O207" s="194"/>
      <c r="P207" s="241"/>
      <c r="Q207" s="241" t="s">
        <v>3364</v>
      </c>
    </row>
    <row r="208" spans="2:17" x14ac:dyDescent="0.3">
      <c r="B208" s="218">
        <v>42062</v>
      </c>
      <c r="C208" s="174" t="s">
        <v>3285</v>
      </c>
      <c r="D208" s="252" t="s">
        <v>3287</v>
      </c>
      <c r="E208" s="175" t="s">
        <v>926</v>
      </c>
      <c r="F208" s="174" t="s">
        <v>1653</v>
      </c>
      <c r="G208" s="174" t="s">
        <v>1272</v>
      </c>
      <c r="H208" s="174" t="s">
        <v>912</v>
      </c>
      <c r="I208" s="174">
        <v>53100</v>
      </c>
      <c r="J208" s="174" t="s">
        <v>1002</v>
      </c>
      <c r="K208" s="219">
        <v>39396</v>
      </c>
      <c r="L208" s="220"/>
      <c r="M208" s="221"/>
      <c r="N208" s="179"/>
      <c r="O208" s="194"/>
      <c r="P208" s="241"/>
      <c r="Q208" s="241" t="s">
        <v>3364</v>
      </c>
    </row>
    <row r="209" spans="2:18" x14ac:dyDescent="0.3">
      <c r="B209" s="218">
        <v>42062</v>
      </c>
      <c r="C209" s="174" t="s">
        <v>3285</v>
      </c>
      <c r="D209" s="252" t="s">
        <v>3288</v>
      </c>
      <c r="E209" s="175" t="s">
        <v>926</v>
      </c>
      <c r="F209" s="174" t="s">
        <v>1654</v>
      </c>
      <c r="G209" s="174" t="s">
        <v>1272</v>
      </c>
      <c r="H209" s="174" t="s">
        <v>912</v>
      </c>
      <c r="I209" s="174">
        <v>53100</v>
      </c>
      <c r="J209" s="174" t="s">
        <v>1002</v>
      </c>
      <c r="K209" s="219">
        <v>39374</v>
      </c>
      <c r="L209" s="220"/>
      <c r="M209" s="221"/>
      <c r="N209" s="179"/>
      <c r="O209" s="194"/>
      <c r="P209" s="241"/>
      <c r="Q209" s="241" t="s">
        <v>3364</v>
      </c>
    </row>
    <row r="210" spans="2:18" x14ac:dyDescent="0.3">
      <c r="B210" s="218">
        <v>42062</v>
      </c>
      <c r="C210" s="174" t="s">
        <v>3285</v>
      </c>
      <c r="D210" s="252" t="s">
        <v>3289</v>
      </c>
      <c r="E210" s="175" t="s">
        <v>926</v>
      </c>
      <c r="F210" s="174" t="s">
        <v>1655</v>
      </c>
      <c r="G210" s="174" t="s">
        <v>1272</v>
      </c>
      <c r="H210" s="174" t="s">
        <v>912</v>
      </c>
      <c r="I210" s="174">
        <v>53100</v>
      </c>
      <c r="J210" s="174" t="s">
        <v>1002</v>
      </c>
      <c r="K210" s="219">
        <v>39374</v>
      </c>
      <c r="L210" s="220"/>
      <c r="M210" s="221"/>
      <c r="N210" s="179"/>
      <c r="O210" s="194"/>
      <c r="P210" s="241"/>
      <c r="Q210" s="241" t="s">
        <v>3364</v>
      </c>
    </row>
    <row r="211" spans="2:18" x14ac:dyDescent="0.3">
      <c r="B211" s="218">
        <v>42062</v>
      </c>
      <c r="C211" s="174" t="s">
        <v>3285</v>
      </c>
      <c r="D211" s="252" t="s">
        <v>3291</v>
      </c>
      <c r="E211" s="175" t="s">
        <v>926</v>
      </c>
      <c r="F211" s="174" t="s">
        <v>1657</v>
      </c>
      <c r="G211" s="174" t="s">
        <v>1272</v>
      </c>
      <c r="H211" s="174" t="s">
        <v>912</v>
      </c>
      <c r="I211" s="174">
        <v>53100</v>
      </c>
      <c r="J211" s="174" t="s">
        <v>1002</v>
      </c>
      <c r="K211" s="219">
        <v>39374</v>
      </c>
      <c r="L211" s="220"/>
      <c r="M211" s="221"/>
      <c r="N211" s="179"/>
      <c r="O211" s="194"/>
      <c r="P211" s="241"/>
      <c r="Q211" s="241" t="s">
        <v>3364</v>
      </c>
    </row>
    <row r="212" spans="2:18" x14ac:dyDescent="0.3">
      <c r="B212" s="218">
        <v>42062</v>
      </c>
      <c r="C212" s="174" t="s">
        <v>3285</v>
      </c>
      <c r="D212" s="252" t="s">
        <v>3292</v>
      </c>
      <c r="E212" s="175" t="s">
        <v>926</v>
      </c>
      <c r="F212" s="174" t="s">
        <v>1658</v>
      </c>
      <c r="G212" s="174" t="s">
        <v>1272</v>
      </c>
      <c r="H212" s="174" t="s">
        <v>912</v>
      </c>
      <c r="I212" s="174">
        <v>53100</v>
      </c>
      <c r="J212" s="174" t="s">
        <v>1002</v>
      </c>
      <c r="K212" s="219">
        <v>39374</v>
      </c>
      <c r="L212" s="220"/>
      <c r="M212" s="221"/>
      <c r="N212" s="179"/>
      <c r="O212" s="194"/>
      <c r="P212" s="241"/>
      <c r="Q212" s="241" t="s">
        <v>3364</v>
      </c>
    </row>
    <row r="213" spans="2:18" x14ac:dyDescent="0.3">
      <c r="B213" s="218">
        <v>42062</v>
      </c>
      <c r="C213" s="174" t="s">
        <v>3285</v>
      </c>
      <c r="D213" s="252" t="s">
        <v>3293</v>
      </c>
      <c r="E213" s="175" t="s">
        <v>926</v>
      </c>
      <c r="F213" s="174" t="s">
        <v>1659</v>
      </c>
      <c r="G213" s="174" t="s">
        <v>1272</v>
      </c>
      <c r="H213" s="174" t="s">
        <v>912</v>
      </c>
      <c r="I213" s="174">
        <v>53100</v>
      </c>
      <c r="J213" s="174" t="s">
        <v>1002</v>
      </c>
      <c r="K213" s="219">
        <v>39374</v>
      </c>
      <c r="L213" s="220"/>
      <c r="M213" s="221"/>
      <c r="N213" s="179"/>
      <c r="O213" s="194"/>
      <c r="P213" s="241"/>
      <c r="Q213" s="241" t="s">
        <v>3364</v>
      </c>
    </row>
    <row r="214" spans="2:18" x14ac:dyDescent="0.3">
      <c r="B214" s="218">
        <v>42062</v>
      </c>
      <c r="C214" s="174" t="s">
        <v>3285</v>
      </c>
      <c r="D214" s="252" t="s">
        <v>3294</v>
      </c>
      <c r="E214" s="175" t="s">
        <v>927</v>
      </c>
      <c r="F214" s="174" t="s">
        <v>1660</v>
      </c>
      <c r="G214" s="174" t="s">
        <v>1272</v>
      </c>
      <c r="H214" s="174" t="s">
        <v>912</v>
      </c>
      <c r="I214" s="174">
        <v>53100</v>
      </c>
      <c r="J214" s="174" t="s">
        <v>1002</v>
      </c>
      <c r="K214" s="219">
        <v>40435</v>
      </c>
      <c r="L214" s="220"/>
      <c r="M214" s="221"/>
      <c r="N214" s="179"/>
      <c r="O214" s="194"/>
      <c r="P214" s="241"/>
      <c r="Q214" s="241" t="s">
        <v>3364</v>
      </c>
    </row>
    <row r="215" spans="2:18" x14ac:dyDescent="0.3">
      <c r="B215" s="218">
        <v>42062</v>
      </c>
      <c r="C215" s="174" t="s">
        <v>3285</v>
      </c>
      <c r="D215" s="252" t="s">
        <v>3295</v>
      </c>
      <c r="E215" s="175" t="s">
        <v>926</v>
      </c>
      <c r="F215" s="174" t="s">
        <v>1661</v>
      </c>
      <c r="G215" s="174" t="s">
        <v>1272</v>
      </c>
      <c r="H215" s="174" t="s">
        <v>912</v>
      </c>
      <c r="I215" s="174">
        <v>53100</v>
      </c>
      <c r="J215" s="174" t="s">
        <v>1002</v>
      </c>
      <c r="K215" s="219">
        <v>39703</v>
      </c>
      <c r="L215" s="220"/>
      <c r="M215" s="221"/>
      <c r="N215" s="179"/>
      <c r="O215" s="194"/>
      <c r="P215" s="241"/>
      <c r="Q215" s="241" t="s">
        <v>3364</v>
      </c>
    </row>
    <row r="216" spans="2:18" x14ac:dyDescent="0.3">
      <c r="B216" s="218">
        <v>42062</v>
      </c>
      <c r="C216" s="174" t="s">
        <v>3285</v>
      </c>
      <c r="D216" s="252" t="s">
        <v>3296</v>
      </c>
      <c r="E216" s="175" t="s">
        <v>926</v>
      </c>
      <c r="F216" s="174" t="s">
        <v>1662</v>
      </c>
      <c r="G216" s="174" t="s">
        <v>1272</v>
      </c>
      <c r="H216" s="174" t="s">
        <v>912</v>
      </c>
      <c r="I216" s="174">
        <v>53100</v>
      </c>
      <c r="J216" s="174" t="s">
        <v>1002</v>
      </c>
      <c r="K216" s="219">
        <v>40049</v>
      </c>
      <c r="L216" s="220"/>
      <c r="M216" s="221"/>
      <c r="N216" s="179"/>
      <c r="O216" s="194"/>
      <c r="P216" s="241"/>
      <c r="Q216" s="241" t="s">
        <v>3364</v>
      </c>
    </row>
    <row r="217" spans="2:18" x14ac:dyDescent="0.3">
      <c r="B217" s="218">
        <v>42062</v>
      </c>
      <c r="C217" s="174" t="s">
        <v>3285</v>
      </c>
      <c r="D217" s="252" t="s">
        <v>3297</v>
      </c>
      <c r="E217" s="175" t="s">
        <v>953</v>
      </c>
      <c r="F217" s="174" t="s">
        <v>1663</v>
      </c>
      <c r="G217" s="174" t="s">
        <v>1272</v>
      </c>
      <c r="H217" s="174" t="s">
        <v>912</v>
      </c>
      <c r="I217" s="174">
        <v>53100</v>
      </c>
      <c r="J217" s="174" t="s">
        <v>1002</v>
      </c>
      <c r="K217" s="219">
        <v>40308</v>
      </c>
      <c r="L217" s="220"/>
      <c r="M217" s="221"/>
      <c r="N217" s="179"/>
      <c r="O217" s="194"/>
      <c r="P217" s="241"/>
      <c r="Q217" s="241" t="s">
        <v>3364</v>
      </c>
    </row>
    <row r="218" spans="2:18" x14ac:dyDescent="0.3">
      <c r="B218" s="218">
        <v>42062</v>
      </c>
      <c r="C218" s="174" t="s">
        <v>3285</v>
      </c>
      <c r="D218" s="252" t="s">
        <v>3299</v>
      </c>
      <c r="E218" s="175" t="s">
        <v>926</v>
      </c>
      <c r="F218" s="174" t="s">
        <v>1665</v>
      </c>
      <c r="G218" s="174" t="s">
        <v>1272</v>
      </c>
      <c r="H218" s="174" t="s">
        <v>912</v>
      </c>
      <c r="I218" s="174">
        <v>53100</v>
      </c>
      <c r="J218" s="174" t="s">
        <v>1002</v>
      </c>
      <c r="K218" s="219">
        <v>39396</v>
      </c>
      <c r="L218" s="220"/>
      <c r="M218" s="221"/>
      <c r="N218" s="179"/>
      <c r="O218" s="194"/>
      <c r="P218" s="241"/>
      <c r="Q218" s="241" t="s">
        <v>3364</v>
      </c>
    </row>
    <row r="219" spans="2:18" x14ac:dyDescent="0.3">
      <c r="B219" s="218">
        <v>42062</v>
      </c>
      <c r="C219" s="174" t="s">
        <v>3285</v>
      </c>
      <c r="D219" s="252" t="s">
        <v>3300</v>
      </c>
      <c r="E219" s="175" t="s">
        <v>926</v>
      </c>
      <c r="F219" s="174" t="s">
        <v>1666</v>
      </c>
      <c r="G219" s="174" t="s">
        <v>1272</v>
      </c>
      <c r="H219" s="174" t="s">
        <v>912</v>
      </c>
      <c r="I219" s="174">
        <v>53100</v>
      </c>
      <c r="J219" s="174" t="s">
        <v>1002</v>
      </c>
      <c r="K219" s="219">
        <v>39396</v>
      </c>
      <c r="L219" s="220"/>
      <c r="M219" s="221"/>
      <c r="N219" s="179"/>
      <c r="O219" s="194"/>
      <c r="P219" s="241"/>
      <c r="Q219" s="241" t="s">
        <v>3364</v>
      </c>
    </row>
    <row r="220" spans="2:18" x14ac:dyDescent="0.3">
      <c r="B220" s="218">
        <v>42062</v>
      </c>
      <c r="C220" s="174" t="s">
        <v>2911</v>
      </c>
      <c r="D220" s="252" t="s">
        <v>397</v>
      </c>
      <c r="E220" s="175" t="s">
        <v>927</v>
      </c>
      <c r="F220" s="174" t="s">
        <v>2138</v>
      </c>
      <c r="G220" s="174" t="s">
        <v>1272</v>
      </c>
      <c r="H220" s="174" t="s">
        <v>912</v>
      </c>
      <c r="I220" s="174">
        <v>53100</v>
      </c>
      <c r="J220" s="174" t="s">
        <v>1002</v>
      </c>
      <c r="K220" s="219">
        <v>40153</v>
      </c>
      <c r="L220" s="220"/>
      <c r="M220" s="221"/>
      <c r="N220" s="179"/>
      <c r="O220" s="194"/>
      <c r="P220" s="241"/>
      <c r="Q220" s="241" t="s">
        <v>3364</v>
      </c>
    </row>
    <row r="221" spans="2:18" x14ac:dyDescent="0.3">
      <c r="B221" s="218">
        <v>42062</v>
      </c>
      <c r="C221" s="174" t="s">
        <v>2911</v>
      </c>
      <c r="D221" s="252" t="s">
        <v>3131</v>
      </c>
      <c r="E221" s="175" t="s">
        <v>945</v>
      </c>
      <c r="F221" s="174" t="s">
        <v>1485</v>
      </c>
      <c r="G221" s="174" t="s">
        <v>1272</v>
      </c>
      <c r="H221" s="174" t="s">
        <v>912</v>
      </c>
      <c r="I221" s="174">
        <v>53100</v>
      </c>
      <c r="J221" s="174" t="s">
        <v>1001</v>
      </c>
      <c r="K221" s="219">
        <v>39748</v>
      </c>
      <c r="L221" s="220"/>
      <c r="M221" s="221"/>
      <c r="N221" s="179"/>
      <c r="O221" s="194"/>
      <c r="P221" s="241"/>
      <c r="Q221" s="241" t="s">
        <v>3364</v>
      </c>
    </row>
    <row r="222" spans="2:18" x14ac:dyDescent="0.3">
      <c r="B222" s="218">
        <v>42062</v>
      </c>
      <c r="C222" s="174" t="s">
        <v>2663</v>
      </c>
      <c r="D222" s="252" t="s">
        <v>831</v>
      </c>
      <c r="E222" s="175" t="s">
        <v>880</v>
      </c>
      <c r="F222" s="174" t="s">
        <v>800</v>
      </c>
      <c r="G222" s="174" t="s">
        <v>1272</v>
      </c>
      <c r="H222" s="174" t="s">
        <v>912</v>
      </c>
      <c r="I222" s="174">
        <v>53100</v>
      </c>
      <c r="J222" s="174"/>
      <c r="K222" s="219" t="s">
        <v>747</v>
      </c>
      <c r="L222" s="219" t="s">
        <v>983</v>
      </c>
      <c r="M222" s="219" t="s">
        <v>903</v>
      </c>
      <c r="N222" s="179"/>
      <c r="O222" s="194"/>
      <c r="P222" s="242"/>
      <c r="Q222" s="267" t="s">
        <v>3365</v>
      </c>
      <c r="R222" s="250" t="s">
        <v>3371</v>
      </c>
    </row>
    <row r="223" spans="2:18" x14ac:dyDescent="0.3">
      <c r="B223" s="223">
        <v>41944</v>
      </c>
      <c r="C223" s="188" t="s">
        <v>2594</v>
      </c>
      <c r="D223" s="239" t="s">
        <v>2699</v>
      </c>
      <c r="E223" s="189" t="s">
        <v>886</v>
      </c>
      <c r="F223" s="188" t="s">
        <v>1092</v>
      </c>
      <c r="G223" s="188" t="s">
        <v>1272</v>
      </c>
      <c r="H223" s="188" t="s">
        <v>912</v>
      </c>
      <c r="I223" s="188">
        <v>53100</v>
      </c>
      <c r="J223" s="188" t="s">
        <v>2698</v>
      </c>
      <c r="K223" s="190">
        <v>39746</v>
      </c>
      <c r="L223" s="190" t="s">
        <v>983</v>
      </c>
      <c r="M223" s="188" t="s">
        <v>985</v>
      </c>
      <c r="N223" s="188" t="s">
        <v>2608</v>
      </c>
      <c r="O223" s="224">
        <f>742.05*1.1</f>
        <v>816.255</v>
      </c>
      <c r="Q223" s="250" t="s">
        <v>3368</v>
      </c>
    </row>
    <row r="224" spans="2:18" x14ac:dyDescent="0.3">
      <c r="B224" s="223">
        <v>41944</v>
      </c>
      <c r="C224" s="188" t="s">
        <v>2594</v>
      </c>
      <c r="D224" s="239" t="s">
        <v>2910</v>
      </c>
      <c r="E224" s="189" t="s">
        <v>911</v>
      </c>
      <c r="F224" s="188" t="s">
        <v>1262</v>
      </c>
      <c r="G224" s="188" t="s">
        <v>1272</v>
      </c>
      <c r="H224" s="188" t="s">
        <v>912</v>
      </c>
      <c r="I224" s="188">
        <v>53100</v>
      </c>
      <c r="J224" s="188" t="s">
        <v>1001</v>
      </c>
      <c r="K224" s="190" t="s">
        <v>930</v>
      </c>
      <c r="L224" s="190" t="s">
        <v>983</v>
      </c>
      <c r="M224" s="188" t="s">
        <v>991</v>
      </c>
      <c r="N224" s="225" t="s">
        <v>2608</v>
      </c>
      <c r="O224" s="224">
        <v>52.59</v>
      </c>
      <c r="Q224" s="250" t="s">
        <v>3368</v>
      </c>
    </row>
    <row r="225" spans="2:17" x14ac:dyDescent="0.3">
      <c r="B225" s="223">
        <v>41944</v>
      </c>
      <c r="C225" s="188" t="s">
        <v>2704</v>
      </c>
      <c r="D225" s="239" t="s">
        <v>2703</v>
      </c>
      <c r="E225" s="189" t="s">
        <v>884</v>
      </c>
      <c r="F225" s="188" t="s">
        <v>1293</v>
      </c>
      <c r="G225" s="188" t="s">
        <v>1272</v>
      </c>
      <c r="H225" s="188" t="s">
        <v>912</v>
      </c>
      <c r="I225" s="188">
        <v>53100</v>
      </c>
      <c r="J225" s="188" t="s">
        <v>2702</v>
      </c>
      <c r="K225" s="190">
        <v>36526</v>
      </c>
      <c r="L225" s="190" t="s">
        <v>983</v>
      </c>
      <c r="M225" s="188" t="s">
        <v>985</v>
      </c>
      <c r="N225" s="225" t="s">
        <v>2608</v>
      </c>
      <c r="O225" s="224">
        <f>293.33*1.1</f>
        <v>322.66300000000001</v>
      </c>
      <c r="Q225" s="250" t="s">
        <v>3368</v>
      </c>
    </row>
    <row r="226" spans="2:17" x14ac:dyDescent="0.3">
      <c r="B226" s="223">
        <v>41944</v>
      </c>
      <c r="C226" s="188" t="s">
        <v>2665</v>
      </c>
      <c r="D226" s="239" t="s">
        <v>2957</v>
      </c>
      <c r="E226" s="189" t="s">
        <v>935</v>
      </c>
      <c r="F226" s="188" t="s">
        <v>1307</v>
      </c>
      <c r="G226" s="188" t="s">
        <v>1272</v>
      </c>
      <c r="H226" s="188" t="s">
        <v>912</v>
      </c>
      <c r="I226" s="188">
        <v>53100</v>
      </c>
      <c r="J226" s="188" t="s">
        <v>935</v>
      </c>
      <c r="K226" s="190" t="s">
        <v>930</v>
      </c>
      <c r="L226" s="190" t="s">
        <v>983</v>
      </c>
      <c r="M226" s="188" t="s">
        <v>985</v>
      </c>
      <c r="N226" s="225" t="s">
        <v>2608</v>
      </c>
      <c r="O226" s="224">
        <f>471.42*1.1</f>
        <v>518.56200000000001</v>
      </c>
      <c r="Q226" s="250" t="s">
        <v>3368</v>
      </c>
    </row>
    <row r="227" spans="2:17" x14ac:dyDescent="0.3">
      <c r="B227" s="223">
        <v>41944</v>
      </c>
      <c r="C227" s="188" t="s">
        <v>2665</v>
      </c>
      <c r="D227" s="239" t="s">
        <v>2958</v>
      </c>
      <c r="E227" s="189" t="s">
        <v>936</v>
      </c>
      <c r="F227" s="188" t="s">
        <v>1308</v>
      </c>
      <c r="G227" s="188" t="s">
        <v>1272</v>
      </c>
      <c r="H227" s="188" t="s">
        <v>912</v>
      </c>
      <c r="I227" s="188">
        <v>53100</v>
      </c>
      <c r="J227" s="188" t="s">
        <v>1001</v>
      </c>
      <c r="K227" s="190" t="s">
        <v>930</v>
      </c>
      <c r="L227" s="190" t="s">
        <v>983</v>
      </c>
      <c r="M227" s="188" t="s">
        <v>991</v>
      </c>
      <c r="N227" s="225" t="s">
        <v>2608</v>
      </c>
      <c r="O227" s="224">
        <v>52.59</v>
      </c>
      <c r="Q227" s="250" t="s">
        <v>3368</v>
      </c>
    </row>
    <row r="228" spans="2:17" x14ac:dyDescent="0.3">
      <c r="B228" s="223">
        <v>41944</v>
      </c>
      <c r="C228" s="188" t="s">
        <v>2665</v>
      </c>
      <c r="D228" s="239" t="s">
        <v>2959</v>
      </c>
      <c r="E228" s="189" t="s">
        <v>936</v>
      </c>
      <c r="F228" s="221" t="s">
        <v>1309</v>
      </c>
      <c r="G228" s="188" t="s">
        <v>1272</v>
      </c>
      <c r="H228" s="188" t="s">
        <v>912</v>
      </c>
      <c r="I228" s="188">
        <v>53100</v>
      </c>
      <c r="J228" s="188" t="s">
        <v>1001</v>
      </c>
      <c r="K228" s="190" t="s">
        <v>930</v>
      </c>
      <c r="L228" s="190" t="s">
        <v>983</v>
      </c>
      <c r="M228" s="188" t="s">
        <v>991</v>
      </c>
      <c r="N228" s="225" t="s">
        <v>2608</v>
      </c>
      <c r="O228" s="224">
        <v>52.59</v>
      </c>
      <c r="Q228" s="250" t="s">
        <v>3368</v>
      </c>
    </row>
    <row r="229" spans="2:17" x14ac:dyDescent="0.3">
      <c r="B229" s="223">
        <v>41944</v>
      </c>
      <c r="C229" s="188" t="s">
        <v>2665</v>
      </c>
      <c r="D229" s="239" t="s">
        <v>2960</v>
      </c>
      <c r="E229" s="189" t="s">
        <v>936</v>
      </c>
      <c r="F229" s="188" t="s">
        <v>1310</v>
      </c>
      <c r="G229" s="188" t="s">
        <v>1272</v>
      </c>
      <c r="H229" s="188" t="s">
        <v>912</v>
      </c>
      <c r="I229" s="188">
        <v>53100</v>
      </c>
      <c r="J229" s="188" t="s">
        <v>1001</v>
      </c>
      <c r="K229" s="190" t="s">
        <v>930</v>
      </c>
      <c r="L229" s="190" t="s">
        <v>983</v>
      </c>
      <c r="M229" s="188" t="s">
        <v>991</v>
      </c>
      <c r="N229" s="225" t="s">
        <v>2608</v>
      </c>
      <c r="O229" s="224">
        <v>52.59</v>
      </c>
      <c r="Q229" s="250" t="s">
        <v>3368</v>
      </c>
    </row>
    <row r="230" spans="2:17" x14ac:dyDescent="0.3">
      <c r="B230" s="223">
        <v>41944</v>
      </c>
      <c r="C230" s="188" t="s">
        <v>2665</v>
      </c>
      <c r="D230" s="239" t="s">
        <v>2961</v>
      </c>
      <c r="E230" s="189" t="s">
        <v>936</v>
      </c>
      <c r="F230" s="188" t="s">
        <v>1311</v>
      </c>
      <c r="G230" s="188" t="s">
        <v>1272</v>
      </c>
      <c r="H230" s="188" t="s">
        <v>912</v>
      </c>
      <c r="I230" s="188">
        <v>53100</v>
      </c>
      <c r="J230" s="188" t="s">
        <v>1001</v>
      </c>
      <c r="K230" s="190" t="s">
        <v>930</v>
      </c>
      <c r="L230" s="190" t="s">
        <v>983</v>
      </c>
      <c r="M230" s="188" t="s">
        <v>991</v>
      </c>
      <c r="N230" s="225" t="s">
        <v>2608</v>
      </c>
      <c r="O230" s="224">
        <v>52.59</v>
      </c>
      <c r="Q230" s="250" t="s">
        <v>3368</v>
      </c>
    </row>
    <row r="231" spans="2:17" x14ac:dyDescent="0.3">
      <c r="B231" s="223">
        <v>41944</v>
      </c>
      <c r="C231" s="188" t="s">
        <v>2665</v>
      </c>
      <c r="D231" s="239" t="s">
        <v>2962</v>
      </c>
      <c r="E231" s="189" t="s">
        <v>936</v>
      </c>
      <c r="F231" s="188" t="s">
        <v>1312</v>
      </c>
      <c r="G231" s="188" t="s">
        <v>1272</v>
      </c>
      <c r="H231" s="188" t="s">
        <v>912</v>
      </c>
      <c r="I231" s="188">
        <v>53100</v>
      </c>
      <c r="J231" s="188" t="s">
        <v>1001</v>
      </c>
      <c r="K231" s="190" t="s">
        <v>930</v>
      </c>
      <c r="L231" s="190" t="s">
        <v>983</v>
      </c>
      <c r="M231" s="188" t="s">
        <v>991</v>
      </c>
      <c r="N231" s="225" t="s">
        <v>2608</v>
      </c>
      <c r="O231" s="224">
        <v>52.59</v>
      </c>
      <c r="Q231" s="250" t="s">
        <v>3368</v>
      </c>
    </row>
    <row r="232" spans="2:17" x14ac:dyDescent="0.3">
      <c r="B232" s="223">
        <v>41944</v>
      </c>
      <c r="C232" s="188" t="s">
        <v>2665</v>
      </c>
      <c r="D232" s="239" t="s">
        <v>2963</v>
      </c>
      <c r="E232" s="189" t="s">
        <v>936</v>
      </c>
      <c r="F232" s="188" t="s">
        <v>1313</v>
      </c>
      <c r="G232" s="188" t="s">
        <v>1272</v>
      </c>
      <c r="H232" s="188" t="s">
        <v>912</v>
      </c>
      <c r="I232" s="188">
        <v>53100</v>
      </c>
      <c r="J232" s="188" t="s">
        <v>1001</v>
      </c>
      <c r="K232" s="190" t="s">
        <v>930</v>
      </c>
      <c r="L232" s="190" t="s">
        <v>983</v>
      </c>
      <c r="M232" s="188" t="s">
        <v>991</v>
      </c>
      <c r="N232" s="225" t="s">
        <v>2608</v>
      </c>
      <c r="O232" s="224">
        <v>52.59</v>
      </c>
      <c r="Q232" s="250" t="s">
        <v>3368</v>
      </c>
    </row>
    <row r="233" spans="2:17" x14ac:dyDescent="0.3">
      <c r="B233" s="223">
        <v>41944</v>
      </c>
      <c r="C233" s="188" t="s">
        <v>2594</v>
      </c>
      <c r="D233" s="239" t="s">
        <v>3128</v>
      </c>
      <c r="E233" s="189" t="s">
        <v>926</v>
      </c>
      <c r="F233" s="188" t="s">
        <v>1482</v>
      </c>
      <c r="G233" s="188" t="s">
        <v>1272</v>
      </c>
      <c r="H233" s="188" t="s">
        <v>912</v>
      </c>
      <c r="I233" s="188">
        <v>53100</v>
      </c>
      <c r="J233" s="188" t="s">
        <v>1001</v>
      </c>
      <c r="K233" s="192" t="s">
        <v>747</v>
      </c>
      <c r="L233" s="190" t="s">
        <v>983</v>
      </c>
      <c r="M233" s="188" t="s">
        <v>991</v>
      </c>
      <c r="N233" s="225" t="s">
        <v>2608</v>
      </c>
      <c r="O233" s="224">
        <v>52.59</v>
      </c>
      <c r="Q233" s="250" t="s">
        <v>3368</v>
      </c>
    </row>
    <row r="234" spans="2:17" x14ac:dyDescent="0.3">
      <c r="B234" s="223">
        <v>41944</v>
      </c>
      <c r="C234" s="188" t="s">
        <v>2594</v>
      </c>
      <c r="D234" s="239" t="s">
        <v>3129</v>
      </c>
      <c r="E234" s="189" t="s">
        <v>926</v>
      </c>
      <c r="F234" s="188" t="s">
        <v>1483</v>
      </c>
      <c r="G234" s="188" t="s">
        <v>1272</v>
      </c>
      <c r="H234" s="188" t="s">
        <v>912</v>
      </c>
      <c r="I234" s="188">
        <v>53100</v>
      </c>
      <c r="J234" s="188" t="s">
        <v>1001</v>
      </c>
      <c r="K234" s="192" t="s">
        <v>747</v>
      </c>
      <c r="L234" s="190" t="s">
        <v>983</v>
      </c>
      <c r="M234" s="188" t="s">
        <v>991</v>
      </c>
      <c r="N234" s="225" t="s">
        <v>2608</v>
      </c>
      <c r="O234" s="224">
        <v>52.59</v>
      </c>
      <c r="Q234" s="250" t="s">
        <v>3368</v>
      </c>
    </row>
    <row r="235" spans="2:17" x14ac:dyDescent="0.3">
      <c r="B235" s="223">
        <v>41944</v>
      </c>
      <c r="C235" s="188" t="s">
        <v>2911</v>
      </c>
      <c r="D235" s="239" t="s">
        <v>3130</v>
      </c>
      <c r="E235" s="189" t="s">
        <v>945</v>
      </c>
      <c r="F235" s="188" t="s">
        <v>1484</v>
      </c>
      <c r="G235" s="188" t="s">
        <v>1272</v>
      </c>
      <c r="H235" s="188" t="s">
        <v>912</v>
      </c>
      <c r="I235" s="188">
        <v>53100</v>
      </c>
      <c r="J235" s="188" t="s">
        <v>1001</v>
      </c>
      <c r="K235" s="192" t="s">
        <v>747</v>
      </c>
      <c r="L235" s="190" t="s">
        <v>983</v>
      </c>
      <c r="M235" s="188" t="s">
        <v>991</v>
      </c>
      <c r="N235" s="225" t="s">
        <v>2608</v>
      </c>
      <c r="O235" s="224">
        <v>52.59</v>
      </c>
      <c r="Q235" s="250" t="s">
        <v>3368</v>
      </c>
    </row>
    <row r="236" spans="2:17" x14ac:dyDescent="0.3">
      <c r="B236" s="223">
        <v>41944</v>
      </c>
      <c r="C236" s="188" t="s">
        <v>2652</v>
      </c>
      <c r="D236" s="239" t="s">
        <v>3233</v>
      </c>
      <c r="E236" s="189" t="s">
        <v>948</v>
      </c>
      <c r="F236" s="188" t="s">
        <v>1598</v>
      </c>
      <c r="G236" s="188" t="s">
        <v>1591</v>
      </c>
      <c r="H236" s="188" t="s">
        <v>947</v>
      </c>
      <c r="I236" s="188">
        <v>45774</v>
      </c>
      <c r="J236" s="188" t="s">
        <v>1001</v>
      </c>
      <c r="K236" s="192">
        <v>40133</v>
      </c>
      <c r="L236" s="190" t="s">
        <v>983</v>
      </c>
      <c r="M236" s="188" t="s">
        <v>991</v>
      </c>
      <c r="N236" s="188" t="s">
        <v>2608</v>
      </c>
      <c r="O236" s="224">
        <v>52.59</v>
      </c>
      <c r="Q236" s="250" t="s">
        <v>3368</v>
      </c>
    </row>
    <row r="237" spans="2:17" x14ac:dyDescent="0.3">
      <c r="B237" s="223">
        <v>41944</v>
      </c>
      <c r="C237" s="188" t="s">
        <v>2652</v>
      </c>
      <c r="D237" s="239" t="s">
        <v>3234</v>
      </c>
      <c r="E237" s="189" t="s">
        <v>926</v>
      </c>
      <c r="F237" s="188" t="s">
        <v>1599</v>
      </c>
      <c r="G237" s="188" t="s">
        <v>1591</v>
      </c>
      <c r="H237" s="188" t="s">
        <v>947</v>
      </c>
      <c r="I237" s="188">
        <v>45774</v>
      </c>
      <c r="J237" s="188" t="s">
        <v>1001</v>
      </c>
      <c r="K237" s="192">
        <v>40039</v>
      </c>
      <c r="L237" s="190" t="s">
        <v>983</v>
      </c>
      <c r="M237" s="188" t="s">
        <v>991</v>
      </c>
      <c r="N237" s="188" t="s">
        <v>2608</v>
      </c>
      <c r="O237" s="224">
        <v>52.59</v>
      </c>
      <c r="Q237" s="250" t="s">
        <v>3368</v>
      </c>
    </row>
    <row r="238" spans="2:17" x14ac:dyDescent="0.3">
      <c r="B238" s="223">
        <v>41944</v>
      </c>
      <c r="C238" s="188" t="s">
        <v>2652</v>
      </c>
      <c r="D238" s="239" t="s">
        <v>3235</v>
      </c>
      <c r="E238" s="189" t="s">
        <v>949</v>
      </c>
      <c r="F238" s="188" t="s">
        <v>1600</v>
      </c>
      <c r="G238" s="188" t="s">
        <v>1591</v>
      </c>
      <c r="H238" s="188" t="s">
        <v>947</v>
      </c>
      <c r="I238" s="188">
        <v>45774</v>
      </c>
      <c r="J238" s="188" t="s">
        <v>1001</v>
      </c>
      <c r="K238" s="192">
        <v>39816</v>
      </c>
      <c r="L238" s="190" t="s">
        <v>983</v>
      </c>
      <c r="M238" s="188" t="s">
        <v>991</v>
      </c>
      <c r="N238" s="188" t="s">
        <v>2608</v>
      </c>
      <c r="O238" s="224">
        <v>52.59</v>
      </c>
      <c r="Q238" s="250" t="s">
        <v>3368</v>
      </c>
    </row>
    <row r="239" spans="2:17" x14ac:dyDescent="0.3">
      <c r="B239" s="223">
        <v>41944</v>
      </c>
      <c r="C239" s="188" t="s">
        <v>3236</v>
      </c>
      <c r="D239" s="239"/>
      <c r="E239" s="189" t="s">
        <v>950</v>
      </c>
      <c r="F239" s="188" t="s">
        <v>1601</v>
      </c>
      <c r="G239" s="188" t="s">
        <v>1602</v>
      </c>
      <c r="H239" s="188" t="s">
        <v>947</v>
      </c>
      <c r="I239" s="188">
        <v>45800</v>
      </c>
      <c r="J239" s="188" t="s">
        <v>1001</v>
      </c>
      <c r="K239" s="192">
        <v>39742</v>
      </c>
      <c r="L239" s="190" t="s">
        <v>983</v>
      </c>
      <c r="M239" s="188" t="s">
        <v>991</v>
      </c>
      <c r="N239" s="188" t="s">
        <v>2608</v>
      </c>
      <c r="O239" s="224">
        <v>52.59</v>
      </c>
      <c r="Q239" s="250" t="s">
        <v>3368</v>
      </c>
    </row>
    <row r="240" spans="2:17" x14ac:dyDescent="0.3">
      <c r="B240" s="223">
        <v>41944</v>
      </c>
      <c r="C240" s="188" t="s">
        <v>2594</v>
      </c>
      <c r="D240" s="239" t="s">
        <v>3240</v>
      </c>
      <c r="E240" s="189" t="s">
        <v>943</v>
      </c>
      <c r="F240" s="188" t="s">
        <v>1607</v>
      </c>
      <c r="G240" s="188" t="s">
        <v>1272</v>
      </c>
      <c r="H240" s="188" t="s">
        <v>912</v>
      </c>
      <c r="I240" s="188">
        <v>53100</v>
      </c>
      <c r="J240" s="188" t="s">
        <v>1001</v>
      </c>
      <c r="K240" s="192">
        <v>41486</v>
      </c>
      <c r="L240" s="190" t="s">
        <v>983</v>
      </c>
      <c r="M240" s="188" t="s">
        <v>991</v>
      </c>
      <c r="N240" s="188" t="s">
        <v>2608</v>
      </c>
      <c r="O240" s="224">
        <v>52.59</v>
      </c>
      <c r="Q240" s="250" t="s">
        <v>3368</v>
      </c>
    </row>
    <row r="241" spans="2:18" x14ac:dyDescent="0.3">
      <c r="B241" s="223">
        <v>41944</v>
      </c>
      <c r="C241" s="188" t="s">
        <v>2700</v>
      </c>
      <c r="D241" s="239" t="s">
        <v>3241</v>
      </c>
      <c r="E241" s="189" t="s">
        <v>951</v>
      </c>
      <c r="F241" s="188" t="s">
        <v>1608</v>
      </c>
      <c r="G241" s="188" t="s">
        <v>1273</v>
      </c>
      <c r="H241" s="188" t="s">
        <v>913</v>
      </c>
      <c r="I241" s="188">
        <v>53000</v>
      </c>
      <c r="J241" s="188" t="s">
        <v>1001</v>
      </c>
      <c r="K241" s="192">
        <v>41564</v>
      </c>
      <c r="L241" s="190" t="s">
        <v>983</v>
      </c>
      <c r="M241" s="188" t="s">
        <v>991</v>
      </c>
      <c r="N241" s="188" t="s">
        <v>2608</v>
      </c>
      <c r="O241" s="224">
        <v>52.59</v>
      </c>
      <c r="Q241" s="250" t="s">
        <v>3368</v>
      </c>
    </row>
    <row r="242" spans="2:18" x14ac:dyDescent="0.3">
      <c r="B242" s="223">
        <v>41944</v>
      </c>
      <c r="C242" s="188" t="s">
        <v>2594</v>
      </c>
      <c r="D242" s="239" t="s">
        <v>3242</v>
      </c>
      <c r="E242" s="189" t="s">
        <v>943</v>
      </c>
      <c r="F242" s="188" t="s">
        <v>1609</v>
      </c>
      <c r="G242" s="188" t="s">
        <v>1272</v>
      </c>
      <c r="H242" s="188" t="s">
        <v>912</v>
      </c>
      <c r="I242" s="188">
        <v>53100</v>
      </c>
      <c r="J242" s="188" t="s">
        <v>1001</v>
      </c>
      <c r="K242" s="192">
        <v>41531</v>
      </c>
      <c r="L242" s="190" t="s">
        <v>983</v>
      </c>
      <c r="M242" s="188" t="s">
        <v>991</v>
      </c>
      <c r="N242" s="188" t="s">
        <v>2608</v>
      </c>
      <c r="O242" s="224">
        <v>52.59</v>
      </c>
      <c r="Q242" s="250" t="s">
        <v>3368</v>
      </c>
    </row>
    <row r="243" spans="2:18" x14ac:dyDescent="0.3">
      <c r="B243" s="223">
        <v>41944</v>
      </c>
      <c r="C243" s="188" t="s">
        <v>2594</v>
      </c>
      <c r="D243" s="239" t="s">
        <v>3243</v>
      </c>
      <c r="E243" s="189" t="s">
        <v>943</v>
      </c>
      <c r="F243" s="188" t="s">
        <v>1610</v>
      </c>
      <c r="G243" s="188" t="s">
        <v>1272</v>
      </c>
      <c r="H243" s="188" t="s">
        <v>912</v>
      </c>
      <c r="I243" s="188">
        <v>53100</v>
      </c>
      <c r="J243" s="188" t="s">
        <v>1001</v>
      </c>
      <c r="K243" s="192">
        <v>41528</v>
      </c>
      <c r="L243" s="190" t="s">
        <v>983</v>
      </c>
      <c r="M243" s="188" t="s">
        <v>991</v>
      </c>
      <c r="N243" s="188" t="s">
        <v>2608</v>
      </c>
      <c r="O243" s="224">
        <v>52.59</v>
      </c>
      <c r="Q243" s="250" t="s">
        <v>3368</v>
      </c>
    </row>
    <row r="244" spans="2:18" x14ac:dyDescent="0.3">
      <c r="B244" s="223">
        <v>41944</v>
      </c>
      <c r="C244" s="188" t="s">
        <v>2700</v>
      </c>
      <c r="D244" s="239" t="s">
        <v>3244</v>
      </c>
      <c r="E244" s="189" t="s">
        <v>951</v>
      </c>
      <c r="F244" s="188" t="s">
        <v>1611</v>
      </c>
      <c r="G244" s="188" t="s">
        <v>1273</v>
      </c>
      <c r="H244" s="188" t="s">
        <v>913</v>
      </c>
      <c r="I244" s="188">
        <v>53000</v>
      </c>
      <c r="J244" s="188" t="s">
        <v>1001</v>
      </c>
      <c r="K244" s="192">
        <v>41610</v>
      </c>
      <c r="L244" s="190" t="s">
        <v>983</v>
      </c>
      <c r="M244" s="188" t="s">
        <v>991</v>
      </c>
      <c r="N244" s="188" t="s">
        <v>2608</v>
      </c>
      <c r="O244" s="224">
        <v>52.59</v>
      </c>
      <c r="Q244" s="250" t="s">
        <v>3368</v>
      </c>
    </row>
    <row r="245" spans="2:18" x14ac:dyDescent="0.3">
      <c r="B245" s="223">
        <v>41944</v>
      </c>
      <c r="C245" s="188" t="s">
        <v>2594</v>
      </c>
      <c r="D245" s="239" t="s">
        <v>3245</v>
      </c>
      <c r="E245" s="189" t="s">
        <v>951</v>
      </c>
      <c r="F245" s="188" t="s">
        <v>1612</v>
      </c>
      <c r="G245" s="188" t="s">
        <v>1273</v>
      </c>
      <c r="H245" s="188" t="s">
        <v>913</v>
      </c>
      <c r="I245" s="188">
        <v>53000</v>
      </c>
      <c r="J245" s="188" t="s">
        <v>1001</v>
      </c>
      <c r="K245" s="192">
        <v>41610</v>
      </c>
      <c r="L245" s="190" t="s">
        <v>983</v>
      </c>
      <c r="M245" s="188" t="s">
        <v>991</v>
      </c>
      <c r="N245" s="188" t="s">
        <v>2608</v>
      </c>
      <c r="O245" s="224">
        <v>52.59</v>
      </c>
      <c r="Q245" s="250" t="s">
        <v>3368</v>
      </c>
    </row>
    <row r="246" spans="2:18" x14ac:dyDescent="0.3">
      <c r="B246" s="223">
        <v>41944</v>
      </c>
      <c r="C246" s="188" t="s">
        <v>2700</v>
      </c>
      <c r="D246" s="239" t="s">
        <v>3246</v>
      </c>
      <c r="E246" s="189" t="s">
        <v>951</v>
      </c>
      <c r="F246" s="188" t="s">
        <v>1613</v>
      </c>
      <c r="G246" s="188" t="s">
        <v>1273</v>
      </c>
      <c r="H246" s="188" t="s">
        <v>913</v>
      </c>
      <c r="I246" s="188">
        <v>53000</v>
      </c>
      <c r="J246" s="188" t="s">
        <v>1001</v>
      </c>
      <c r="K246" s="192">
        <v>41610</v>
      </c>
      <c r="L246" s="190" t="s">
        <v>983</v>
      </c>
      <c r="M246" s="188" t="s">
        <v>991</v>
      </c>
      <c r="N246" s="188" t="s">
        <v>2608</v>
      </c>
      <c r="O246" s="224">
        <v>52.59</v>
      </c>
      <c r="Q246" s="250" t="s">
        <v>3368</v>
      </c>
    </row>
    <row r="247" spans="2:18" x14ac:dyDescent="0.3">
      <c r="B247" s="223">
        <v>41944</v>
      </c>
      <c r="C247" s="188" t="s">
        <v>2700</v>
      </c>
      <c r="D247" s="239" t="s">
        <v>3247</v>
      </c>
      <c r="E247" s="189" t="s">
        <v>951</v>
      </c>
      <c r="F247" s="188" t="s">
        <v>1614</v>
      </c>
      <c r="G247" s="188" t="s">
        <v>1273</v>
      </c>
      <c r="H247" s="188" t="s">
        <v>913</v>
      </c>
      <c r="I247" s="188">
        <v>53000</v>
      </c>
      <c r="J247" s="188" t="s">
        <v>1001</v>
      </c>
      <c r="K247" s="192">
        <v>41608</v>
      </c>
      <c r="L247" s="190" t="s">
        <v>983</v>
      </c>
      <c r="M247" s="188" t="s">
        <v>991</v>
      </c>
      <c r="N247" s="188" t="s">
        <v>2608</v>
      </c>
      <c r="O247" s="224">
        <v>52.59</v>
      </c>
      <c r="Q247" s="250" t="s">
        <v>3368</v>
      </c>
    </row>
    <row r="248" spans="2:18" x14ac:dyDescent="0.3">
      <c r="B248" s="223">
        <v>41944</v>
      </c>
      <c r="C248" s="188" t="s">
        <v>2700</v>
      </c>
      <c r="D248" s="239" t="s">
        <v>3248</v>
      </c>
      <c r="E248" s="189" t="s">
        <v>951</v>
      </c>
      <c r="F248" s="188" t="s">
        <v>1615</v>
      </c>
      <c r="G248" s="188" t="s">
        <v>1273</v>
      </c>
      <c r="H248" s="188" t="s">
        <v>913</v>
      </c>
      <c r="I248" s="188">
        <v>53000</v>
      </c>
      <c r="J248" s="188" t="s">
        <v>1001</v>
      </c>
      <c r="K248" s="192">
        <v>41608</v>
      </c>
      <c r="L248" s="190" t="s">
        <v>983</v>
      </c>
      <c r="M248" s="188" t="s">
        <v>991</v>
      </c>
      <c r="N248" s="188" t="s">
        <v>2608</v>
      </c>
      <c r="O248" s="224">
        <v>52.59</v>
      </c>
      <c r="Q248" s="250" t="s">
        <v>3368</v>
      </c>
    </row>
    <row r="249" spans="2:18" x14ac:dyDescent="0.3">
      <c r="B249" s="223">
        <v>41944</v>
      </c>
      <c r="C249" s="188" t="s">
        <v>2700</v>
      </c>
      <c r="D249" s="239" t="s">
        <v>3249</v>
      </c>
      <c r="E249" s="189" t="s">
        <v>951</v>
      </c>
      <c r="F249" s="188" t="s">
        <v>1616</v>
      </c>
      <c r="G249" s="188" t="s">
        <v>1273</v>
      </c>
      <c r="H249" s="188" t="s">
        <v>913</v>
      </c>
      <c r="I249" s="188">
        <v>53000</v>
      </c>
      <c r="J249" s="188" t="s">
        <v>1001</v>
      </c>
      <c r="K249" s="192">
        <v>41577</v>
      </c>
      <c r="L249" s="190" t="s">
        <v>983</v>
      </c>
      <c r="M249" s="188" t="s">
        <v>991</v>
      </c>
      <c r="N249" s="188" t="s">
        <v>2608</v>
      </c>
      <c r="O249" s="224">
        <v>52.59</v>
      </c>
      <c r="P249" s="259"/>
      <c r="Q249" s="250" t="s">
        <v>3368</v>
      </c>
    </row>
    <row r="250" spans="2:18" x14ac:dyDescent="0.3">
      <c r="B250" s="223">
        <v>41944</v>
      </c>
      <c r="C250" s="188" t="s">
        <v>2700</v>
      </c>
      <c r="D250" s="239" t="s">
        <v>3250</v>
      </c>
      <c r="E250" s="189" t="s">
        <v>951</v>
      </c>
      <c r="F250" s="188" t="s">
        <v>1617</v>
      </c>
      <c r="G250" s="188" t="s">
        <v>1273</v>
      </c>
      <c r="H250" s="188" t="s">
        <v>913</v>
      </c>
      <c r="I250" s="188">
        <v>53000</v>
      </c>
      <c r="J250" s="188" t="s">
        <v>1001</v>
      </c>
      <c r="K250" s="192">
        <v>41610</v>
      </c>
      <c r="L250" s="190" t="s">
        <v>983</v>
      </c>
      <c r="M250" s="188" t="s">
        <v>991</v>
      </c>
      <c r="N250" s="188" t="s">
        <v>2608</v>
      </c>
      <c r="O250" s="224">
        <v>52.59</v>
      </c>
      <c r="P250" s="259"/>
      <c r="Q250" s="250" t="s">
        <v>3368</v>
      </c>
    </row>
    <row r="251" spans="2:18" x14ac:dyDescent="0.3">
      <c r="B251" s="223">
        <v>41944</v>
      </c>
      <c r="C251" s="188" t="s">
        <v>2700</v>
      </c>
      <c r="D251" s="188" t="s">
        <v>3251</v>
      </c>
      <c r="E251" s="189" t="s">
        <v>951</v>
      </c>
      <c r="F251" s="188" t="s">
        <v>1618</v>
      </c>
      <c r="G251" s="188" t="s">
        <v>1273</v>
      </c>
      <c r="H251" s="188" t="s">
        <v>913</v>
      </c>
      <c r="I251" s="188">
        <v>53000</v>
      </c>
      <c r="J251" s="188" t="s">
        <v>1001</v>
      </c>
      <c r="K251" s="192">
        <v>41610</v>
      </c>
      <c r="L251" s="190" t="s">
        <v>983</v>
      </c>
      <c r="M251" s="188" t="s">
        <v>991</v>
      </c>
      <c r="N251" s="188" t="s">
        <v>2608</v>
      </c>
      <c r="O251" s="224">
        <v>52.59</v>
      </c>
      <c r="P251" s="259"/>
      <c r="Q251" s="250" t="s">
        <v>3368</v>
      </c>
    </row>
    <row r="252" spans="2:18" x14ac:dyDescent="0.3">
      <c r="B252" s="223">
        <v>41944</v>
      </c>
      <c r="C252" s="188" t="s">
        <v>2700</v>
      </c>
      <c r="D252" s="188" t="s">
        <v>3252</v>
      </c>
      <c r="E252" s="189" t="s">
        <v>951</v>
      </c>
      <c r="F252" s="188" t="s">
        <v>1619</v>
      </c>
      <c r="G252" s="188" t="s">
        <v>1273</v>
      </c>
      <c r="H252" s="188" t="s">
        <v>913</v>
      </c>
      <c r="I252" s="188">
        <v>53000</v>
      </c>
      <c r="J252" s="188" t="s">
        <v>1001</v>
      </c>
      <c r="K252" s="192">
        <v>41610</v>
      </c>
      <c r="L252" s="190" t="s">
        <v>983</v>
      </c>
      <c r="M252" s="188" t="s">
        <v>991</v>
      </c>
      <c r="N252" s="188" t="s">
        <v>2608</v>
      </c>
      <c r="O252" s="224">
        <v>52.59</v>
      </c>
      <c r="P252" s="259"/>
      <c r="Q252" s="250" t="s">
        <v>3368</v>
      </c>
    </row>
    <row r="253" spans="2:18" x14ac:dyDescent="0.3">
      <c r="B253" s="223">
        <v>41944</v>
      </c>
      <c r="C253" s="188" t="s">
        <v>2700</v>
      </c>
      <c r="D253" s="188" t="s">
        <v>3253</v>
      </c>
      <c r="E253" s="189" t="s">
        <v>951</v>
      </c>
      <c r="F253" s="188" t="s">
        <v>1620</v>
      </c>
      <c r="G253" s="188" t="s">
        <v>1273</v>
      </c>
      <c r="H253" s="188" t="s">
        <v>913</v>
      </c>
      <c r="I253" s="188">
        <v>53000</v>
      </c>
      <c r="J253" s="188" t="s">
        <v>1001</v>
      </c>
      <c r="K253" s="192">
        <v>41610</v>
      </c>
      <c r="L253" s="190" t="s">
        <v>983</v>
      </c>
      <c r="M253" s="188" t="s">
        <v>991</v>
      </c>
      <c r="N253" s="188" t="s">
        <v>2608</v>
      </c>
      <c r="O253" s="224">
        <v>52.59</v>
      </c>
      <c r="P253" s="259"/>
      <c r="Q253" s="250" t="s">
        <v>3368</v>
      </c>
    </row>
    <row r="254" spans="2:18" x14ac:dyDescent="0.3">
      <c r="B254" s="223">
        <v>41944</v>
      </c>
      <c r="C254" s="188" t="s">
        <v>2700</v>
      </c>
      <c r="D254" s="188" t="s">
        <v>3254</v>
      </c>
      <c r="E254" s="189" t="s">
        <v>951</v>
      </c>
      <c r="F254" s="188" t="s">
        <v>1621</v>
      </c>
      <c r="G254" s="188" t="s">
        <v>1273</v>
      </c>
      <c r="H254" s="188" t="s">
        <v>913</v>
      </c>
      <c r="I254" s="188">
        <v>53000</v>
      </c>
      <c r="J254" s="188" t="s">
        <v>1001</v>
      </c>
      <c r="K254" s="192">
        <v>41571</v>
      </c>
      <c r="L254" s="190" t="s">
        <v>983</v>
      </c>
      <c r="M254" s="188" t="s">
        <v>991</v>
      </c>
      <c r="N254" s="188" t="s">
        <v>2608</v>
      </c>
      <c r="O254" s="224">
        <v>52.59</v>
      </c>
      <c r="P254" s="262"/>
      <c r="Q254" s="250" t="s">
        <v>3368</v>
      </c>
      <c r="R254" s="155"/>
    </row>
    <row r="255" spans="2:18" x14ac:dyDescent="0.3">
      <c r="B255" s="223">
        <v>41944</v>
      </c>
      <c r="C255" s="188" t="s">
        <v>2700</v>
      </c>
      <c r="D255" s="188" t="s">
        <v>3255</v>
      </c>
      <c r="E255" s="189" t="s">
        <v>951</v>
      </c>
      <c r="F255" s="188" t="s">
        <v>1622</v>
      </c>
      <c r="G255" s="188" t="s">
        <v>1273</v>
      </c>
      <c r="H255" s="188" t="s">
        <v>913</v>
      </c>
      <c r="I255" s="188">
        <v>53000</v>
      </c>
      <c r="J255" s="188" t="s">
        <v>1001</v>
      </c>
      <c r="K255" s="192">
        <v>41586</v>
      </c>
      <c r="L255" s="190" t="s">
        <v>983</v>
      </c>
      <c r="M255" s="188" t="s">
        <v>991</v>
      </c>
      <c r="N255" s="188" t="s">
        <v>2608</v>
      </c>
      <c r="O255" s="224">
        <v>52.59</v>
      </c>
      <c r="P255" s="265"/>
      <c r="Q255" s="250" t="s">
        <v>3368</v>
      </c>
      <c r="R255" s="156"/>
    </row>
    <row r="256" spans="2:18" ht="31.2" x14ac:dyDescent="0.3">
      <c r="B256" s="223">
        <v>41944</v>
      </c>
      <c r="C256" s="188" t="s">
        <v>2700</v>
      </c>
      <c r="D256" s="188" t="s">
        <v>3256</v>
      </c>
      <c r="E256" s="189" t="s">
        <v>951</v>
      </c>
      <c r="F256" s="188" t="s">
        <v>1623</v>
      </c>
      <c r="G256" s="188" t="s">
        <v>1273</v>
      </c>
      <c r="H256" s="188" t="s">
        <v>913</v>
      </c>
      <c r="I256" s="188">
        <v>53000</v>
      </c>
      <c r="J256" s="188" t="s">
        <v>1001</v>
      </c>
      <c r="K256" s="192">
        <v>41608</v>
      </c>
      <c r="L256" s="190" t="s">
        <v>983</v>
      </c>
      <c r="M256" s="188" t="s">
        <v>991</v>
      </c>
      <c r="N256" s="188" t="s">
        <v>2608</v>
      </c>
      <c r="O256" s="224">
        <v>52.59</v>
      </c>
      <c r="P256" s="257" t="s">
        <v>845</v>
      </c>
      <c r="Q256" s="268" t="s">
        <v>3368</v>
      </c>
      <c r="R256" s="157"/>
    </row>
    <row r="257" spans="2:18" ht="31.2" x14ac:dyDescent="0.3">
      <c r="B257" s="223">
        <v>41944</v>
      </c>
      <c r="C257" s="188" t="s">
        <v>2700</v>
      </c>
      <c r="D257" s="188" t="s">
        <v>3257</v>
      </c>
      <c r="E257" s="189" t="s">
        <v>951</v>
      </c>
      <c r="F257" s="188" t="s">
        <v>1624</v>
      </c>
      <c r="G257" s="188" t="s">
        <v>1273</v>
      </c>
      <c r="H257" s="188" t="s">
        <v>913</v>
      </c>
      <c r="I257" s="188">
        <v>53000</v>
      </c>
      <c r="J257" s="188" t="s">
        <v>1001</v>
      </c>
      <c r="K257" s="192">
        <v>41608</v>
      </c>
      <c r="L257" s="190" t="s">
        <v>983</v>
      </c>
      <c r="M257" s="188" t="s">
        <v>991</v>
      </c>
      <c r="N257" s="188" t="s">
        <v>2608</v>
      </c>
      <c r="O257" s="224">
        <v>52.59</v>
      </c>
      <c r="P257" s="257" t="s">
        <v>846</v>
      </c>
      <c r="Q257" s="268" t="s">
        <v>3368</v>
      </c>
      <c r="R257" s="157"/>
    </row>
    <row r="258" spans="2:18" x14ac:dyDescent="0.3">
      <c r="B258" s="223">
        <v>41944</v>
      </c>
      <c r="C258" s="188" t="s">
        <v>2700</v>
      </c>
      <c r="D258" s="188" t="s">
        <v>3258</v>
      </c>
      <c r="E258" s="189" t="s">
        <v>951</v>
      </c>
      <c r="F258" s="188" t="s">
        <v>1625</v>
      </c>
      <c r="G258" s="188" t="s">
        <v>1273</v>
      </c>
      <c r="H258" s="188" t="s">
        <v>913</v>
      </c>
      <c r="I258" s="188">
        <v>53000</v>
      </c>
      <c r="J258" s="188" t="s">
        <v>1001</v>
      </c>
      <c r="K258" s="192">
        <v>41610</v>
      </c>
      <c r="L258" s="190" t="s">
        <v>983</v>
      </c>
      <c r="M258" s="188" t="s">
        <v>991</v>
      </c>
      <c r="N258" s="188" t="s">
        <v>2608</v>
      </c>
      <c r="O258" s="224">
        <v>52.59</v>
      </c>
      <c r="P258" s="259"/>
      <c r="Q258" s="250" t="s">
        <v>3368</v>
      </c>
    </row>
    <row r="259" spans="2:18" x14ac:dyDescent="0.3">
      <c r="B259" s="223">
        <v>41944</v>
      </c>
      <c r="C259" s="188" t="s">
        <v>2700</v>
      </c>
      <c r="D259" s="188" t="s">
        <v>2654</v>
      </c>
      <c r="E259" s="189" t="s">
        <v>878</v>
      </c>
      <c r="F259" s="188" t="s">
        <v>2280</v>
      </c>
      <c r="G259" s="188" t="s">
        <v>1273</v>
      </c>
      <c r="H259" s="188" t="s">
        <v>913</v>
      </c>
      <c r="I259" s="188">
        <v>53000</v>
      </c>
      <c r="J259" s="188" t="s">
        <v>878</v>
      </c>
      <c r="K259" s="192">
        <v>42183</v>
      </c>
      <c r="L259" s="190" t="s">
        <v>983</v>
      </c>
      <c r="M259" s="188" t="s">
        <v>985</v>
      </c>
      <c r="N259" s="188" t="s">
        <v>2609</v>
      </c>
      <c r="O259" s="224">
        <f>96*1.1</f>
        <v>105.60000000000001</v>
      </c>
      <c r="P259" s="259"/>
      <c r="Q259" s="250" t="s">
        <v>3368</v>
      </c>
    </row>
    <row r="260" spans="2:18" x14ac:dyDescent="0.3">
      <c r="B260" s="223">
        <v>41944</v>
      </c>
      <c r="C260" s="188" t="s">
        <v>2700</v>
      </c>
      <c r="D260" s="188" t="s">
        <v>2701</v>
      </c>
      <c r="E260" s="189" t="s">
        <v>883</v>
      </c>
      <c r="F260" s="188" t="s">
        <v>2281</v>
      </c>
      <c r="G260" s="188" t="s">
        <v>1273</v>
      </c>
      <c r="H260" s="188" t="s">
        <v>913</v>
      </c>
      <c r="I260" s="188">
        <v>53000</v>
      </c>
      <c r="J260" s="188" t="s">
        <v>901</v>
      </c>
      <c r="K260" s="192">
        <v>42183</v>
      </c>
      <c r="L260" s="192" t="s">
        <v>989</v>
      </c>
      <c r="M260" s="188" t="s">
        <v>985</v>
      </c>
      <c r="N260" s="188" t="s">
        <v>2609</v>
      </c>
      <c r="O260" s="224">
        <f>96*1.5</f>
        <v>144</v>
      </c>
      <c r="P260" s="259"/>
      <c r="Q260" s="250" t="s">
        <v>3368</v>
      </c>
    </row>
    <row r="261" spans="2:18" x14ac:dyDescent="0.3">
      <c r="B261" s="223">
        <v>41944</v>
      </c>
      <c r="C261" s="188" t="s">
        <v>2700</v>
      </c>
      <c r="D261" s="188" t="s">
        <v>2713</v>
      </c>
      <c r="E261" s="189" t="s">
        <v>755</v>
      </c>
      <c r="F261" s="188" t="s">
        <v>2316</v>
      </c>
      <c r="G261" s="188" t="s">
        <v>1273</v>
      </c>
      <c r="H261" s="188" t="s">
        <v>913</v>
      </c>
      <c r="I261" s="188">
        <v>53000</v>
      </c>
      <c r="J261" s="188" t="s">
        <v>755</v>
      </c>
      <c r="K261" s="192">
        <v>42155</v>
      </c>
      <c r="L261" s="190" t="s">
        <v>989</v>
      </c>
      <c r="M261" s="188" t="s">
        <v>985</v>
      </c>
      <c r="N261" s="188" t="s">
        <v>2609</v>
      </c>
      <c r="O261" s="224">
        <f>96*1.5</f>
        <v>144</v>
      </c>
      <c r="P261" s="258" t="s">
        <v>1783</v>
      </c>
      <c r="Q261" s="250" t="s">
        <v>3368</v>
      </c>
    </row>
    <row r="262" spans="2:18" x14ac:dyDescent="0.3">
      <c r="B262" s="223">
        <v>41944</v>
      </c>
      <c r="C262" s="188" t="s">
        <v>2700</v>
      </c>
      <c r="D262" s="188" t="s">
        <v>2714</v>
      </c>
      <c r="E262" s="189" t="s">
        <v>755</v>
      </c>
      <c r="F262" s="188" t="s">
        <v>2317</v>
      </c>
      <c r="G262" s="188" t="s">
        <v>1273</v>
      </c>
      <c r="H262" s="188" t="s">
        <v>913</v>
      </c>
      <c r="I262" s="188">
        <v>53000</v>
      </c>
      <c r="J262" s="188" t="s">
        <v>755</v>
      </c>
      <c r="K262" s="192">
        <v>42155</v>
      </c>
      <c r="L262" s="190" t="s">
        <v>989</v>
      </c>
      <c r="M262" s="188" t="s">
        <v>985</v>
      </c>
      <c r="N262" s="188" t="s">
        <v>2609</v>
      </c>
      <c r="O262" s="224">
        <f>96*1.5</f>
        <v>144</v>
      </c>
      <c r="P262" s="258" t="s">
        <v>1784</v>
      </c>
      <c r="Q262" s="250" t="s">
        <v>3368</v>
      </c>
    </row>
    <row r="263" spans="2:18" x14ac:dyDescent="0.3">
      <c r="B263" s="223">
        <v>41944</v>
      </c>
      <c r="C263" s="188" t="s">
        <v>2700</v>
      </c>
      <c r="D263" s="188" t="s">
        <v>2715</v>
      </c>
      <c r="E263" s="189" t="s">
        <v>755</v>
      </c>
      <c r="F263" s="188" t="s">
        <v>2318</v>
      </c>
      <c r="G263" s="188" t="s">
        <v>1272</v>
      </c>
      <c r="H263" s="188" t="s">
        <v>912</v>
      </c>
      <c r="I263" s="188">
        <v>53100</v>
      </c>
      <c r="J263" s="188" t="s">
        <v>755</v>
      </c>
      <c r="K263" s="192">
        <v>42155</v>
      </c>
      <c r="L263" s="190" t="s">
        <v>989</v>
      </c>
      <c r="M263" s="188" t="s">
        <v>985</v>
      </c>
      <c r="N263" s="188" t="s">
        <v>2609</v>
      </c>
      <c r="O263" s="224">
        <f>96*1.5</f>
        <v>144</v>
      </c>
      <c r="P263" s="258"/>
      <c r="Q263" s="250" t="s">
        <v>3368</v>
      </c>
    </row>
    <row r="264" spans="2:18" x14ac:dyDescent="0.3">
      <c r="B264" s="223">
        <v>41944</v>
      </c>
      <c r="C264" s="188" t="s">
        <v>2700</v>
      </c>
      <c r="D264" s="188" t="s">
        <v>2716</v>
      </c>
      <c r="E264" s="189" t="s">
        <v>755</v>
      </c>
      <c r="F264" s="188" t="s">
        <v>2319</v>
      </c>
      <c r="G264" s="188" t="s">
        <v>1272</v>
      </c>
      <c r="H264" s="188" t="s">
        <v>912</v>
      </c>
      <c r="I264" s="188">
        <v>53100</v>
      </c>
      <c r="J264" s="188" t="s">
        <v>755</v>
      </c>
      <c r="K264" s="192">
        <v>42155</v>
      </c>
      <c r="L264" s="190" t="s">
        <v>989</v>
      </c>
      <c r="M264" s="188" t="s">
        <v>985</v>
      </c>
      <c r="N264" s="188" t="s">
        <v>2609</v>
      </c>
      <c r="O264" s="224">
        <f>96*1.5</f>
        <v>144</v>
      </c>
      <c r="P264" s="258" t="s">
        <v>2811</v>
      </c>
      <c r="Q264" s="250" t="s">
        <v>3368</v>
      </c>
    </row>
    <row r="265" spans="2:18" x14ac:dyDescent="0.3">
      <c r="B265" s="223">
        <v>41944</v>
      </c>
      <c r="C265" s="188" t="s">
        <v>2700</v>
      </c>
      <c r="D265" s="188" t="s">
        <v>2653</v>
      </c>
      <c r="E265" s="189" t="s">
        <v>878</v>
      </c>
      <c r="F265" s="188" t="s">
        <v>2323</v>
      </c>
      <c r="G265" s="188" t="s">
        <v>1272</v>
      </c>
      <c r="H265" s="188" t="s">
        <v>912</v>
      </c>
      <c r="I265" s="188">
        <v>53100</v>
      </c>
      <c r="J265" s="188" t="s">
        <v>878</v>
      </c>
      <c r="K265" s="192">
        <v>42435</v>
      </c>
      <c r="L265" s="190" t="s">
        <v>983</v>
      </c>
      <c r="M265" s="188" t="s">
        <v>985</v>
      </c>
      <c r="N265" s="188" t="s">
        <v>2609</v>
      </c>
      <c r="O265" s="224">
        <f>96*1.1</f>
        <v>105.60000000000001</v>
      </c>
      <c r="P265" s="264"/>
      <c r="Q265" s="250" t="s">
        <v>3368</v>
      </c>
    </row>
    <row r="266" spans="2:18" x14ac:dyDescent="0.3">
      <c r="B266" s="223">
        <v>41944</v>
      </c>
      <c r="C266" s="188" t="s">
        <v>2594</v>
      </c>
      <c r="D266" s="188" t="s">
        <v>2705</v>
      </c>
      <c r="E266" s="189" t="s">
        <v>979</v>
      </c>
      <c r="F266" s="188" t="s">
        <v>2346</v>
      </c>
      <c r="G266" s="188" t="s">
        <v>1272</v>
      </c>
      <c r="H266" s="188" t="s">
        <v>912</v>
      </c>
      <c r="I266" s="188">
        <v>53100</v>
      </c>
      <c r="J266" s="188" t="s">
        <v>979</v>
      </c>
      <c r="K266" s="192">
        <v>42477</v>
      </c>
      <c r="L266" s="190" t="s">
        <v>983</v>
      </c>
      <c r="M266" s="188" t="s">
        <v>985</v>
      </c>
      <c r="N266" s="188" t="s">
        <v>2609</v>
      </c>
      <c r="O266" s="224">
        <f>96*1.1</f>
        <v>105.60000000000001</v>
      </c>
      <c r="P266" s="260"/>
      <c r="Q266" s="250" t="s">
        <v>3368</v>
      </c>
    </row>
    <row r="267" spans="2:18" x14ac:dyDescent="0.3">
      <c r="B267" s="223">
        <v>41944</v>
      </c>
      <c r="C267" s="188" t="s">
        <v>2594</v>
      </c>
      <c r="D267" s="188" t="s">
        <v>2706</v>
      </c>
      <c r="E267" s="189" t="s">
        <v>979</v>
      </c>
      <c r="F267" s="188" t="s">
        <v>2347</v>
      </c>
      <c r="G267" s="188" t="s">
        <v>1272</v>
      </c>
      <c r="H267" s="188" t="s">
        <v>912</v>
      </c>
      <c r="I267" s="188">
        <v>53100</v>
      </c>
      <c r="J267" s="188" t="s">
        <v>979</v>
      </c>
      <c r="K267" s="192">
        <v>42366</v>
      </c>
      <c r="L267" s="190" t="s">
        <v>983</v>
      </c>
      <c r="M267" s="188" t="s">
        <v>985</v>
      </c>
      <c r="N267" s="188" t="s">
        <v>2609</v>
      </c>
      <c r="O267" s="224">
        <f>96*1.1</f>
        <v>105.60000000000001</v>
      </c>
      <c r="P267" s="247"/>
      <c r="Q267" s="250" t="s">
        <v>3368</v>
      </c>
    </row>
    <row r="268" spans="2:18" x14ac:dyDescent="0.3">
      <c r="B268" s="223">
        <v>41944</v>
      </c>
      <c r="C268" s="188" t="s">
        <v>157</v>
      </c>
      <c r="D268" s="188" t="s">
        <v>648</v>
      </c>
      <c r="E268" s="189" t="s">
        <v>750</v>
      </c>
      <c r="F268" s="188" t="s">
        <v>2524</v>
      </c>
      <c r="G268" s="188" t="s">
        <v>1885</v>
      </c>
      <c r="H268" s="188" t="s">
        <v>966</v>
      </c>
      <c r="I268" s="188">
        <v>62300</v>
      </c>
      <c r="J268" s="188" t="s">
        <v>1002</v>
      </c>
      <c r="K268" s="192">
        <v>42756</v>
      </c>
      <c r="L268" s="190" t="s">
        <v>983</v>
      </c>
      <c r="M268" s="188" t="s">
        <v>991</v>
      </c>
      <c r="N268" s="188" t="s">
        <v>2609</v>
      </c>
      <c r="O268" s="224">
        <v>39.44</v>
      </c>
      <c r="P268" s="247"/>
      <c r="Q268" s="250" t="s">
        <v>3368</v>
      </c>
    </row>
    <row r="269" spans="2:18" x14ac:dyDescent="0.3">
      <c r="B269" s="223">
        <v>41944</v>
      </c>
      <c r="C269" s="188" t="s">
        <v>2665</v>
      </c>
      <c r="D269" s="188" t="s">
        <v>2707</v>
      </c>
      <c r="E269" s="189" t="s">
        <v>979</v>
      </c>
      <c r="F269" s="188" t="s">
        <v>2535</v>
      </c>
      <c r="G269" s="188" t="s">
        <v>1272</v>
      </c>
      <c r="H269" s="188" t="s">
        <v>912</v>
      </c>
      <c r="I269" s="188">
        <v>53100</v>
      </c>
      <c r="J269" s="188" t="s">
        <v>979</v>
      </c>
      <c r="K269" s="192">
        <v>42781</v>
      </c>
      <c r="L269" s="190" t="s">
        <v>983</v>
      </c>
      <c r="M269" s="188" t="s">
        <v>985</v>
      </c>
      <c r="N269" s="188" t="s">
        <v>2609</v>
      </c>
      <c r="O269" s="224">
        <f t="shared" ref="O269:O274" si="0">96*1.1</f>
        <v>105.60000000000001</v>
      </c>
      <c r="P269" s="247"/>
      <c r="Q269" s="250" t="s">
        <v>3368</v>
      </c>
    </row>
    <row r="270" spans="2:18" x14ac:dyDescent="0.3">
      <c r="B270" s="223">
        <v>41944</v>
      </c>
      <c r="C270" s="188" t="s">
        <v>2594</v>
      </c>
      <c r="D270" s="188" t="s">
        <v>2708</v>
      </c>
      <c r="E270" s="189" t="s">
        <v>979</v>
      </c>
      <c r="F270" s="188" t="s">
        <v>2536</v>
      </c>
      <c r="G270" s="188" t="s">
        <v>1272</v>
      </c>
      <c r="H270" s="188" t="s">
        <v>912</v>
      </c>
      <c r="I270" s="188">
        <v>53100</v>
      </c>
      <c r="J270" s="188" t="s">
        <v>979</v>
      </c>
      <c r="K270" s="192">
        <v>42781</v>
      </c>
      <c r="L270" s="190" t="s">
        <v>983</v>
      </c>
      <c r="M270" s="188" t="s">
        <v>985</v>
      </c>
      <c r="N270" s="188" t="s">
        <v>2609</v>
      </c>
      <c r="O270" s="224">
        <f t="shared" si="0"/>
        <v>105.60000000000001</v>
      </c>
      <c r="P270" s="247"/>
      <c r="Q270" s="250" t="s">
        <v>3368</v>
      </c>
    </row>
    <row r="271" spans="2:18" x14ac:dyDescent="0.3">
      <c r="B271" s="223">
        <v>41944</v>
      </c>
      <c r="C271" s="188" t="s">
        <v>2700</v>
      </c>
      <c r="D271" s="188" t="s">
        <v>2709</v>
      </c>
      <c r="E271" s="189" t="s">
        <v>979</v>
      </c>
      <c r="F271" s="188" t="s">
        <v>2537</v>
      </c>
      <c r="G271" s="188" t="s">
        <v>1273</v>
      </c>
      <c r="H271" s="188" t="s">
        <v>913</v>
      </c>
      <c r="I271" s="188">
        <v>53000</v>
      </c>
      <c r="J271" s="188" t="s">
        <v>979</v>
      </c>
      <c r="K271" s="192">
        <v>42781</v>
      </c>
      <c r="L271" s="190" t="s">
        <v>983</v>
      </c>
      <c r="M271" s="188" t="s">
        <v>985</v>
      </c>
      <c r="N271" s="188" t="s">
        <v>2609</v>
      </c>
      <c r="O271" s="224">
        <f t="shared" si="0"/>
        <v>105.60000000000001</v>
      </c>
      <c r="P271" s="247"/>
      <c r="Q271" s="250" t="s">
        <v>3368</v>
      </c>
    </row>
    <row r="272" spans="2:18" x14ac:dyDescent="0.3">
      <c r="B272" s="223">
        <v>41944</v>
      </c>
      <c r="C272" s="188" t="s">
        <v>2700</v>
      </c>
      <c r="D272" s="188" t="s">
        <v>2710</v>
      </c>
      <c r="E272" s="189" t="s">
        <v>979</v>
      </c>
      <c r="F272" s="188" t="s">
        <v>2538</v>
      </c>
      <c r="G272" s="188" t="s">
        <v>1273</v>
      </c>
      <c r="H272" s="188" t="s">
        <v>913</v>
      </c>
      <c r="I272" s="188">
        <v>53000</v>
      </c>
      <c r="J272" s="188" t="s">
        <v>979</v>
      </c>
      <c r="K272" s="192">
        <v>42781</v>
      </c>
      <c r="L272" s="190" t="s">
        <v>983</v>
      </c>
      <c r="M272" s="188" t="s">
        <v>985</v>
      </c>
      <c r="N272" s="188" t="s">
        <v>2609</v>
      </c>
      <c r="O272" s="224">
        <f t="shared" si="0"/>
        <v>105.60000000000001</v>
      </c>
      <c r="P272" s="247"/>
      <c r="Q272" s="250" t="s">
        <v>3368</v>
      </c>
    </row>
    <row r="273" spans="2:18" x14ac:dyDescent="0.3">
      <c r="B273" s="223">
        <v>41944</v>
      </c>
      <c r="C273" s="188" t="s">
        <v>2665</v>
      </c>
      <c r="D273" s="188" t="s">
        <v>2711</v>
      </c>
      <c r="E273" s="189" t="s">
        <v>979</v>
      </c>
      <c r="F273" s="188" t="s">
        <v>2539</v>
      </c>
      <c r="G273" s="188" t="s">
        <v>1272</v>
      </c>
      <c r="H273" s="188" t="s">
        <v>912</v>
      </c>
      <c r="I273" s="188">
        <v>53100</v>
      </c>
      <c r="J273" s="188" t="s">
        <v>979</v>
      </c>
      <c r="K273" s="192">
        <v>42781</v>
      </c>
      <c r="L273" s="190" t="s">
        <v>983</v>
      </c>
      <c r="M273" s="188" t="s">
        <v>985</v>
      </c>
      <c r="N273" s="188" t="s">
        <v>2609</v>
      </c>
      <c r="O273" s="224">
        <f t="shared" si="0"/>
        <v>105.60000000000001</v>
      </c>
      <c r="P273" s="246"/>
      <c r="Q273" s="250" t="s">
        <v>3368</v>
      </c>
    </row>
    <row r="274" spans="2:18" x14ac:dyDescent="0.3">
      <c r="B274" s="223">
        <v>41944</v>
      </c>
      <c r="C274" s="188" t="s">
        <v>2700</v>
      </c>
      <c r="D274" s="188" t="s">
        <v>2712</v>
      </c>
      <c r="E274" s="189" t="s">
        <v>979</v>
      </c>
      <c r="F274" s="188" t="s">
        <v>2540</v>
      </c>
      <c r="G274" s="188" t="s">
        <v>1273</v>
      </c>
      <c r="H274" s="188" t="s">
        <v>913</v>
      </c>
      <c r="I274" s="188">
        <v>53000</v>
      </c>
      <c r="J274" s="188" t="s">
        <v>979</v>
      </c>
      <c r="K274" s="192">
        <v>42781</v>
      </c>
      <c r="L274" s="190" t="s">
        <v>983</v>
      </c>
      <c r="M274" s="188" t="s">
        <v>985</v>
      </c>
      <c r="N274" s="188" t="s">
        <v>2609</v>
      </c>
      <c r="O274" s="224">
        <f t="shared" si="0"/>
        <v>105.60000000000001</v>
      </c>
      <c r="P274" s="247"/>
      <c r="Q274" s="250" t="s">
        <v>3368</v>
      </c>
    </row>
    <row r="275" spans="2:18" x14ac:dyDescent="0.3">
      <c r="B275" s="223">
        <v>42005</v>
      </c>
      <c r="C275" s="179" t="s">
        <v>2700</v>
      </c>
      <c r="D275" s="179" t="s">
        <v>2701</v>
      </c>
      <c r="E275" s="180" t="s">
        <v>883</v>
      </c>
      <c r="F275" s="179" t="s">
        <v>2281</v>
      </c>
      <c r="G275" s="179" t="s">
        <v>1273</v>
      </c>
      <c r="H275" s="179" t="s">
        <v>913</v>
      </c>
      <c r="I275" s="179">
        <v>53000</v>
      </c>
      <c r="J275" s="179"/>
      <c r="K275" s="181">
        <v>42183</v>
      </c>
      <c r="L275" s="181" t="s">
        <v>983</v>
      </c>
      <c r="M275" s="179" t="s">
        <v>985</v>
      </c>
      <c r="N275" s="179" t="s">
        <v>2609</v>
      </c>
      <c r="O275" s="182"/>
      <c r="P275" s="277"/>
      <c r="Q275" s="278" t="s">
        <v>3482</v>
      </c>
      <c r="R275" s="279" t="s">
        <v>3373</v>
      </c>
    </row>
    <row r="276" spans="2:18" x14ac:dyDescent="0.3">
      <c r="B276" s="223">
        <v>42036</v>
      </c>
      <c r="C276" s="179" t="s">
        <v>2594</v>
      </c>
      <c r="D276" s="197" t="s">
        <v>3030</v>
      </c>
      <c r="E276" s="196" t="s">
        <v>925</v>
      </c>
      <c r="F276" s="283" t="s">
        <v>2399</v>
      </c>
      <c r="G276" s="179" t="s">
        <v>1272</v>
      </c>
      <c r="H276" s="197" t="s">
        <v>912</v>
      </c>
      <c r="I276" s="197">
        <v>53100</v>
      </c>
      <c r="J276" s="198" t="s">
        <v>1001</v>
      </c>
      <c r="K276" s="199">
        <v>40443</v>
      </c>
      <c r="L276" s="197" t="s">
        <v>983</v>
      </c>
      <c r="M276" s="193"/>
      <c r="N276" s="179"/>
      <c r="O276" s="182"/>
      <c r="P276" s="261" t="s">
        <v>2398</v>
      </c>
      <c r="Q276" s="243" t="s">
        <v>3369</v>
      </c>
    </row>
    <row r="277" spans="2:18" x14ac:dyDescent="0.3">
      <c r="B277" s="223">
        <v>42036</v>
      </c>
      <c r="C277" s="179" t="s">
        <v>2704</v>
      </c>
      <c r="D277" s="201" t="s">
        <v>2952</v>
      </c>
      <c r="E277" s="200" t="s">
        <v>971</v>
      </c>
      <c r="F277" s="284" t="s">
        <v>1302</v>
      </c>
      <c r="G277" s="201" t="s">
        <v>1272</v>
      </c>
      <c r="H277" s="201" t="s">
        <v>912</v>
      </c>
      <c r="I277" s="201">
        <v>53100</v>
      </c>
      <c r="J277" s="202" t="s">
        <v>1002</v>
      </c>
      <c r="K277" s="203">
        <v>40179</v>
      </c>
      <c r="L277" s="201" t="s">
        <v>984</v>
      </c>
      <c r="M277" s="193"/>
      <c r="N277" s="179"/>
      <c r="O277" s="194"/>
      <c r="P277" s="280" t="s">
        <v>2400</v>
      </c>
      <c r="Q277" s="281" t="s">
        <v>3483</v>
      </c>
      <c r="R277" s="279" t="s">
        <v>3374</v>
      </c>
    </row>
    <row r="278" spans="2:18" x14ac:dyDescent="0.3">
      <c r="B278" s="223">
        <v>42036</v>
      </c>
      <c r="C278" s="179" t="s">
        <v>2594</v>
      </c>
      <c r="D278" s="201" t="s">
        <v>2844</v>
      </c>
      <c r="E278" s="200" t="s">
        <v>926</v>
      </c>
      <c r="F278" s="284" t="s">
        <v>2402</v>
      </c>
      <c r="G278" s="201" t="s">
        <v>1272</v>
      </c>
      <c r="H278" s="201" t="s">
        <v>912</v>
      </c>
      <c r="I278" s="201">
        <v>53100</v>
      </c>
      <c r="J278" s="202" t="s">
        <v>1001</v>
      </c>
      <c r="K278" s="203">
        <v>40544</v>
      </c>
      <c r="L278" s="201" t="s">
        <v>983</v>
      </c>
      <c r="M278" s="193"/>
      <c r="N278" s="179"/>
      <c r="O278" s="194"/>
      <c r="P278" s="256" t="s">
        <v>2401</v>
      </c>
      <c r="Q278" s="243" t="s">
        <v>3369</v>
      </c>
    </row>
    <row r="279" spans="2:18" x14ac:dyDescent="0.3">
      <c r="B279" s="223">
        <v>42036</v>
      </c>
      <c r="C279" s="179" t="s">
        <v>2594</v>
      </c>
      <c r="D279" s="201" t="s">
        <v>2841</v>
      </c>
      <c r="E279" s="200" t="s">
        <v>926</v>
      </c>
      <c r="F279" s="284" t="s">
        <v>2404</v>
      </c>
      <c r="G279" s="201" t="s">
        <v>1272</v>
      </c>
      <c r="H279" s="201" t="s">
        <v>912</v>
      </c>
      <c r="I279" s="201">
        <v>53100</v>
      </c>
      <c r="J279" s="202" t="s">
        <v>1001</v>
      </c>
      <c r="K279" s="203">
        <v>40544</v>
      </c>
      <c r="L279" s="201" t="s">
        <v>983</v>
      </c>
      <c r="M279" s="193"/>
      <c r="N279" s="179"/>
      <c r="O279" s="194"/>
      <c r="P279" s="256" t="s">
        <v>2403</v>
      </c>
      <c r="Q279" s="243" t="s">
        <v>3369</v>
      </c>
    </row>
    <row r="280" spans="2:18" x14ac:dyDescent="0.3">
      <c r="B280" s="223">
        <v>42036</v>
      </c>
      <c r="C280" s="179" t="s">
        <v>2594</v>
      </c>
      <c r="D280" s="201" t="s">
        <v>2836</v>
      </c>
      <c r="E280" s="200" t="s">
        <v>926</v>
      </c>
      <c r="F280" s="284" t="s">
        <v>2406</v>
      </c>
      <c r="G280" s="201" t="s">
        <v>1272</v>
      </c>
      <c r="H280" s="201" t="s">
        <v>912</v>
      </c>
      <c r="I280" s="201">
        <v>53100</v>
      </c>
      <c r="J280" s="202" t="s">
        <v>1001</v>
      </c>
      <c r="K280" s="203">
        <v>40544</v>
      </c>
      <c r="L280" s="201" t="s">
        <v>983</v>
      </c>
      <c r="M280" s="193"/>
      <c r="N280" s="179"/>
      <c r="O280" s="194"/>
      <c r="P280" s="256" t="s">
        <v>2405</v>
      </c>
      <c r="Q280" s="243" t="s">
        <v>3369</v>
      </c>
    </row>
    <row r="281" spans="2:18" x14ac:dyDescent="0.3">
      <c r="B281" s="223">
        <v>42036</v>
      </c>
      <c r="C281" s="179" t="s">
        <v>2594</v>
      </c>
      <c r="D281" s="201" t="s">
        <v>2407</v>
      </c>
      <c r="E281" s="200" t="s">
        <v>926</v>
      </c>
      <c r="F281" s="284" t="s">
        <v>2409</v>
      </c>
      <c r="G281" s="201" t="s">
        <v>1272</v>
      </c>
      <c r="H281" s="201" t="s">
        <v>912</v>
      </c>
      <c r="I281" s="201">
        <v>53100</v>
      </c>
      <c r="J281" s="202" t="s">
        <v>1001</v>
      </c>
      <c r="K281" s="203">
        <v>40544</v>
      </c>
      <c r="L281" s="201" t="s">
        <v>983</v>
      </c>
      <c r="M281" s="193"/>
      <c r="N281" s="179"/>
      <c r="O281" s="194"/>
      <c r="P281" s="256" t="s">
        <v>2408</v>
      </c>
      <c r="Q281" s="243" t="s">
        <v>3369</v>
      </c>
    </row>
    <row r="282" spans="2:18" x14ac:dyDescent="0.3">
      <c r="B282" s="223">
        <v>42036</v>
      </c>
      <c r="C282" s="179" t="s">
        <v>2938</v>
      </c>
      <c r="D282" s="197" t="s">
        <v>3204</v>
      </c>
      <c r="E282" s="200" t="s">
        <v>926</v>
      </c>
      <c r="F282" s="283" t="s">
        <v>1565</v>
      </c>
      <c r="G282" s="201" t="s">
        <v>1272</v>
      </c>
      <c r="H282" s="201" t="s">
        <v>912</v>
      </c>
      <c r="I282" s="201">
        <v>53100</v>
      </c>
      <c r="J282" s="202" t="s">
        <v>1002</v>
      </c>
      <c r="K282" s="203">
        <v>40289</v>
      </c>
      <c r="L282" s="201" t="s">
        <v>984</v>
      </c>
      <c r="M282" s="193"/>
      <c r="N282" s="179"/>
      <c r="O282" s="194"/>
      <c r="P282" s="280" t="s">
        <v>2410</v>
      </c>
      <c r="Q282" s="281" t="s">
        <v>3483</v>
      </c>
      <c r="R282" s="279" t="s">
        <v>3373</v>
      </c>
    </row>
    <row r="283" spans="2:18" x14ac:dyDescent="0.3">
      <c r="B283" s="223">
        <v>42036</v>
      </c>
      <c r="C283" s="179" t="s">
        <v>2594</v>
      </c>
      <c r="D283" s="201" t="s">
        <v>2848</v>
      </c>
      <c r="E283" s="200" t="s">
        <v>928</v>
      </c>
      <c r="F283" s="284" t="s">
        <v>2412</v>
      </c>
      <c r="G283" s="201" t="s">
        <v>1272</v>
      </c>
      <c r="H283" s="201" t="s">
        <v>912</v>
      </c>
      <c r="I283" s="201">
        <v>53100</v>
      </c>
      <c r="J283" s="202" t="s">
        <v>1001</v>
      </c>
      <c r="K283" s="203">
        <v>40376</v>
      </c>
      <c r="L283" s="201" t="s">
        <v>983</v>
      </c>
      <c r="M283" s="193"/>
      <c r="N283" s="179"/>
      <c r="O283" s="194"/>
      <c r="P283" s="256" t="s">
        <v>2411</v>
      </c>
      <c r="Q283" s="243" t="s">
        <v>3369</v>
      </c>
    </row>
    <row r="284" spans="2:18" x14ac:dyDescent="0.3">
      <c r="B284" s="223">
        <v>42036</v>
      </c>
      <c r="C284" s="179" t="s">
        <v>157</v>
      </c>
      <c r="D284" s="201" t="s">
        <v>171</v>
      </c>
      <c r="E284" s="200" t="s">
        <v>748</v>
      </c>
      <c r="F284" s="284" t="s">
        <v>2414</v>
      </c>
      <c r="G284" s="201" t="s">
        <v>1272</v>
      </c>
      <c r="H284" s="201" t="s">
        <v>912</v>
      </c>
      <c r="I284" s="201">
        <v>53100</v>
      </c>
      <c r="J284" s="202" t="s">
        <v>1001</v>
      </c>
      <c r="K284" s="203">
        <v>40953</v>
      </c>
      <c r="L284" s="201" t="s">
        <v>983</v>
      </c>
      <c r="M284" s="193"/>
      <c r="N284" s="179"/>
      <c r="O284" s="194"/>
      <c r="P284" s="256" t="s">
        <v>2413</v>
      </c>
      <c r="Q284" s="243" t="s">
        <v>3369</v>
      </c>
    </row>
    <row r="285" spans="2:18" x14ac:dyDescent="0.3">
      <c r="B285" s="223">
        <v>42036</v>
      </c>
      <c r="C285" s="179" t="s">
        <v>2665</v>
      </c>
      <c r="D285" s="201" t="s">
        <v>3014</v>
      </c>
      <c r="E285" s="200" t="s">
        <v>938</v>
      </c>
      <c r="F285" s="284" t="s">
        <v>2416</v>
      </c>
      <c r="G285" s="201" t="s">
        <v>1272</v>
      </c>
      <c r="H285" s="201" t="s">
        <v>912</v>
      </c>
      <c r="I285" s="201">
        <v>53100</v>
      </c>
      <c r="J285" s="202" t="s">
        <v>1006</v>
      </c>
      <c r="K285" s="203">
        <v>40733</v>
      </c>
      <c r="L285" s="201" t="s">
        <v>984</v>
      </c>
      <c r="M285" s="193"/>
      <c r="N285" s="179"/>
      <c r="O285" s="194"/>
      <c r="P285" s="256" t="s">
        <v>2415</v>
      </c>
      <c r="Q285" s="243" t="s">
        <v>3369</v>
      </c>
    </row>
    <row r="286" spans="2:18" x14ac:dyDescent="0.3">
      <c r="B286" s="223">
        <v>42036</v>
      </c>
      <c r="C286" s="179" t="s">
        <v>2700</v>
      </c>
      <c r="D286" s="201" t="s">
        <v>3248</v>
      </c>
      <c r="E286" s="200" t="s">
        <v>951</v>
      </c>
      <c r="F286" s="283" t="s">
        <v>1684</v>
      </c>
      <c r="G286" s="201" t="s">
        <v>1273</v>
      </c>
      <c r="H286" s="201" t="s">
        <v>913</v>
      </c>
      <c r="I286" s="201">
        <v>53000</v>
      </c>
      <c r="J286" s="202" t="s">
        <v>1001</v>
      </c>
      <c r="K286" s="203">
        <v>41608</v>
      </c>
      <c r="L286" s="201" t="s">
        <v>983</v>
      </c>
      <c r="M286" s="193"/>
      <c r="N286" s="179"/>
      <c r="O286" s="194"/>
      <c r="P286" s="280" t="s">
        <v>2417</v>
      </c>
      <c r="Q286" s="281" t="s">
        <v>3483</v>
      </c>
      <c r="R286" s="279" t="s">
        <v>3373</v>
      </c>
    </row>
    <row r="287" spans="2:18" x14ac:dyDescent="0.3">
      <c r="B287" s="223">
        <v>42036</v>
      </c>
      <c r="C287" s="179" t="s">
        <v>2700</v>
      </c>
      <c r="D287" s="201" t="s">
        <v>3317</v>
      </c>
      <c r="E287" s="200" t="s">
        <v>951</v>
      </c>
      <c r="F287" s="283" t="s">
        <v>2419</v>
      </c>
      <c r="G287" s="201" t="s">
        <v>1273</v>
      </c>
      <c r="H287" s="201" t="s">
        <v>913</v>
      </c>
      <c r="I287" s="201">
        <v>53000</v>
      </c>
      <c r="J287" s="202" t="s">
        <v>1001</v>
      </c>
      <c r="K287" s="203">
        <v>41721</v>
      </c>
      <c r="L287" s="201" t="s">
        <v>983</v>
      </c>
      <c r="M287" s="193"/>
      <c r="N287" s="179"/>
      <c r="O287" s="194"/>
      <c r="P287" s="256" t="s">
        <v>2418</v>
      </c>
      <c r="Q287" s="243" t="s">
        <v>3369</v>
      </c>
    </row>
    <row r="288" spans="2:18" x14ac:dyDescent="0.3">
      <c r="B288" s="223">
        <v>42036</v>
      </c>
      <c r="C288" s="179" t="s">
        <v>2700</v>
      </c>
      <c r="D288" s="201" t="s">
        <v>3319</v>
      </c>
      <c r="E288" s="200" t="s">
        <v>951</v>
      </c>
      <c r="F288" s="283" t="s">
        <v>2314</v>
      </c>
      <c r="G288" s="201" t="s">
        <v>1273</v>
      </c>
      <c r="H288" s="201" t="s">
        <v>913</v>
      </c>
      <c r="I288" s="201">
        <v>53000</v>
      </c>
      <c r="J288" s="202" t="s">
        <v>1001</v>
      </c>
      <c r="K288" s="203">
        <v>41726</v>
      </c>
      <c r="L288" s="201" t="s">
        <v>983</v>
      </c>
      <c r="M288" s="193"/>
      <c r="N288" s="179"/>
      <c r="O288" s="194"/>
      <c r="P288" s="280" t="s">
        <v>2420</v>
      </c>
      <c r="Q288" s="281" t="s">
        <v>3483</v>
      </c>
      <c r="R288" s="279" t="s">
        <v>3373</v>
      </c>
    </row>
    <row r="289" spans="2:18" x14ac:dyDescent="0.3">
      <c r="B289" s="223">
        <v>42036</v>
      </c>
      <c r="C289" s="179" t="s">
        <v>2663</v>
      </c>
      <c r="D289" s="201" t="s">
        <v>3002</v>
      </c>
      <c r="E289" s="200" t="s">
        <v>926</v>
      </c>
      <c r="F289" s="283" t="s">
        <v>2422</v>
      </c>
      <c r="G289" s="201" t="s">
        <v>1274</v>
      </c>
      <c r="H289" s="201" t="s">
        <v>929</v>
      </c>
      <c r="I289" s="201">
        <v>35510</v>
      </c>
      <c r="J289" s="202" t="s">
        <v>1001</v>
      </c>
      <c r="K289" s="203">
        <v>40285</v>
      </c>
      <c r="L289" s="201" t="s">
        <v>983</v>
      </c>
      <c r="M289" s="193"/>
      <c r="N289" s="179"/>
      <c r="O289" s="194"/>
      <c r="P289" s="256" t="s">
        <v>2421</v>
      </c>
      <c r="Q289" s="243" t="s">
        <v>3369</v>
      </c>
    </row>
    <row r="290" spans="2:18" x14ac:dyDescent="0.3">
      <c r="B290" s="223">
        <v>42036</v>
      </c>
      <c r="C290" s="179" t="s">
        <v>174</v>
      </c>
      <c r="D290" s="201" t="s">
        <v>331</v>
      </c>
      <c r="E290" s="200" t="s">
        <v>963</v>
      </c>
      <c r="F290" s="283" t="s">
        <v>2100</v>
      </c>
      <c r="G290" s="201" t="s">
        <v>1885</v>
      </c>
      <c r="H290" s="201" t="s">
        <v>966</v>
      </c>
      <c r="I290" s="201">
        <v>62300</v>
      </c>
      <c r="J290" s="202" t="s">
        <v>1001</v>
      </c>
      <c r="K290" s="203">
        <v>40179</v>
      </c>
      <c r="L290" s="201" t="s">
        <v>983</v>
      </c>
      <c r="M290" s="193"/>
      <c r="N290" s="179"/>
      <c r="O290" s="194"/>
      <c r="P290" s="282" t="s">
        <v>2052</v>
      </c>
      <c r="Q290" s="281" t="s">
        <v>3483</v>
      </c>
      <c r="R290" s="279" t="s">
        <v>3373</v>
      </c>
    </row>
    <row r="291" spans="2:18" x14ac:dyDescent="0.3">
      <c r="B291" s="223">
        <v>42036</v>
      </c>
      <c r="C291" s="179" t="s">
        <v>157</v>
      </c>
      <c r="D291" s="201" t="s">
        <v>253</v>
      </c>
      <c r="E291" s="200" t="s">
        <v>748</v>
      </c>
      <c r="F291" s="285" t="s">
        <v>2424</v>
      </c>
      <c r="G291" s="201" t="s">
        <v>1272</v>
      </c>
      <c r="H291" s="201" t="s">
        <v>912</v>
      </c>
      <c r="I291" s="201">
        <v>53100</v>
      </c>
      <c r="J291" s="202" t="s">
        <v>1001</v>
      </c>
      <c r="K291" s="203">
        <v>40953</v>
      </c>
      <c r="L291" s="201" t="s">
        <v>983</v>
      </c>
      <c r="M291" s="193"/>
      <c r="N291" s="179"/>
      <c r="O291" s="194"/>
      <c r="P291" s="256" t="s">
        <v>2423</v>
      </c>
      <c r="Q291" s="243" t="s">
        <v>3369</v>
      </c>
    </row>
    <row r="292" spans="2:18" x14ac:dyDescent="0.3">
      <c r="B292" s="223">
        <v>42036</v>
      </c>
      <c r="C292" s="179" t="s">
        <v>2665</v>
      </c>
      <c r="D292" s="201" t="s">
        <v>562</v>
      </c>
      <c r="E292" s="200" t="s">
        <v>926</v>
      </c>
      <c r="F292" s="283" t="s">
        <v>2426</v>
      </c>
      <c r="G292" s="201" t="s">
        <v>1272</v>
      </c>
      <c r="H292" s="201" t="s">
        <v>912</v>
      </c>
      <c r="I292" s="201">
        <v>53100</v>
      </c>
      <c r="J292" s="202" t="s">
        <v>1002</v>
      </c>
      <c r="K292" s="203">
        <v>41275</v>
      </c>
      <c r="L292" s="201" t="s">
        <v>984</v>
      </c>
      <c r="M292" s="193"/>
      <c r="N292" s="179"/>
      <c r="O292" s="194"/>
      <c r="P292" s="263" t="s">
        <v>2343</v>
      </c>
      <c r="Q292" s="243" t="s">
        <v>3369</v>
      </c>
    </row>
    <row r="293" spans="2:18" x14ac:dyDescent="0.3">
      <c r="B293" s="223">
        <v>42036</v>
      </c>
      <c r="C293" s="179" t="s">
        <v>2700</v>
      </c>
      <c r="D293" s="201" t="s">
        <v>3329</v>
      </c>
      <c r="E293" s="200" t="s">
        <v>951</v>
      </c>
      <c r="F293" s="284" t="s">
        <v>2427</v>
      </c>
      <c r="G293" s="201" t="s">
        <v>1273</v>
      </c>
      <c r="H293" s="201" t="s">
        <v>913</v>
      </c>
      <c r="I293" s="201">
        <v>53000</v>
      </c>
      <c r="J293" s="202" t="s">
        <v>1001</v>
      </c>
      <c r="K293" s="203">
        <v>41727</v>
      </c>
      <c r="L293" s="201" t="s">
        <v>983</v>
      </c>
      <c r="M293" s="193"/>
      <c r="N293" s="179"/>
      <c r="O293" s="194"/>
      <c r="P293" s="256" t="s">
        <v>2425</v>
      </c>
      <c r="Q293" s="243" t="s">
        <v>3369</v>
      </c>
    </row>
    <row r="294" spans="2:18" x14ac:dyDescent="0.3">
      <c r="B294" s="305">
        <v>42086</v>
      </c>
      <c r="C294" s="304" t="s">
        <v>2652</v>
      </c>
      <c r="D294" s="304" t="s">
        <v>3384</v>
      </c>
      <c r="E294" s="304" t="s">
        <v>3385</v>
      </c>
      <c r="F294" s="304" t="s">
        <v>3386</v>
      </c>
      <c r="G294" s="304" t="s">
        <v>1591</v>
      </c>
      <c r="H294" s="304" t="s">
        <v>947</v>
      </c>
      <c r="I294" s="304">
        <v>45774</v>
      </c>
      <c r="J294" s="304"/>
      <c r="K294" s="303" t="s">
        <v>747</v>
      </c>
      <c r="L294" s="304" t="s">
        <v>984</v>
      </c>
      <c r="M294" s="304"/>
      <c r="N294" s="304"/>
      <c r="O294" s="302"/>
      <c r="P294" s="314"/>
      <c r="Q294" s="266" t="s">
        <v>3481</v>
      </c>
    </row>
    <row r="295" spans="2:18" x14ac:dyDescent="0.3">
      <c r="B295" s="305">
        <v>42086</v>
      </c>
      <c r="C295" s="304" t="s">
        <v>2652</v>
      </c>
      <c r="D295" s="304" t="s">
        <v>3387</v>
      </c>
      <c r="E295" s="304" t="s">
        <v>3388</v>
      </c>
      <c r="F295" s="304" t="s">
        <v>1600</v>
      </c>
      <c r="G295" s="304" t="s">
        <v>1591</v>
      </c>
      <c r="H295" s="304" t="s">
        <v>947</v>
      </c>
      <c r="I295" s="304">
        <v>45774</v>
      </c>
      <c r="J295" s="304"/>
      <c r="K295" s="303">
        <v>39816</v>
      </c>
      <c r="L295" s="304" t="s">
        <v>984</v>
      </c>
      <c r="M295" s="304"/>
      <c r="N295" s="304"/>
      <c r="O295" s="302"/>
      <c r="P295" s="314"/>
      <c r="Q295" s="266" t="s">
        <v>3481</v>
      </c>
    </row>
    <row r="296" spans="2:18" x14ac:dyDescent="0.3">
      <c r="B296" s="305">
        <v>42086</v>
      </c>
      <c r="C296" s="304" t="s">
        <v>2652</v>
      </c>
      <c r="D296" s="304" t="s">
        <v>3389</v>
      </c>
      <c r="E296" s="304" t="s">
        <v>967</v>
      </c>
      <c r="F296" s="304" t="s">
        <v>3390</v>
      </c>
      <c r="G296" s="304" t="s">
        <v>1591</v>
      </c>
      <c r="H296" s="304" t="s">
        <v>947</v>
      </c>
      <c r="I296" s="304">
        <v>45774</v>
      </c>
      <c r="J296" s="304"/>
      <c r="K296" s="303">
        <v>39742</v>
      </c>
      <c r="L296" s="304" t="s">
        <v>984</v>
      </c>
      <c r="M296" s="304"/>
      <c r="N296" s="304"/>
      <c r="O296" s="302"/>
      <c r="P296" s="314"/>
      <c r="Q296" s="266" t="s">
        <v>3481</v>
      </c>
    </row>
    <row r="297" spans="2:18" x14ac:dyDescent="0.3">
      <c r="B297" s="310">
        <v>42086</v>
      </c>
      <c r="C297" s="309" t="s">
        <v>2594</v>
      </c>
      <c r="D297" s="308" t="s">
        <v>826</v>
      </c>
      <c r="E297" s="308" t="s">
        <v>892</v>
      </c>
      <c r="F297" s="308" t="s">
        <v>795</v>
      </c>
      <c r="G297" s="307" t="s">
        <v>1272</v>
      </c>
      <c r="H297" s="307" t="s">
        <v>912</v>
      </c>
      <c r="I297" s="307">
        <v>53100</v>
      </c>
      <c r="J297" s="307" t="s">
        <v>3078</v>
      </c>
      <c r="K297" s="306" t="s">
        <v>747</v>
      </c>
      <c r="L297" s="320" t="s">
        <v>983</v>
      </c>
      <c r="M297" s="307" t="s">
        <v>903</v>
      </c>
      <c r="N297" s="306" t="s">
        <v>747</v>
      </c>
      <c r="O297" s="329"/>
      <c r="P297" s="333"/>
      <c r="Q297" s="267" t="s">
        <v>3365</v>
      </c>
    </row>
    <row r="298" spans="2:18" x14ac:dyDescent="0.3">
      <c r="B298" s="305">
        <v>42086</v>
      </c>
      <c r="C298" s="304" t="s">
        <v>174</v>
      </c>
      <c r="D298" s="304" t="s">
        <v>3391</v>
      </c>
      <c r="E298" s="304" t="s">
        <v>3392</v>
      </c>
      <c r="F298" s="304" t="s">
        <v>3393</v>
      </c>
      <c r="G298" s="304" t="s">
        <v>1885</v>
      </c>
      <c r="H298" s="304" t="s">
        <v>966</v>
      </c>
      <c r="I298" s="304">
        <v>62300</v>
      </c>
      <c r="J298" s="304" t="s">
        <v>1001</v>
      </c>
      <c r="K298" s="303">
        <v>43058</v>
      </c>
      <c r="L298" s="301" t="s">
        <v>983</v>
      </c>
      <c r="M298" s="304"/>
      <c r="N298" s="304"/>
      <c r="O298" s="302"/>
      <c r="P298" s="314"/>
      <c r="Q298" s="266" t="s">
        <v>3481</v>
      </c>
    </row>
    <row r="299" spans="2:18" x14ac:dyDescent="0.3">
      <c r="B299" s="305">
        <v>42086</v>
      </c>
      <c r="C299" s="304" t="s">
        <v>174</v>
      </c>
      <c r="D299" s="304" t="s">
        <v>3394</v>
      </c>
      <c r="E299" s="304" t="s">
        <v>3392</v>
      </c>
      <c r="F299" s="304" t="s">
        <v>3395</v>
      </c>
      <c r="G299" s="304" t="s">
        <v>1885</v>
      </c>
      <c r="H299" s="304" t="s">
        <v>966</v>
      </c>
      <c r="I299" s="304">
        <v>62300</v>
      </c>
      <c r="J299" s="304" t="s">
        <v>1001</v>
      </c>
      <c r="K299" s="303">
        <v>43058</v>
      </c>
      <c r="L299" s="301" t="s">
        <v>983</v>
      </c>
      <c r="M299" s="304"/>
      <c r="N299" s="304"/>
      <c r="O299" s="302"/>
      <c r="P299" s="314"/>
      <c r="Q299" s="266" t="s">
        <v>3481</v>
      </c>
    </row>
    <row r="300" spans="2:18" x14ac:dyDescent="0.3">
      <c r="B300" s="305">
        <v>42086</v>
      </c>
      <c r="C300" s="304" t="s">
        <v>174</v>
      </c>
      <c r="D300" s="304" t="s">
        <v>3396</v>
      </c>
      <c r="E300" s="304" t="s">
        <v>3392</v>
      </c>
      <c r="F300" s="304" t="s">
        <v>3397</v>
      </c>
      <c r="G300" s="304" t="s">
        <v>1885</v>
      </c>
      <c r="H300" s="304" t="s">
        <v>966</v>
      </c>
      <c r="I300" s="304">
        <v>62300</v>
      </c>
      <c r="J300" s="304" t="s">
        <v>1001</v>
      </c>
      <c r="K300" s="303">
        <v>43045</v>
      </c>
      <c r="L300" s="301" t="s">
        <v>983</v>
      </c>
      <c r="M300" s="304"/>
      <c r="N300" s="304"/>
      <c r="O300" s="302"/>
      <c r="P300" s="314"/>
      <c r="Q300" s="266" t="s">
        <v>3481</v>
      </c>
    </row>
    <row r="301" spans="2:18" x14ac:dyDescent="0.3">
      <c r="B301" s="300">
        <v>42086</v>
      </c>
      <c r="C301" s="321" t="s">
        <v>3398</v>
      </c>
      <c r="D301" s="299" t="s">
        <v>3399</v>
      </c>
      <c r="E301" s="321" t="s">
        <v>3400</v>
      </c>
      <c r="F301" s="321" t="s">
        <v>2395</v>
      </c>
      <c r="G301" s="299" t="s">
        <v>3346</v>
      </c>
      <c r="H301" s="299" t="s">
        <v>913</v>
      </c>
      <c r="I301" s="299">
        <v>53000</v>
      </c>
      <c r="J301" s="321" t="s">
        <v>1001</v>
      </c>
      <c r="K301" s="322">
        <v>42591</v>
      </c>
      <c r="L301" s="321" t="s">
        <v>983</v>
      </c>
      <c r="M301" s="321"/>
      <c r="N301" s="321"/>
      <c r="O301" s="323"/>
      <c r="P301" s="336"/>
      <c r="Q301" s="343" t="s">
        <v>3480</v>
      </c>
    </row>
    <row r="302" spans="2:18" x14ac:dyDescent="0.3">
      <c r="B302" s="300">
        <v>42086</v>
      </c>
      <c r="C302" s="321" t="s">
        <v>2594</v>
      </c>
      <c r="D302" s="299" t="s">
        <v>3401</v>
      </c>
      <c r="E302" s="321" t="s">
        <v>951</v>
      </c>
      <c r="F302" s="324" t="s">
        <v>2156</v>
      </c>
      <c r="G302" s="324" t="s">
        <v>1272</v>
      </c>
      <c r="H302" s="321" t="s">
        <v>912</v>
      </c>
      <c r="I302" s="321">
        <v>53100</v>
      </c>
      <c r="J302" s="324" t="s">
        <v>1001</v>
      </c>
      <c r="K302" s="322">
        <v>41948</v>
      </c>
      <c r="L302" s="332" t="s">
        <v>983</v>
      </c>
      <c r="M302" s="324" t="s">
        <v>991</v>
      </c>
      <c r="N302" s="321" t="s">
        <v>2608</v>
      </c>
      <c r="O302" s="327"/>
      <c r="P302" s="314"/>
      <c r="Q302" s="343" t="s">
        <v>3480</v>
      </c>
    </row>
    <row r="303" spans="2:18" x14ac:dyDescent="0.3">
      <c r="B303" s="300">
        <v>42086</v>
      </c>
      <c r="C303" s="321" t="s">
        <v>2594</v>
      </c>
      <c r="D303" s="299" t="s">
        <v>3402</v>
      </c>
      <c r="E303" s="321" t="s">
        <v>750</v>
      </c>
      <c r="F303" s="324" t="s">
        <v>2486</v>
      </c>
      <c r="G303" s="299" t="s">
        <v>3346</v>
      </c>
      <c r="H303" s="299" t="s">
        <v>913</v>
      </c>
      <c r="I303" s="299">
        <v>53000</v>
      </c>
      <c r="J303" s="324" t="s">
        <v>1001</v>
      </c>
      <c r="K303" s="322">
        <v>42612</v>
      </c>
      <c r="L303" s="332" t="s">
        <v>983</v>
      </c>
      <c r="M303" s="324" t="s">
        <v>991</v>
      </c>
      <c r="N303" s="321" t="s">
        <v>2609</v>
      </c>
      <c r="O303" s="327"/>
      <c r="P303" s="314"/>
      <c r="Q303" s="343" t="s">
        <v>3480</v>
      </c>
    </row>
    <row r="304" spans="2:18" x14ac:dyDescent="0.3">
      <c r="B304" s="300">
        <v>42086</v>
      </c>
      <c r="C304" s="321" t="s">
        <v>2700</v>
      </c>
      <c r="D304" s="299" t="s">
        <v>3403</v>
      </c>
      <c r="E304" s="321" t="s">
        <v>750</v>
      </c>
      <c r="F304" s="324" t="s">
        <v>2315</v>
      </c>
      <c r="G304" s="299" t="s">
        <v>3346</v>
      </c>
      <c r="H304" s="299" t="s">
        <v>913</v>
      </c>
      <c r="I304" s="299">
        <v>53000</v>
      </c>
      <c r="J304" s="324" t="s">
        <v>1001</v>
      </c>
      <c r="K304" s="322">
        <v>42382</v>
      </c>
      <c r="L304" s="332" t="s">
        <v>983</v>
      </c>
      <c r="M304" s="324" t="s">
        <v>991</v>
      </c>
      <c r="N304" s="321" t="s">
        <v>2609</v>
      </c>
      <c r="O304" s="327"/>
      <c r="P304" s="314"/>
      <c r="Q304" s="343" t="s">
        <v>3480</v>
      </c>
    </row>
    <row r="305" spans="2:17" x14ac:dyDescent="0.3">
      <c r="B305" s="300">
        <v>42086</v>
      </c>
      <c r="C305" s="321" t="s">
        <v>2700</v>
      </c>
      <c r="D305" s="299" t="s">
        <v>3404</v>
      </c>
      <c r="E305" s="321" t="s">
        <v>951</v>
      </c>
      <c r="F305" s="324" t="s">
        <v>1722</v>
      </c>
      <c r="G305" s="299" t="s">
        <v>1272</v>
      </c>
      <c r="H305" s="299" t="s">
        <v>912</v>
      </c>
      <c r="I305" s="299">
        <v>53100</v>
      </c>
      <c r="J305" s="324" t="s">
        <v>1001</v>
      </c>
      <c r="K305" s="322">
        <v>41735</v>
      </c>
      <c r="L305" s="332" t="s">
        <v>983</v>
      </c>
      <c r="M305" s="324" t="s">
        <v>991</v>
      </c>
      <c r="N305" s="321" t="s">
        <v>2608</v>
      </c>
      <c r="O305" s="327"/>
      <c r="P305" s="314"/>
      <c r="Q305" s="343" t="s">
        <v>3480</v>
      </c>
    </row>
    <row r="306" spans="2:17" x14ac:dyDescent="0.3">
      <c r="B306" s="300">
        <v>42088</v>
      </c>
      <c r="C306" s="299" t="s">
        <v>2700</v>
      </c>
      <c r="D306" s="324" t="s">
        <v>2708</v>
      </c>
      <c r="E306" s="324" t="s">
        <v>979</v>
      </c>
      <c r="F306" s="324" t="s">
        <v>2536</v>
      </c>
      <c r="G306" s="299" t="s">
        <v>1273</v>
      </c>
      <c r="H306" s="299" t="s">
        <v>913</v>
      </c>
      <c r="I306" s="299">
        <v>53000</v>
      </c>
      <c r="J306" s="324" t="s">
        <v>979</v>
      </c>
      <c r="K306" s="326">
        <v>42781</v>
      </c>
      <c r="L306" s="325" t="s">
        <v>983</v>
      </c>
      <c r="M306" s="324" t="s">
        <v>985</v>
      </c>
      <c r="N306" s="324" t="s">
        <v>2609</v>
      </c>
      <c r="O306" s="323"/>
      <c r="P306" s="337" t="s">
        <v>3405</v>
      </c>
      <c r="Q306" s="343" t="s">
        <v>3480</v>
      </c>
    </row>
    <row r="307" spans="2:17" x14ac:dyDescent="0.3">
      <c r="B307" s="300">
        <v>42088</v>
      </c>
      <c r="C307" s="299" t="s">
        <v>2594</v>
      </c>
      <c r="D307" s="324" t="s">
        <v>3406</v>
      </c>
      <c r="E307" s="324" t="s">
        <v>979</v>
      </c>
      <c r="F307" s="324" t="s">
        <v>2540</v>
      </c>
      <c r="G307" s="299" t="s">
        <v>1272</v>
      </c>
      <c r="H307" s="299" t="s">
        <v>912</v>
      </c>
      <c r="I307" s="299">
        <v>53100</v>
      </c>
      <c r="J307" s="324" t="s">
        <v>979</v>
      </c>
      <c r="K307" s="326">
        <v>42781</v>
      </c>
      <c r="L307" s="325" t="s">
        <v>983</v>
      </c>
      <c r="M307" s="324" t="s">
        <v>985</v>
      </c>
      <c r="N307" s="324" t="s">
        <v>2609</v>
      </c>
      <c r="O307" s="298"/>
      <c r="P307" s="337" t="s">
        <v>3407</v>
      </c>
      <c r="Q307" s="343" t="s">
        <v>3480</v>
      </c>
    </row>
    <row r="308" spans="2:17" x14ac:dyDescent="0.3">
      <c r="B308" s="300">
        <v>42088</v>
      </c>
      <c r="C308" s="324" t="s">
        <v>2665</v>
      </c>
      <c r="D308" s="324" t="s">
        <v>2711</v>
      </c>
      <c r="E308" s="324" t="s">
        <v>979</v>
      </c>
      <c r="F308" s="324" t="s">
        <v>2539</v>
      </c>
      <c r="G308" s="299" t="s">
        <v>1273</v>
      </c>
      <c r="H308" s="299" t="s">
        <v>913</v>
      </c>
      <c r="I308" s="299">
        <v>53000</v>
      </c>
      <c r="J308" s="324" t="s">
        <v>979</v>
      </c>
      <c r="K308" s="326">
        <v>42781</v>
      </c>
      <c r="L308" s="325" t="s">
        <v>983</v>
      </c>
      <c r="M308" s="324" t="s">
        <v>985</v>
      </c>
      <c r="N308" s="324" t="s">
        <v>2609</v>
      </c>
      <c r="O308" s="298"/>
      <c r="P308" s="314"/>
      <c r="Q308" s="343" t="s">
        <v>3480</v>
      </c>
    </row>
    <row r="309" spans="2:17" x14ac:dyDescent="0.3">
      <c r="B309" s="300">
        <v>42088</v>
      </c>
      <c r="C309" s="299" t="s">
        <v>2594</v>
      </c>
      <c r="D309" s="324" t="s">
        <v>3408</v>
      </c>
      <c r="E309" s="324" t="s">
        <v>979</v>
      </c>
      <c r="F309" s="324" t="s">
        <v>2538</v>
      </c>
      <c r="G309" s="299" t="s">
        <v>1272</v>
      </c>
      <c r="H309" s="299" t="s">
        <v>912</v>
      </c>
      <c r="I309" s="299">
        <v>53100</v>
      </c>
      <c r="J309" s="324" t="s">
        <v>979</v>
      </c>
      <c r="K309" s="326">
        <v>42781</v>
      </c>
      <c r="L309" s="325" t="s">
        <v>983</v>
      </c>
      <c r="M309" s="324" t="s">
        <v>985</v>
      </c>
      <c r="N309" s="324" t="s">
        <v>2609</v>
      </c>
      <c r="O309" s="327"/>
      <c r="P309" s="338" t="s">
        <v>3409</v>
      </c>
      <c r="Q309" s="343" t="s">
        <v>3480</v>
      </c>
    </row>
    <row r="310" spans="2:17" x14ac:dyDescent="0.3">
      <c r="B310" s="300">
        <v>42088</v>
      </c>
      <c r="C310" s="321" t="s">
        <v>2663</v>
      </c>
      <c r="D310" s="299" t="s">
        <v>3410</v>
      </c>
      <c r="E310" s="321" t="s">
        <v>926</v>
      </c>
      <c r="F310" s="324" t="s">
        <v>1356</v>
      </c>
      <c r="G310" s="324" t="s">
        <v>1274</v>
      </c>
      <c r="H310" s="321" t="s">
        <v>929</v>
      </c>
      <c r="I310" s="321">
        <v>35510</v>
      </c>
      <c r="J310" s="324" t="s">
        <v>1001</v>
      </c>
      <c r="K310" s="332">
        <v>40285</v>
      </c>
      <c r="L310" s="332" t="s">
        <v>983</v>
      </c>
      <c r="M310" s="324" t="s">
        <v>991</v>
      </c>
      <c r="N310" s="321" t="s">
        <v>2608</v>
      </c>
      <c r="O310" s="327"/>
      <c r="P310" s="314"/>
      <c r="Q310" s="343" t="s">
        <v>3480</v>
      </c>
    </row>
    <row r="311" spans="2:17" x14ac:dyDescent="0.3">
      <c r="B311" s="300">
        <v>42088</v>
      </c>
      <c r="C311" s="321" t="s">
        <v>2663</v>
      </c>
      <c r="D311" s="299" t="s">
        <v>3411</v>
      </c>
      <c r="E311" s="321" t="s">
        <v>926</v>
      </c>
      <c r="F311" s="324" t="s">
        <v>2422</v>
      </c>
      <c r="G311" s="324" t="s">
        <v>1274</v>
      </c>
      <c r="H311" s="321" t="s">
        <v>929</v>
      </c>
      <c r="I311" s="321">
        <v>35510</v>
      </c>
      <c r="J311" s="324" t="s">
        <v>1001</v>
      </c>
      <c r="K311" s="332">
        <v>40285</v>
      </c>
      <c r="L311" s="332" t="s">
        <v>983</v>
      </c>
      <c r="M311" s="324" t="s">
        <v>991</v>
      </c>
      <c r="N311" s="321" t="s">
        <v>2608</v>
      </c>
      <c r="O311" s="327"/>
      <c r="P311" s="339" t="s">
        <v>3412</v>
      </c>
      <c r="Q311" s="343" t="s">
        <v>3480</v>
      </c>
    </row>
    <row r="312" spans="2:17" x14ac:dyDescent="0.3">
      <c r="B312" s="300">
        <v>42088</v>
      </c>
      <c r="C312" s="324" t="s">
        <v>2665</v>
      </c>
      <c r="D312" s="324" t="s">
        <v>2707</v>
      </c>
      <c r="E312" s="324" t="s">
        <v>979</v>
      </c>
      <c r="F312" s="324" t="s">
        <v>2535</v>
      </c>
      <c r="G312" s="299" t="s">
        <v>1273</v>
      </c>
      <c r="H312" s="299" t="s">
        <v>913</v>
      </c>
      <c r="I312" s="299">
        <v>53000</v>
      </c>
      <c r="J312" s="324" t="s">
        <v>979</v>
      </c>
      <c r="K312" s="326">
        <v>42781</v>
      </c>
      <c r="L312" s="325" t="s">
        <v>983</v>
      </c>
      <c r="M312" s="324" t="s">
        <v>985</v>
      </c>
      <c r="N312" s="324" t="s">
        <v>2609</v>
      </c>
      <c r="O312" s="298"/>
      <c r="P312" s="339" t="s">
        <v>3412</v>
      </c>
      <c r="Q312" s="343" t="s">
        <v>3480</v>
      </c>
    </row>
    <row r="313" spans="2:17" x14ac:dyDescent="0.3">
      <c r="B313" s="305">
        <v>42088</v>
      </c>
      <c r="C313" s="304" t="s">
        <v>2700</v>
      </c>
      <c r="D313" s="304" t="s">
        <v>3413</v>
      </c>
      <c r="E313" s="304" t="s">
        <v>979</v>
      </c>
      <c r="F313" s="304" t="s">
        <v>3414</v>
      </c>
      <c r="G313" s="304" t="s">
        <v>1272</v>
      </c>
      <c r="H313" s="304" t="s">
        <v>912</v>
      </c>
      <c r="I313" s="304">
        <v>53100</v>
      </c>
      <c r="J313" s="304" t="s">
        <v>979</v>
      </c>
      <c r="K313" s="303">
        <v>43145</v>
      </c>
      <c r="L313" s="304" t="s">
        <v>983</v>
      </c>
      <c r="M313" s="304" t="s">
        <v>985</v>
      </c>
      <c r="N313" s="304" t="s">
        <v>2609</v>
      </c>
      <c r="O313" s="298"/>
      <c r="P313" s="339" t="s">
        <v>3412</v>
      </c>
      <c r="Q313" s="266" t="s">
        <v>3481</v>
      </c>
    </row>
    <row r="314" spans="2:17" x14ac:dyDescent="0.3">
      <c r="B314" s="305">
        <v>42088</v>
      </c>
      <c r="C314" s="304" t="s">
        <v>2700</v>
      </c>
      <c r="D314" s="304" t="s">
        <v>3415</v>
      </c>
      <c r="E314" s="304" t="s">
        <v>979</v>
      </c>
      <c r="F314" s="304" t="s">
        <v>3416</v>
      </c>
      <c r="G314" s="304" t="s">
        <v>1273</v>
      </c>
      <c r="H314" s="304" t="s">
        <v>913</v>
      </c>
      <c r="I314" s="304">
        <v>53000</v>
      </c>
      <c r="J314" s="304" t="s">
        <v>979</v>
      </c>
      <c r="K314" s="303">
        <v>43145</v>
      </c>
      <c r="L314" s="304" t="s">
        <v>983</v>
      </c>
      <c r="M314" s="304" t="s">
        <v>985</v>
      </c>
      <c r="N314" s="304" t="s">
        <v>2609</v>
      </c>
      <c r="O314" s="298"/>
      <c r="P314" s="339" t="s">
        <v>3412</v>
      </c>
      <c r="Q314" s="266" t="s">
        <v>3481</v>
      </c>
    </row>
    <row r="315" spans="2:17" x14ac:dyDescent="0.3">
      <c r="B315" s="305">
        <v>42088</v>
      </c>
      <c r="C315" s="304" t="s">
        <v>2665</v>
      </c>
      <c r="D315" s="304" t="s">
        <v>3417</v>
      </c>
      <c r="E315" s="304" t="s">
        <v>979</v>
      </c>
      <c r="F315" s="304" t="s">
        <v>3418</v>
      </c>
      <c r="G315" s="304" t="s">
        <v>1273</v>
      </c>
      <c r="H315" s="304" t="s">
        <v>913</v>
      </c>
      <c r="I315" s="304">
        <v>53000</v>
      </c>
      <c r="J315" s="304" t="s">
        <v>979</v>
      </c>
      <c r="K315" s="303">
        <v>43145</v>
      </c>
      <c r="L315" s="304" t="s">
        <v>983</v>
      </c>
      <c r="M315" s="304" t="s">
        <v>985</v>
      </c>
      <c r="N315" s="304" t="s">
        <v>2609</v>
      </c>
      <c r="O315" s="298"/>
      <c r="P315" s="339" t="s">
        <v>3412</v>
      </c>
      <c r="Q315" s="266" t="s">
        <v>3481</v>
      </c>
    </row>
    <row r="316" spans="2:17" x14ac:dyDescent="0.3">
      <c r="B316" s="305">
        <v>42088</v>
      </c>
      <c r="C316" s="304" t="s">
        <v>2700</v>
      </c>
      <c r="D316" s="304" t="s">
        <v>3419</v>
      </c>
      <c r="E316" s="304" t="s">
        <v>979</v>
      </c>
      <c r="F316" s="304" t="s">
        <v>3420</v>
      </c>
      <c r="G316" s="304" t="s">
        <v>1273</v>
      </c>
      <c r="H316" s="304" t="s">
        <v>913</v>
      </c>
      <c r="I316" s="304">
        <v>53000</v>
      </c>
      <c r="J316" s="304" t="s">
        <v>979</v>
      </c>
      <c r="K316" s="303">
        <v>43144</v>
      </c>
      <c r="L316" s="304" t="s">
        <v>983</v>
      </c>
      <c r="M316" s="304" t="s">
        <v>985</v>
      </c>
      <c r="N316" s="304" t="s">
        <v>2609</v>
      </c>
      <c r="O316" s="298"/>
      <c r="P316" s="339" t="s">
        <v>3412</v>
      </c>
      <c r="Q316" s="266" t="s">
        <v>3481</v>
      </c>
    </row>
    <row r="317" spans="2:17" x14ac:dyDescent="0.3">
      <c r="B317" s="305">
        <v>42090</v>
      </c>
      <c r="C317" s="304" t="s">
        <v>407</v>
      </c>
      <c r="D317" s="304" t="s">
        <v>3421</v>
      </c>
      <c r="E317" s="304" t="s">
        <v>3422</v>
      </c>
      <c r="F317" s="304" t="s">
        <v>3423</v>
      </c>
      <c r="G317" s="304" t="s">
        <v>1272</v>
      </c>
      <c r="H317" s="304" t="s">
        <v>912</v>
      </c>
      <c r="I317" s="304">
        <v>53100</v>
      </c>
      <c r="J317" s="304"/>
      <c r="K317" s="303">
        <v>40909</v>
      </c>
      <c r="L317" s="304" t="s">
        <v>984</v>
      </c>
      <c r="M317" s="304"/>
      <c r="N317" s="304"/>
      <c r="O317" s="298"/>
      <c r="P317" s="339" t="s">
        <v>3424</v>
      </c>
      <c r="Q317" s="266" t="s">
        <v>3481</v>
      </c>
    </row>
    <row r="318" spans="2:17" x14ac:dyDescent="0.3">
      <c r="B318" s="305">
        <v>42090</v>
      </c>
      <c r="C318" s="304" t="s">
        <v>2686</v>
      </c>
      <c r="D318" s="304" t="s">
        <v>3425</v>
      </c>
      <c r="E318" s="304" t="s">
        <v>2455</v>
      </c>
      <c r="F318" s="304" t="s">
        <v>3426</v>
      </c>
      <c r="G318" s="304" t="s">
        <v>1272</v>
      </c>
      <c r="H318" s="304" t="s">
        <v>912</v>
      </c>
      <c r="I318" s="304">
        <v>53100</v>
      </c>
      <c r="J318" s="304"/>
      <c r="K318" s="303">
        <v>41300</v>
      </c>
      <c r="L318" s="304" t="s">
        <v>984</v>
      </c>
      <c r="M318" s="304"/>
      <c r="N318" s="304"/>
      <c r="O318" s="298"/>
      <c r="P318" s="314"/>
      <c r="Q318" s="266" t="s">
        <v>3481</v>
      </c>
    </row>
    <row r="319" spans="2:17" x14ac:dyDescent="0.3">
      <c r="B319" s="305">
        <v>42090</v>
      </c>
      <c r="C319" s="304" t="s">
        <v>2686</v>
      </c>
      <c r="D319" s="304" t="s">
        <v>3427</v>
      </c>
      <c r="E319" s="304" t="s">
        <v>3428</v>
      </c>
      <c r="F319" s="304" t="s">
        <v>3429</v>
      </c>
      <c r="G319" s="304" t="s">
        <v>1272</v>
      </c>
      <c r="H319" s="304" t="s">
        <v>912</v>
      </c>
      <c r="I319" s="304">
        <v>53100</v>
      </c>
      <c r="J319" s="304"/>
      <c r="K319" s="303">
        <v>40223</v>
      </c>
      <c r="L319" s="304" t="s">
        <v>984</v>
      </c>
      <c r="M319" s="304"/>
      <c r="N319" s="304"/>
      <c r="O319" s="298"/>
      <c r="P319" s="314"/>
      <c r="Q319" s="266" t="s">
        <v>3481</v>
      </c>
    </row>
    <row r="320" spans="2:17" x14ac:dyDescent="0.3">
      <c r="B320" s="305">
        <v>42090</v>
      </c>
      <c r="C320" s="304" t="s">
        <v>2686</v>
      </c>
      <c r="D320" s="304" t="s">
        <v>3430</v>
      </c>
      <c r="E320" s="304" t="s">
        <v>2455</v>
      </c>
      <c r="F320" s="304" t="s">
        <v>3431</v>
      </c>
      <c r="G320" s="304" t="s">
        <v>1272</v>
      </c>
      <c r="H320" s="304" t="s">
        <v>912</v>
      </c>
      <c r="I320" s="304">
        <v>53100</v>
      </c>
      <c r="J320" s="304"/>
      <c r="K320" s="303">
        <v>41261</v>
      </c>
      <c r="L320" s="304" t="s">
        <v>984</v>
      </c>
      <c r="M320" s="304"/>
      <c r="N320" s="304"/>
      <c r="O320" s="298"/>
      <c r="P320" s="314"/>
      <c r="Q320" s="266" t="s">
        <v>3481</v>
      </c>
    </row>
    <row r="321" spans="2:17" x14ac:dyDescent="0.3">
      <c r="B321" s="305">
        <v>42090</v>
      </c>
      <c r="C321" s="304" t="s">
        <v>3432</v>
      </c>
      <c r="D321" s="304" t="s">
        <v>3433</v>
      </c>
      <c r="E321" s="304" t="s">
        <v>2449</v>
      </c>
      <c r="F321" s="304" t="s">
        <v>3434</v>
      </c>
      <c r="G321" s="304" t="s">
        <v>1272</v>
      </c>
      <c r="H321" s="304" t="s">
        <v>912</v>
      </c>
      <c r="I321" s="304">
        <v>53100</v>
      </c>
      <c r="J321" s="304"/>
      <c r="K321" s="303">
        <v>41344</v>
      </c>
      <c r="L321" s="304" t="s">
        <v>983</v>
      </c>
      <c r="M321" s="304"/>
      <c r="N321" s="304"/>
      <c r="O321" s="298"/>
      <c r="P321" s="314"/>
      <c r="Q321" s="266" t="s">
        <v>3481</v>
      </c>
    </row>
    <row r="322" spans="2:17" x14ac:dyDescent="0.3">
      <c r="B322" s="305">
        <v>42090</v>
      </c>
      <c r="C322" s="304" t="s">
        <v>3432</v>
      </c>
      <c r="D322" s="304" t="s">
        <v>3435</v>
      </c>
      <c r="E322" s="304" t="s">
        <v>3428</v>
      </c>
      <c r="F322" s="304" t="s">
        <v>3436</v>
      </c>
      <c r="G322" s="304" t="s">
        <v>1272</v>
      </c>
      <c r="H322" s="304" t="s">
        <v>912</v>
      </c>
      <c r="I322" s="304">
        <v>53100</v>
      </c>
      <c r="J322" s="304"/>
      <c r="K322" s="303">
        <v>41328</v>
      </c>
      <c r="L322" s="304" t="s">
        <v>984</v>
      </c>
      <c r="M322" s="304"/>
      <c r="N322" s="304"/>
      <c r="O322" s="302"/>
      <c r="P322" s="314"/>
      <c r="Q322" s="266" t="s">
        <v>3481</v>
      </c>
    </row>
    <row r="323" spans="2:17" x14ac:dyDescent="0.3">
      <c r="B323" s="305">
        <v>42090</v>
      </c>
      <c r="C323" s="304" t="s">
        <v>2690</v>
      </c>
      <c r="D323" s="304" t="s">
        <v>3437</v>
      </c>
      <c r="E323" s="304" t="s">
        <v>2455</v>
      </c>
      <c r="F323" s="304" t="s">
        <v>3438</v>
      </c>
      <c r="G323" s="304" t="s">
        <v>1272</v>
      </c>
      <c r="H323" s="304" t="s">
        <v>912</v>
      </c>
      <c r="I323" s="304">
        <v>53100</v>
      </c>
      <c r="J323" s="304"/>
      <c r="K323" s="303">
        <v>41261</v>
      </c>
      <c r="L323" s="304" t="s">
        <v>984</v>
      </c>
      <c r="M323" s="304"/>
      <c r="N323" s="304"/>
      <c r="O323" s="302"/>
      <c r="P323" s="314"/>
      <c r="Q323" s="266" t="s">
        <v>3481</v>
      </c>
    </row>
    <row r="324" spans="2:17" x14ac:dyDescent="0.3">
      <c r="B324" s="305">
        <v>42090</v>
      </c>
      <c r="C324" s="304" t="s">
        <v>2686</v>
      </c>
      <c r="D324" s="304" t="s">
        <v>3439</v>
      </c>
      <c r="E324" s="304" t="s">
        <v>3428</v>
      </c>
      <c r="F324" s="304" t="s">
        <v>3440</v>
      </c>
      <c r="G324" s="304" t="s">
        <v>1272</v>
      </c>
      <c r="H324" s="304" t="s">
        <v>912</v>
      </c>
      <c r="I324" s="304">
        <v>53100</v>
      </c>
      <c r="J324" s="304"/>
      <c r="K324" s="303">
        <v>40223</v>
      </c>
      <c r="L324" s="304" t="s">
        <v>984</v>
      </c>
      <c r="M324" s="304"/>
      <c r="N324" s="304"/>
      <c r="O324" s="302"/>
      <c r="P324" s="314"/>
      <c r="Q324" s="266" t="s">
        <v>3481</v>
      </c>
    </row>
    <row r="325" spans="2:17" x14ac:dyDescent="0.3">
      <c r="B325" s="305">
        <v>42090</v>
      </c>
      <c r="C325" s="304" t="s">
        <v>2686</v>
      </c>
      <c r="D325" s="304" t="s">
        <v>3441</v>
      </c>
      <c r="E325" s="304" t="s">
        <v>2455</v>
      </c>
      <c r="F325" s="304" t="s">
        <v>3442</v>
      </c>
      <c r="G325" s="304" t="s">
        <v>1272</v>
      </c>
      <c r="H325" s="304" t="s">
        <v>912</v>
      </c>
      <c r="I325" s="304">
        <v>53100</v>
      </c>
      <c r="J325" s="304"/>
      <c r="K325" s="303">
        <v>41261</v>
      </c>
      <c r="L325" s="304" t="s">
        <v>984</v>
      </c>
      <c r="M325" s="304"/>
      <c r="N325" s="304"/>
      <c r="O325" s="302"/>
      <c r="P325" s="314"/>
      <c r="Q325" s="266" t="s">
        <v>3481</v>
      </c>
    </row>
    <row r="326" spans="2:17" x14ac:dyDescent="0.3">
      <c r="B326" s="305">
        <v>42090</v>
      </c>
      <c r="C326" s="304" t="s">
        <v>2686</v>
      </c>
      <c r="D326" s="304" t="s">
        <v>3443</v>
      </c>
      <c r="E326" s="304" t="s">
        <v>2455</v>
      </c>
      <c r="F326" s="304" t="s">
        <v>3444</v>
      </c>
      <c r="G326" s="304" t="s">
        <v>1272</v>
      </c>
      <c r="H326" s="304" t="s">
        <v>912</v>
      </c>
      <c r="I326" s="304">
        <v>53100</v>
      </c>
      <c r="J326" s="304"/>
      <c r="K326" s="303">
        <v>41261</v>
      </c>
      <c r="L326" s="304" t="s">
        <v>984</v>
      </c>
      <c r="M326" s="304"/>
      <c r="N326" s="304"/>
      <c r="O326" s="302"/>
      <c r="P326" s="314"/>
      <c r="Q326" s="266" t="s">
        <v>3481</v>
      </c>
    </row>
    <row r="327" spans="2:17" x14ac:dyDescent="0.3">
      <c r="B327" s="305">
        <v>42090</v>
      </c>
      <c r="C327" s="304" t="s">
        <v>2686</v>
      </c>
      <c r="D327" s="304" t="s">
        <v>3445</v>
      </c>
      <c r="E327" s="304" t="s">
        <v>2455</v>
      </c>
      <c r="F327" s="304" t="s">
        <v>3446</v>
      </c>
      <c r="G327" s="304" t="s">
        <v>1272</v>
      </c>
      <c r="H327" s="304" t="s">
        <v>912</v>
      </c>
      <c r="I327" s="304">
        <v>53100</v>
      </c>
      <c r="J327" s="304"/>
      <c r="K327" s="303">
        <v>41261</v>
      </c>
      <c r="L327" s="304" t="s">
        <v>984</v>
      </c>
      <c r="M327" s="304"/>
      <c r="N327" s="304"/>
      <c r="O327" s="302"/>
      <c r="P327" s="314"/>
      <c r="Q327" s="266" t="s">
        <v>3481</v>
      </c>
    </row>
    <row r="328" spans="2:17" x14ac:dyDescent="0.3">
      <c r="B328" s="305">
        <v>42090</v>
      </c>
      <c r="C328" s="304" t="s">
        <v>2686</v>
      </c>
      <c r="D328" s="304" t="s">
        <v>3447</v>
      </c>
      <c r="E328" s="304" t="s">
        <v>2455</v>
      </c>
      <c r="F328" s="304" t="s">
        <v>3448</v>
      </c>
      <c r="G328" s="304" t="s">
        <v>1272</v>
      </c>
      <c r="H328" s="304" t="s">
        <v>912</v>
      </c>
      <c r="I328" s="304">
        <v>53100</v>
      </c>
      <c r="J328" s="304"/>
      <c r="K328" s="303">
        <v>41261</v>
      </c>
      <c r="L328" s="304" t="s">
        <v>984</v>
      </c>
      <c r="M328" s="304"/>
      <c r="N328" s="304"/>
      <c r="O328" s="302"/>
      <c r="P328" s="314"/>
      <c r="Q328" s="266" t="s">
        <v>3481</v>
      </c>
    </row>
    <row r="329" spans="2:17" x14ac:dyDescent="0.3">
      <c r="B329" s="305">
        <v>42090</v>
      </c>
      <c r="C329" s="304" t="s">
        <v>2686</v>
      </c>
      <c r="D329" s="304" t="s">
        <v>3449</v>
      </c>
      <c r="E329" s="304" t="s">
        <v>2455</v>
      </c>
      <c r="F329" s="304" t="s">
        <v>3450</v>
      </c>
      <c r="G329" s="304" t="s">
        <v>1272</v>
      </c>
      <c r="H329" s="304" t="s">
        <v>912</v>
      </c>
      <c r="I329" s="304">
        <v>53100</v>
      </c>
      <c r="J329" s="304"/>
      <c r="K329" s="303">
        <v>41261</v>
      </c>
      <c r="L329" s="304" t="s">
        <v>984</v>
      </c>
      <c r="M329" s="304"/>
      <c r="N329" s="304"/>
      <c r="O329" s="302"/>
      <c r="P329" s="314"/>
      <c r="Q329" s="266" t="s">
        <v>3481</v>
      </c>
    </row>
    <row r="330" spans="2:17" x14ac:dyDescent="0.3">
      <c r="B330" s="305">
        <v>42090</v>
      </c>
      <c r="C330" s="304" t="s">
        <v>2686</v>
      </c>
      <c r="D330" s="304" t="s">
        <v>3451</v>
      </c>
      <c r="E330" s="304" t="s">
        <v>2455</v>
      </c>
      <c r="F330" s="304" t="s">
        <v>3452</v>
      </c>
      <c r="G330" s="304" t="s">
        <v>1272</v>
      </c>
      <c r="H330" s="304" t="s">
        <v>912</v>
      </c>
      <c r="I330" s="304">
        <v>53100</v>
      </c>
      <c r="J330" s="304"/>
      <c r="K330" s="303">
        <v>41261</v>
      </c>
      <c r="L330" s="304" t="s">
        <v>984</v>
      </c>
      <c r="M330" s="304"/>
      <c r="N330" s="304"/>
      <c r="O330" s="302"/>
      <c r="P330" s="314"/>
      <c r="Q330" s="266" t="s">
        <v>3481</v>
      </c>
    </row>
    <row r="331" spans="2:17" x14ac:dyDescent="0.3">
      <c r="B331" s="305">
        <v>42090</v>
      </c>
      <c r="C331" s="304" t="s">
        <v>2686</v>
      </c>
      <c r="D331" s="304" t="s">
        <v>3453</v>
      </c>
      <c r="E331" s="304" t="s">
        <v>2455</v>
      </c>
      <c r="F331" s="304" t="s">
        <v>3454</v>
      </c>
      <c r="G331" s="304" t="s">
        <v>1272</v>
      </c>
      <c r="H331" s="304" t="s">
        <v>912</v>
      </c>
      <c r="I331" s="304">
        <v>53100</v>
      </c>
      <c r="J331" s="304"/>
      <c r="K331" s="303">
        <v>41261</v>
      </c>
      <c r="L331" s="304" t="s">
        <v>984</v>
      </c>
      <c r="M331" s="304"/>
      <c r="N331" s="304"/>
      <c r="O331" s="302"/>
      <c r="P331" s="314"/>
      <c r="Q331" s="266" t="s">
        <v>3481</v>
      </c>
    </row>
    <row r="332" spans="2:17" x14ac:dyDescent="0.3">
      <c r="B332" s="305">
        <v>42090</v>
      </c>
      <c r="C332" s="304" t="s">
        <v>2686</v>
      </c>
      <c r="D332" s="304" t="s">
        <v>3455</v>
      </c>
      <c r="E332" s="304" t="s">
        <v>2455</v>
      </c>
      <c r="F332" s="304" t="s">
        <v>3456</v>
      </c>
      <c r="G332" s="304" t="s">
        <v>1272</v>
      </c>
      <c r="H332" s="304" t="s">
        <v>912</v>
      </c>
      <c r="I332" s="304">
        <v>53100</v>
      </c>
      <c r="J332" s="304"/>
      <c r="K332" s="303">
        <v>41261</v>
      </c>
      <c r="L332" s="304" t="s">
        <v>984</v>
      </c>
      <c r="M332" s="304"/>
      <c r="N332" s="304"/>
      <c r="O332" s="302"/>
      <c r="P332" s="314"/>
      <c r="Q332" s="266" t="s">
        <v>3481</v>
      </c>
    </row>
    <row r="333" spans="2:17" x14ac:dyDescent="0.3">
      <c r="B333" s="305">
        <v>42090</v>
      </c>
      <c r="C333" s="304" t="s">
        <v>2686</v>
      </c>
      <c r="D333" s="304" t="s">
        <v>3457</v>
      </c>
      <c r="E333" s="304" t="s">
        <v>2455</v>
      </c>
      <c r="F333" s="304" t="s">
        <v>3458</v>
      </c>
      <c r="G333" s="304" t="s">
        <v>1272</v>
      </c>
      <c r="H333" s="304" t="s">
        <v>912</v>
      </c>
      <c r="I333" s="304">
        <v>53100</v>
      </c>
      <c r="J333" s="304"/>
      <c r="K333" s="303">
        <v>41261</v>
      </c>
      <c r="L333" s="304" t="s">
        <v>984</v>
      </c>
      <c r="M333" s="304"/>
      <c r="N333" s="304"/>
      <c r="O333" s="302"/>
      <c r="P333" s="314"/>
      <c r="Q333" s="266" t="s">
        <v>3481</v>
      </c>
    </row>
    <row r="334" spans="2:17" x14ac:dyDescent="0.3">
      <c r="B334" s="305">
        <v>42090</v>
      </c>
      <c r="C334" s="304" t="s">
        <v>2690</v>
      </c>
      <c r="D334" s="304" t="s">
        <v>3459</v>
      </c>
      <c r="E334" s="304" t="s">
        <v>2455</v>
      </c>
      <c r="F334" s="304" t="s">
        <v>3460</v>
      </c>
      <c r="G334" s="304" t="s">
        <v>1272</v>
      </c>
      <c r="H334" s="304" t="s">
        <v>912</v>
      </c>
      <c r="I334" s="304">
        <v>53100</v>
      </c>
      <c r="J334" s="304"/>
      <c r="K334" s="303">
        <v>41261</v>
      </c>
      <c r="L334" s="304" t="s">
        <v>984</v>
      </c>
      <c r="M334" s="304"/>
      <c r="N334" s="304"/>
      <c r="O334" s="302"/>
      <c r="P334" s="314"/>
      <c r="Q334" s="266" t="s">
        <v>3481</v>
      </c>
    </row>
    <row r="335" spans="2:17" x14ac:dyDescent="0.3">
      <c r="B335" s="305">
        <v>42090</v>
      </c>
      <c r="C335" s="304" t="s">
        <v>2690</v>
      </c>
      <c r="D335" s="304" t="s">
        <v>147</v>
      </c>
      <c r="E335" s="304" t="s">
        <v>2455</v>
      </c>
      <c r="F335" s="304" t="s">
        <v>3461</v>
      </c>
      <c r="G335" s="304" t="s">
        <v>1272</v>
      </c>
      <c r="H335" s="304" t="s">
        <v>912</v>
      </c>
      <c r="I335" s="304">
        <v>53100</v>
      </c>
      <c r="J335" s="304"/>
      <c r="K335" s="303">
        <v>41261</v>
      </c>
      <c r="L335" s="304" t="s">
        <v>984</v>
      </c>
      <c r="M335" s="304"/>
      <c r="N335" s="304"/>
      <c r="O335" s="302"/>
      <c r="P335" s="314"/>
      <c r="Q335" s="266" t="s">
        <v>3481</v>
      </c>
    </row>
    <row r="336" spans="2:17" x14ac:dyDescent="0.3">
      <c r="B336" s="305">
        <v>42090</v>
      </c>
      <c r="C336" s="304" t="s">
        <v>2686</v>
      </c>
      <c r="D336" s="304" t="s">
        <v>3462</v>
      </c>
      <c r="E336" s="304" t="s">
        <v>2434</v>
      </c>
      <c r="F336" s="304" t="s">
        <v>3463</v>
      </c>
      <c r="G336" s="304" t="s">
        <v>1272</v>
      </c>
      <c r="H336" s="304" t="s">
        <v>912</v>
      </c>
      <c r="I336" s="304">
        <v>53100</v>
      </c>
      <c r="J336" s="304"/>
      <c r="K336" s="303">
        <v>41261</v>
      </c>
      <c r="L336" s="304" t="s">
        <v>984</v>
      </c>
      <c r="M336" s="304"/>
      <c r="N336" s="304"/>
      <c r="O336" s="302"/>
      <c r="P336" s="314"/>
      <c r="Q336" s="266" t="s">
        <v>3481</v>
      </c>
    </row>
    <row r="337" spans="2:17" x14ac:dyDescent="0.3">
      <c r="B337" s="305">
        <v>42090</v>
      </c>
      <c r="C337" s="304" t="s">
        <v>2686</v>
      </c>
      <c r="D337" s="304" t="s">
        <v>3464</v>
      </c>
      <c r="E337" s="304" t="s">
        <v>2434</v>
      </c>
      <c r="F337" s="304" t="s">
        <v>3465</v>
      </c>
      <c r="G337" s="304" t="s">
        <v>1272</v>
      </c>
      <c r="H337" s="304" t="s">
        <v>912</v>
      </c>
      <c r="I337" s="304">
        <v>53100</v>
      </c>
      <c r="J337" s="304"/>
      <c r="K337" s="303">
        <v>41261</v>
      </c>
      <c r="L337" s="304" t="s">
        <v>984</v>
      </c>
      <c r="M337" s="304"/>
      <c r="N337" s="304"/>
      <c r="O337" s="302"/>
      <c r="P337" s="314"/>
      <c r="Q337" s="266" t="s">
        <v>3481</v>
      </c>
    </row>
    <row r="338" spans="2:17" x14ac:dyDescent="0.3">
      <c r="B338" s="300">
        <v>42094</v>
      </c>
      <c r="C338" s="321" t="s">
        <v>2594</v>
      </c>
      <c r="D338" s="299" t="s">
        <v>3466</v>
      </c>
      <c r="E338" s="321" t="s">
        <v>2470</v>
      </c>
      <c r="F338" s="324" t="s">
        <v>1745</v>
      </c>
      <c r="G338" s="324" t="s">
        <v>1272</v>
      </c>
      <c r="H338" s="321" t="s">
        <v>912</v>
      </c>
      <c r="I338" s="321">
        <v>53100</v>
      </c>
      <c r="J338" s="324"/>
      <c r="K338" s="322">
        <v>41769</v>
      </c>
      <c r="L338" s="332" t="s">
        <v>983</v>
      </c>
      <c r="M338" s="304"/>
      <c r="N338" s="304"/>
      <c r="O338" s="302"/>
      <c r="P338" s="340" t="s">
        <v>3467</v>
      </c>
      <c r="Q338" s="343" t="s">
        <v>3480</v>
      </c>
    </row>
    <row r="339" spans="2:17" x14ac:dyDescent="0.3">
      <c r="B339" s="300">
        <v>42094</v>
      </c>
      <c r="C339" s="321" t="s">
        <v>2594</v>
      </c>
      <c r="D339" s="299" t="s">
        <v>3468</v>
      </c>
      <c r="E339" s="321" t="s">
        <v>2470</v>
      </c>
      <c r="F339" s="324" t="s">
        <v>2091</v>
      </c>
      <c r="G339" s="324" t="s">
        <v>1272</v>
      </c>
      <c r="H339" s="321" t="s">
        <v>912</v>
      </c>
      <c r="I339" s="321">
        <v>53100</v>
      </c>
      <c r="J339" s="324"/>
      <c r="K339" s="322">
        <v>42008</v>
      </c>
      <c r="L339" s="332" t="s">
        <v>983</v>
      </c>
      <c r="M339" s="304"/>
      <c r="N339" s="304"/>
      <c r="O339" s="302"/>
      <c r="P339" s="340" t="s">
        <v>3469</v>
      </c>
      <c r="Q339" s="343" t="s">
        <v>3480</v>
      </c>
    </row>
    <row r="340" spans="2:17" x14ac:dyDescent="0.3">
      <c r="B340" s="300">
        <v>42094</v>
      </c>
      <c r="C340" s="321" t="s">
        <v>2594</v>
      </c>
      <c r="D340" s="299" t="s">
        <v>3470</v>
      </c>
      <c r="E340" s="321" t="s">
        <v>2470</v>
      </c>
      <c r="F340" s="324" t="s">
        <v>2092</v>
      </c>
      <c r="G340" s="324" t="s">
        <v>1272</v>
      </c>
      <c r="H340" s="321" t="s">
        <v>912</v>
      </c>
      <c r="I340" s="321">
        <v>53100</v>
      </c>
      <c r="J340" s="324"/>
      <c r="K340" s="322">
        <v>42008</v>
      </c>
      <c r="L340" s="332" t="s">
        <v>983</v>
      </c>
      <c r="M340" s="304"/>
      <c r="N340" s="304"/>
      <c r="O340" s="302"/>
      <c r="P340" s="340" t="s">
        <v>3471</v>
      </c>
      <c r="Q340" s="343" t="s">
        <v>3480</v>
      </c>
    </row>
    <row r="341" spans="2:17" x14ac:dyDescent="0.3">
      <c r="B341" s="300">
        <v>42094</v>
      </c>
      <c r="C341" s="321" t="s">
        <v>2594</v>
      </c>
      <c r="D341" s="299" t="s">
        <v>3472</v>
      </c>
      <c r="E341" s="321" t="s">
        <v>951</v>
      </c>
      <c r="F341" s="324" t="s">
        <v>1672</v>
      </c>
      <c r="G341" s="324" t="s">
        <v>1272</v>
      </c>
      <c r="H341" s="321" t="s">
        <v>912</v>
      </c>
      <c r="I341" s="321">
        <v>53100</v>
      </c>
      <c r="J341" s="324"/>
      <c r="K341" s="322">
        <v>41690</v>
      </c>
      <c r="L341" s="332" t="s">
        <v>983</v>
      </c>
      <c r="M341" s="304"/>
      <c r="N341" s="304"/>
      <c r="O341" s="302"/>
      <c r="P341" s="340" t="s">
        <v>3471</v>
      </c>
      <c r="Q341" s="343" t="s">
        <v>3480</v>
      </c>
    </row>
    <row r="342" spans="2:17" x14ac:dyDescent="0.3">
      <c r="B342" s="300">
        <v>42094</v>
      </c>
      <c r="C342" s="321" t="s">
        <v>2594</v>
      </c>
      <c r="D342" s="299" t="s">
        <v>3473</v>
      </c>
      <c r="E342" s="321" t="s">
        <v>943</v>
      </c>
      <c r="F342" s="324" t="s">
        <v>1493</v>
      </c>
      <c r="G342" s="324" t="s">
        <v>1272</v>
      </c>
      <c r="H342" s="321" t="s">
        <v>912</v>
      </c>
      <c r="I342" s="321">
        <v>53100</v>
      </c>
      <c r="J342" s="324"/>
      <c r="K342" s="322">
        <v>41158</v>
      </c>
      <c r="L342" s="332" t="s">
        <v>983</v>
      </c>
      <c r="M342" s="304"/>
      <c r="N342" s="304"/>
      <c r="O342" s="302"/>
      <c r="P342" s="340" t="s">
        <v>3474</v>
      </c>
      <c r="Q342" s="343" t="s">
        <v>3480</v>
      </c>
    </row>
    <row r="343" spans="2:17" x14ac:dyDescent="0.3">
      <c r="B343" s="300">
        <v>42094</v>
      </c>
      <c r="C343" s="321" t="s">
        <v>2594</v>
      </c>
      <c r="D343" s="299" t="s">
        <v>3475</v>
      </c>
      <c r="E343" s="321" t="s">
        <v>943</v>
      </c>
      <c r="F343" s="324" t="s">
        <v>1494</v>
      </c>
      <c r="G343" s="324" t="s">
        <v>1272</v>
      </c>
      <c r="H343" s="321" t="s">
        <v>912</v>
      </c>
      <c r="I343" s="321">
        <v>53100</v>
      </c>
      <c r="J343" s="324"/>
      <c r="K343" s="322">
        <v>41136</v>
      </c>
      <c r="L343" s="332" t="s">
        <v>983</v>
      </c>
      <c r="M343" s="304"/>
      <c r="N343" s="304"/>
      <c r="O343" s="302"/>
      <c r="P343" s="340" t="s">
        <v>3474</v>
      </c>
      <c r="Q343" s="343" t="s">
        <v>3480</v>
      </c>
    </row>
    <row r="344" spans="2:17" x14ac:dyDescent="0.3">
      <c r="B344" s="300">
        <v>42094</v>
      </c>
      <c r="C344" s="321" t="s">
        <v>2594</v>
      </c>
      <c r="D344" s="299" t="s">
        <v>3476</v>
      </c>
      <c r="E344" s="321" t="s">
        <v>951</v>
      </c>
      <c r="F344" s="324" t="s">
        <v>2155</v>
      </c>
      <c r="G344" s="324" t="s">
        <v>1272</v>
      </c>
      <c r="H344" s="321" t="s">
        <v>912</v>
      </c>
      <c r="I344" s="321">
        <v>53100</v>
      </c>
      <c r="J344" s="324"/>
      <c r="K344" s="322">
        <v>41948</v>
      </c>
      <c r="L344" s="332" t="s">
        <v>983</v>
      </c>
      <c r="M344" s="304"/>
      <c r="N344" s="304"/>
      <c r="O344" s="302"/>
      <c r="P344" s="340" t="s">
        <v>3477</v>
      </c>
      <c r="Q344" s="343" t="s">
        <v>3480</v>
      </c>
    </row>
    <row r="345" spans="2:17" x14ac:dyDescent="0.3">
      <c r="B345" s="330">
        <v>42094</v>
      </c>
      <c r="C345" s="319" t="s">
        <v>3285</v>
      </c>
      <c r="D345" s="319" t="s">
        <v>3332</v>
      </c>
      <c r="E345" s="319" t="s">
        <v>943</v>
      </c>
      <c r="F345" s="319" t="s">
        <v>1698</v>
      </c>
      <c r="G345" s="319" t="s">
        <v>1272</v>
      </c>
      <c r="H345" s="319" t="s">
        <v>912</v>
      </c>
      <c r="I345" s="319">
        <v>53100</v>
      </c>
      <c r="J345" s="319" t="s">
        <v>1002</v>
      </c>
      <c r="K345" s="331">
        <v>41580</v>
      </c>
      <c r="L345" s="320" t="s">
        <v>984</v>
      </c>
      <c r="M345" s="319" t="s">
        <v>991</v>
      </c>
      <c r="N345" s="319"/>
      <c r="O345" s="329"/>
      <c r="P345" s="341"/>
      <c r="Q345" s="345" t="s">
        <v>3484</v>
      </c>
    </row>
    <row r="346" spans="2:17" ht="15.6" x14ac:dyDescent="0.3">
      <c r="B346" s="300">
        <v>42094</v>
      </c>
      <c r="C346" s="321" t="s">
        <v>2594</v>
      </c>
      <c r="D346" s="321" t="s">
        <v>3128</v>
      </c>
      <c r="E346" s="321" t="s">
        <v>926</v>
      </c>
      <c r="F346" s="324" t="s">
        <v>1482</v>
      </c>
      <c r="G346" s="324" t="s">
        <v>1272</v>
      </c>
      <c r="H346" s="321" t="s">
        <v>912</v>
      </c>
      <c r="I346" s="321">
        <v>53100</v>
      </c>
      <c r="J346" s="324"/>
      <c r="K346" s="223">
        <v>40575</v>
      </c>
      <c r="L346" s="332" t="s">
        <v>983</v>
      </c>
      <c r="M346" s="324" t="s">
        <v>991</v>
      </c>
      <c r="N346" s="321"/>
      <c r="O346" s="327"/>
      <c r="P346" s="313"/>
      <c r="Q346" s="346" t="s">
        <v>3485</v>
      </c>
    </row>
    <row r="347" spans="2:17" ht="15.6" x14ac:dyDescent="0.3">
      <c r="B347" s="300">
        <v>42094</v>
      </c>
      <c r="C347" s="321" t="s">
        <v>2594</v>
      </c>
      <c r="D347" s="321" t="s">
        <v>3129</v>
      </c>
      <c r="E347" s="321" t="s">
        <v>926</v>
      </c>
      <c r="F347" s="324" t="s">
        <v>1483</v>
      </c>
      <c r="G347" s="324" t="s">
        <v>1272</v>
      </c>
      <c r="H347" s="321" t="s">
        <v>912</v>
      </c>
      <c r="I347" s="321">
        <v>53100</v>
      </c>
      <c r="J347" s="324"/>
      <c r="K347" s="223">
        <v>40575</v>
      </c>
      <c r="L347" s="332" t="s">
        <v>983</v>
      </c>
      <c r="M347" s="324" t="s">
        <v>991</v>
      </c>
      <c r="N347" s="321"/>
      <c r="O347" s="327"/>
      <c r="P347" s="313"/>
      <c r="Q347" s="346" t="s">
        <v>3485</v>
      </c>
    </row>
    <row r="348" spans="2:17" ht="15.6" x14ac:dyDescent="0.3">
      <c r="B348" s="300">
        <v>42094</v>
      </c>
      <c r="C348" s="321" t="s">
        <v>2911</v>
      </c>
      <c r="D348" s="321" t="s">
        <v>3130</v>
      </c>
      <c r="E348" s="321" t="s">
        <v>945</v>
      </c>
      <c r="F348" s="324" t="s">
        <v>1484</v>
      </c>
      <c r="G348" s="324" t="s">
        <v>1272</v>
      </c>
      <c r="H348" s="321" t="s">
        <v>912</v>
      </c>
      <c r="I348" s="321">
        <v>53100</v>
      </c>
      <c r="J348" s="324"/>
      <c r="K348" s="223">
        <v>40109</v>
      </c>
      <c r="L348" s="332" t="s">
        <v>983</v>
      </c>
      <c r="M348" s="324" t="s">
        <v>991</v>
      </c>
      <c r="N348" s="321"/>
      <c r="O348" s="327"/>
      <c r="P348" s="313"/>
      <c r="Q348" s="346" t="s">
        <v>3485</v>
      </c>
    </row>
    <row r="349" spans="2:17" ht="15.6" x14ac:dyDescent="0.3">
      <c r="B349" s="300">
        <v>42094</v>
      </c>
      <c r="C349" s="321" t="s">
        <v>2594</v>
      </c>
      <c r="D349" s="321" t="s">
        <v>724</v>
      </c>
      <c r="E349" s="321" t="s">
        <v>750</v>
      </c>
      <c r="F349" s="324" t="s">
        <v>723</v>
      </c>
      <c r="G349" s="324" t="s">
        <v>1272</v>
      </c>
      <c r="H349" s="321" t="s">
        <v>912</v>
      </c>
      <c r="I349" s="321">
        <v>53100</v>
      </c>
      <c r="J349" s="324"/>
      <c r="K349" s="223">
        <v>43021</v>
      </c>
      <c r="L349" s="332" t="s">
        <v>983</v>
      </c>
      <c r="M349" s="324" t="s">
        <v>991</v>
      </c>
      <c r="N349" s="321"/>
      <c r="O349" s="327"/>
      <c r="P349" s="313"/>
      <c r="Q349" s="344" t="s">
        <v>3486</v>
      </c>
    </row>
    <row r="350" spans="2:17" ht="15.6" x14ac:dyDescent="0.3">
      <c r="B350" s="300">
        <v>42094</v>
      </c>
      <c r="C350" s="321" t="s">
        <v>2700</v>
      </c>
      <c r="D350" s="321" t="s">
        <v>726</v>
      </c>
      <c r="E350" s="321" t="s">
        <v>750</v>
      </c>
      <c r="F350" s="324" t="s">
        <v>725</v>
      </c>
      <c r="G350" s="324" t="s">
        <v>1679</v>
      </c>
      <c r="H350" s="321" t="s">
        <v>913</v>
      </c>
      <c r="I350" s="321">
        <v>53000</v>
      </c>
      <c r="J350" s="324"/>
      <c r="K350" s="223">
        <v>43021</v>
      </c>
      <c r="L350" s="332" t="s">
        <v>983</v>
      </c>
      <c r="M350" s="324" t="s">
        <v>991</v>
      </c>
      <c r="N350" s="321"/>
      <c r="O350" s="327"/>
      <c r="P350" s="313"/>
      <c r="Q350" s="344" t="s">
        <v>3486</v>
      </c>
    </row>
    <row r="351" spans="2:17" ht="15.6" x14ac:dyDescent="0.3">
      <c r="B351" s="300">
        <v>42094</v>
      </c>
      <c r="C351" s="321" t="s">
        <v>2700</v>
      </c>
      <c r="D351" s="321" t="s">
        <v>728</v>
      </c>
      <c r="E351" s="321" t="s">
        <v>750</v>
      </c>
      <c r="F351" s="324" t="s">
        <v>727</v>
      </c>
      <c r="G351" s="324" t="s">
        <v>1679</v>
      </c>
      <c r="H351" s="321" t="s">
        <v>913</v>
      </c>
      <c r="I351" s="321">
        <v>53000</v>
      </c>
      <c r="J351" s="324"/>
      <c r="K351" s="223">
        <v>43050</v>
      </c>
      <c r="L351" s="332" t="s">
        <v>983</v>
      </c>
      <c r="M351" s="324" t="s">
        <v>991</v>
      </c>
      <c r="N351" s="321"/>
      <c r="O351" s="327"/>
      <c r="P351" s="313"/>
      <c r="Q351" s="344" t="s">
        <v>3486</v>
      </c>
    </row>
    <row r="352" spans="2:17" ht="15.6" x14ac:dyDescent="0.3">
      <c r="B352" s="300">
        <v>42094</v>
      </c>
      <c r="C352" s="321" t="s">
        <v>2594</v>
      </c>
      <c r="D352" s="321" t="s">
        <v>730</v>
      </c>
      <c r="E352" s="321" t="s">
        <v>752</v>
      </c>
      <c r="F352" s="324" t="s">
        <v>729</v>
      </c>
      <c r="G352" s="324" t="s">
        <v>1272</v>
      </c>
      <c r="H352" s="321" t="s">
        <v>912</v>
      </c>
      <c r="I352" s="321">
        <v>53100</v>
      </c>
      <c r="J352" s="324"/>
      <c r="K352" s="223">
        <v>43062</v>
      </c>
      <c r="L352" s="332" t="s">
        <v>983</v>
      </c>
      <c r="M352" s="324" t="s">
        <v>993</v>
      </c>
      <c r="N352" s="321"/>
      <c r="O352" s="327"/>
      <c r="P352" s="313"/>
      <c r="Q352" s="344" t="s">
        <v>3486</v>
      </c>
    </row>
    <row r="353" spans="2:17" x14ac:dyDescent="0.3">
      <c r="B353" s="300">
        <v>42094</v>
      </c>
      <c r="C353" s="321" t="s">
        <v>2659</v>
      </c>
      <c r="D353" s="321" t="s">
        <v>732</v>
      </c>
      <c r="E353" s="321" t="s">
        <v>938</v>
      </c>
      <c r="F353" s="324" t="s">
        <v>731</v>
      </c>
      <c r="G353" s="324" t="s">
        <v>1272</v>
      </c>
      <c r="H353" s="321" t="s">
        <v>912</v>
      </c>
      <c r="I353" s="321">
        <v>53100</v>
      </c>
      <c r="J353" s="324"/>
      <c r="K353" s="223">
        <v>40922</v>
      </c>
      <c r="L353" s="332" t="s">
        <v>984</v>
      </c>
      <c r="M353" s="324" t="s">
        <v>993</v>
      </c>
      <c r="N353" s="321"/>
      <c r="O353" s="327"/>
      <c r="Q353" s="346" t="s">
        <v>3485</v>
      </c>
    </row>
    <row r="354" spans="2:17" x14ac:dyDescent="0.3">
      <c r="B354" s="300">
        <v>42094</v>
      </c>
      <c r="C354" s="321" t="s">
        <v>2659</v>
      </c>
      <c r="D354" s="321" t="s">
        <v>734</v>
      </c>
      <c r="E354" s="321" t="s">
        <v>749</v>
      </c>
      <c r="F354" s="324" t="s">
        <v>733</v>
      </c>
      <c r="G354" s="324" t="s">
        <v>1272</v>
      </c>
      <c r="H354" s="321" t="s">
        <v>912</v>
      </c>
      <c r="I354" s="321">
        <v>53100</v>
      </c>
      <c r="J354" s="324"/>
      <c r="K354" s="223" t="s">
        <v>2608</v>
      </c>
      <c r="L354" s="332" t="s">
        <v>984</v>
      </c>
      <c r="M354" s="324" t="s">
        <v>993</v>
      </c>
      <c r="N354" s="321"/>
      <c r="O354" s="327"/>
      <c r="P354" s="314"/>
      <c r="Q354" s="344" t="s">
        <v>3487</v>
      </c>
    </row>
    <row r="355" spans="2:17" x14ac:dyDescent="0.3">
      <c r="B355" s="300">
        <v>42094</v>
      </c>
      <c r="C355" s="321" t="s">
        <v>2659</v>
      </c>
      <c r="D355" s="321" t="s">
        <v>736</v>
      </c>
      <c r="E355" s="321" t="s">
        <v>749</v>
      </c>
      <c r="F355" s="324" t="s">
        <v>735</v>
      </c>
      <c r="G355" s="324" t="s">
        <v>1272</v>
      </c>
      <c r="H355" s="321" t="s">
        <v>912</v>
      </c>
      <c r="I355" s="321">
        <v>53100</v>
      </c>
      <c r="J355" s="324"/>
      <c r="K355" s="223" t="s">
        <v>2608</v>
      </c>
      <c r="L355" s="332" t="s">
        <v>984</v>
      </c>
      <c r="M355" s="324" t="s">
        <v>993</v>
      </c>
      <c r="N355" s="321"/>
      <c r="O355" s="327"/>
      <c r="Q355" s="344" t="s">
        <v>3487</v>
      </c>
    </row>
    <row r="356" spans="2:17" x14ac:dyDescent="0.3">
      <c r="B356" s="300">
        <v>42094</v>
      </c>
      <c r="C356" s="321" t="s">
        <v>2659</v>
      </c>
      <c r="D356" s="321" t="s">
        <v>738</v>
      </c>
      <c r="E356" s="321" t="s">
        <v>926</v>
      </c>
      <c r="F356" s="324" t="s">
        <v>737</v>
      </c>
      <c r="G356" s="324" t="s">
        <v>1272</v>
      </c>
      <c r="H356" s="321" t="s">
        <v>912</v>
      </c>
      <c r="I356" s="321">
        <v>53100</v>
      </c>
      <c r="J356" s="324"/>
      <c r="K356" s="223">
        <v>40922</v>
      </c>
      <c r="L356" s="332" t="s">
        <v>984</v>
      </c>
      <c r="M356" s="324" t="s">
        <v>991</v>
      </c>
      <c r="N356" s="321"/>
      <c r="O356" s="327"/>
      <c r="Q356" s="346" t="s">
        <v>3485</v>
      </c>
    </row>
    <row r="357" spans="2:17" x14ac:dyDescent="0.3">
      <c r="B357" s="300">
        <v>42094</v>
      </c>
      <c r="C357" s="321" t="s">
        <v>2659</v>
      </c>
      <c r="D357" s="321" t="s">
        <v>740</v>
      </c>
      <c r="E357" s="321" t="s">
        <v>926</v>
      </c>
      <c r="F357" s="324" t="s">
        <v>739</v>
      </c>
      <c r="G357" s="324" t="s">
        <v>1272</v>
      </c>
      <c r="H357" s="321" t="s">
        <v>912</v>
      </c>
      <c r="I357" s="321">
        <v>53100</v>
      </c>
      <c r="J357" s="324"/>
      <c r="K357" s="223">
        <v>40922</v>
      </c>
      <c r="L357" s="332" t="s">
        <v>984</v>
      </c>
      <c r="M357" s="324" t="s">
        <v>991</v>
      </c>
      <c r="N357" s="321"/>
      <c r="O357" s="327"/>
      <c r="Q357" s="346" t="s">
        <v>3485</v>
      </c>
    </row>
    <row r="358" spans="2:17" x14ac:dyDescent="0.3">
      <c r="B358" s="300">
        <v>42094</v>
      </c>
      <c r="C358" s="321" t="s">
        <v>2659</v>
      </c>
      <c r="D358" s="321" t="s">
        <v>742</v>
      </c>
      <c r="E358" s="321" t="s">
        <v>943</v>
      </c>
      <c r="F358" s="324" t="s">
        <v>741</v>
      </c>
      <c r="G358" s="324" t="s">
        <v>1272</v>
      </c>
      <c r="H358" s="321" t="s">
        <v>912</v>
      </c>
      <c r="I358" s="321">
        <v>53100</v>
      </c>
      <c r="J358" s="324"/>
      <c r="K358" s="223" t="s">
        <v>2608</v>
      </c>
      <c r="L358" s="332" t="s">
        <v>984</v>
      </c>
      <c r="M358" s="324" t="s">
        <v>991</v>
      </c>
      <c r="N358" s="321"/>
      <c r="O358" s="327"/>
      <c r="Q358" s="344" t="s">
        <v>3487</v>
      </c>
    </row>
    <row r="359" spans="2:17" x14ac:dyDescent="0.3">
      <c r="B359" s="300">
        <v>42094</v>
      </c>
      <c r="C359" s="321" t="s">
        <v>2659</v>
      </c>
      <c r="D359" s="321" t="s">
        <v>744</v>
      </c>
      <c r="E359" s="321" t="s">
        <v>943</v>
      </c>
      <c r="F359" s="324" t="s">
        <v>743</v>
      </c>
      <c r="G359" s="324" t="s">
        <v>1272</v>
      </c>
      <c r="H359" s="321" t="s">
        <v>912</v>
      </c>
      <c r="I359" s="321">
        <v>53100</v>
      </c>
      <c r="J359" s="324"/>
      <c r="K359" s="223" t="s">
        <v>2608</v>
      </c>
      <c r="L359" s="332" t="s">
        <v>984</v>
      </c>
      <c r="M359" s="324" t="s">
        <v>991</v>
      </c>
      <c r="N359" s="321"/>
      <c r="O359" s="327"/>
      <c r="Q359" s="344" t="s">
        <v>3487</v>
      </c>
    </row>
    <row r="360" spans="2:17" x14ac:dyDescent="0.3">
      <c r="B360" s="300">
        <v>42094</v>
      </c>
      <c r="C360" s="321" t="s">
        <v>2594</v>
      </c>
      <c r="D360" s="321" t="s">
        <v>746</v>
      </c>
      <c r="E360" s="321" t="s">
        <v>750</v>
      </c>
      <c r="F360" s="324" t="s">
        <v>745</v>
      </c>
      <c r="G360" s="324" t="s">
        <v>1272</v>
      </c>
      <c r="H360" s="321" t="s">
        <v>912</v>
      </c>
      <c r="I360" s="321">
        <v>53100</v>
      </c>
      <c r="J360" s="324"/>
      <c r="K360" s="223">
        <v>43093</v>
      </c>
      <c r="L360" s="332" t="s">
        <v>983</v>
      </c>
      <c r="M360" s="324" t="s">
        <v>991</v>
      </c>
      <c r="N360" s="321"/>
      <c r="O360" s="327"/>
      <c r="Q360" s="344" t="s">
        <v>3486</v>
      </c>
    </row>
    <row r="361" spans="2:17" x14ac:dyDescent="0.3">
      <c r="B361" s="300">
        <v>42094</v>
      </c>
      <c r="C361" s="321" t="s">
        <v>2594</v>
      </c>
      <c r="D361" s="321" t="s">
        <v>841</v>
      </c>
      <c r="E361" s="321" t="s">
        <v>752</v>
      </c>
      <c r="F361" s="324" t="s">
        <v>843</v>
      </c>
      <c r="G361" s="324" t="s">
        <v>1272</v>
      </c>
      <c r="H361" s="321" t="s">
        <v>912</v>
      </c>
      <c r="I361" s="321">
        <v>53100</v>
      </c>
      <c r="J361" s="324"/>
      <c r="K361" s="223">
        <v>43092</v>
      </c>
      <c r="L361" s="332" t="s">
        <v>983</v>
      </c>
      <c r="M361" s="324" t="s">
        <v>993</v>
      </c>
      <c r="N361" s="321"/>
      <c r="O361" s="327"/>
      <c r="Q361" s="344" t="s">
        <v>3486</v>
      </c>
    </row>
    <row r="362" spans="2:17" x14ac:dyDescent="0.3">
      <c r="B362" s="300">
        <v>42094</v>
      </c>
      <c r="C362" s="321" t="s">
        <v>2682</v>
      </c>
      <c r="D362" s="321" t="s">
        <v>842</v>
      </c>
      <c r="E362" s="321" t="s">
        <v>750</v>
      </c>
      <c r="F362" s="324" t="s">
        <v>844</v>
      </c>
      <c r="G362" s="324" t="s">
        <v>1272</v>
      </c>
      <c r="H362" s="321" t="s">
        <v>912</v>
      </c>
      <c r="I362" s="321">
        <v>53100</v>
      </c>
      <c r="J362" s="324"/>
      <c r="K362" s="223">
        <v>43060</v>
      </c>
      <c r="L362" s="332" t="s">
        <v>983</v>
      </c>
      <c r="M362" s="324" t="s">
        <v>991</v>
      </c>
      <c r="N362" s="321"/>
      <c r="O362" s="327"/>
      <c r="Q362" s="344" t="s">
        <v>3486</v>
      </c>
    </row>
    <row r="363" spans="2:17" x14ac:dyDescent="0.3">
      <c r="B363" s="300">
        <v>42094</v>
      </c>
      <c r="C363" s="321" t="s">
        <v>2594</v>
      </c>
      <c r="D363" s="321" t="s">
        <v>1779</v>
      </c>
      <c r="E363" s="321" t="s">
        <v>750</v>
      </c>
      <c r="F363" s="324" t="s">
        <v>1780</v>
      </c>
      <c r="G363" s="324" t="s">
        <v>1272</v>
      </c>
      <c r="H363" s="321" t="s">
        <v>912</v>
      </c>
      <c r="I363" s="321">
        <v>53100</v>
      </c>
      <c r="J363" s="324"/>
      <c r="K363" s="223">
        <v>43023</v>
      </c>
      <c r="L363" s="332" t="s">
        <v>983</v>
      </c>
      <c r="M363" s="324" t="s">
        <v>991</v>
      </c>
      <c r="N363" s="321"/>
      <c r="O363" s="327"/>
      <c r="Q363" s="344" t="s">
        <v>3486</v>
      </c>
    </row>
    <row r="364" spans="2:17" x14ac:dyDescent="0.3">
      <c r="B364" s="300">
        <v>42094</v>
      </c>
      <c r="C364" s="321" t="s">
        <v>2594</v>
      </c>
      <c r="D364" s="321" t="s">
        <v>1781</v>
      </c>
      <c r="E364" s="321" t="s">
        <v>750</v>
      </c>
      <c r="F364" s="324" t="s">
        <v>1782</v>
      </c>
      <c r="G364" s="324" t="s">
        <v>1272</v>
      </c>
      <c r="H364" s="321" t="s">
        <v>912</v>
      </c>
      <c r="I364" s="321">
        <v>53100</v>
      </c>
      <c r="J364" s="324"/>
      <c r="K364" s="223">
        <v>43098</v>
      </c>
      <c r="L364" s="332" t="s">
        <v>983</v>
      </c>
      <c r="M364" s="324" t="s">
        <v>991</v>
      </c>
      <c r="N364" s="321"/>
      <c r="O364" s="327"/>
      <c r="Q364" s="344" t="s">
        <v>3486</v>
      </c>
    </row>
    <row r="365" spans="2:17" x14ac:dyDescent="0.3">
      <c r="B365" s="300">
        <v>42094</v>
      </c>
      <c r="C365" s="321" t="s">
        <v>1535</v>
      </c>
      <c r="D365" s="321" t="s">
        <v>1534</v>
      </c>
      <c r="E365" s="321" t="s">
        <v>750</v>
      </c>
      <c r="F365" s="324" t="s">
        <v>714</v>
      </c>
      <c r="G365" s="324" t="s">
        <v>1272</v>
      </c>
      <c r="H365" s="321" t="s">
        <v>912</v>
      </c>
      <c r="I365" s="321">
        <v>53100</v>
      </c>
      <c r="J365" s="324"/>
      <c r="K365" s="223">
        <v>43098</v>
      </c>
      <c r="L365" s="332" t="s">
        <v>983</v>
      </c>
      <c r="M365" s="324" t="s">
        <v>991</v>
      </c>
      <c r="N365" s="321"/>
      <c r="O365" s="327"/>
      <c r="Q365" s="344" t="s">
        <v>3486</v>
      </c>
    </row>
    <row r="366" spans="2:17" x14ac:dyDescent="0.3">
      <c r="B366" s="300">
        <v>42094</v>
      </c>
      <c r="C366" s="321" t="s">
        <v>2594</v>
      </c>
      <c r="D366" s="321" t="s">
        <v>2810</v>
      </c>
      <c r="E366" s="321" t="s">
        <v>750</v>
      </c>
      <c r="F366" s="324" t="s">
        <v>2809</v>
      </c>
      <c r="G366" s="324" t="s">
        <v>1272</v>
      </c>
      <c r="H366" s="321" t="s">
        <v>912</v>
      </c>
      <c r="I366" s="321">
        <v>53100</v>
      </c>
      <c r="J366" s="324"/>
      <c r="K366" s="223">
        <v>43098</v>
      </c>
      <c r="L366" s="332" t="s">
        <v>983</v>
      </c>
      <c r="M366" s="324" t="s">
        <v>991</v>
      </c>
      <c r="N366" s="321"/>
      <c r="O366" s="327"/>
      <c r="Q366" s="344" t="s">
        <v>3486</v>
      </c>
    </row>
    <row r="367" spans="2:17" x14ac:dyDescent="0.3">
      <c r="B367" s="300">
        <v>42094</v>
      </c>
      <c r="C367" s="321" t="s">
        <v>2700</v>
      </c>
      <c r="D367" s="321" t="s">
        <v>2430</v>
      </c>
      <c r="E367" s="321" t="s">
        <v>750</v>
      </c>
      <c r="F367" s="324" t="s">
        <v>2432</v>
      </c>
      <c r="G367" s="324" t="s">
        <v>1273</v>
      </c>
      <c r="H367" s="321" t="s">
        <v>913</v>
      </c>
      <c r="I367" s="321">
        <v>53000</v>
      </c>
      <c r="J367" s="324"/>
      <c r="K367" s="223">
        <v>42528</v>
      </c>
      <c r="L367" s="332" t="s">
        <v>983</v>
      </c>
      <c r="M367" s="324" t="s">
        <v>991</v>
      </c>
      <c r="N367" s="321"/>
      <c r="O367" s="327"/>
      <c r="Q367" s="344" t="s">
        <v>3488</v>
      </c>
    </row>
    <row r="368" spans="2:17" x14ac:dyDescent="0.3">
      <c r="B368" s="300">
        <v>42094</v>
      </c>
      <c r="C368" s="321" t="s">
        <v>2594</v>
      </c>
      <c r="D368" s="321" t="s">
        <v>3242</v>
      </c>
      <c r="E368" s="321" t="s">
        <v>943</v>
      </c>
      <c r="F368" s="324" t="s">
        <v>2433</v>
      </c>
      <c r="G368" s="324" t="s">
        <v>1272</v>
      </c>
      <c r="H368" s="321" t="s">
        <v>912</v>
      </c>
      <c r="I368" s="321">
        <v>53100</v>
      </c>
      <c r="J368" s="324"/>
      <c r="K368" s="223">
        <v>41580</v>
      </c>
      <c r="L368" s="332" t="s">
        <v>983</v>
      </c>
      <c r="M368" s="324" t="s">
        <v>991</v>
      </c>
      <c r="N368" s="321"/>
      <c r="O368" s="327"/>
      <c r="Q368" s="346" t="s">
        <v>3485</v>
      </c>
    </row>
    <row r="369" spans="2:17" x14ac:dyDescent="0.3">
      <c r="B369" s="300">
        <v>42094</v>
      </c>
      <c r="C369" s="321" t="s">
        <v>2594</v>
      </c>
      <c r="D369" s="321" t="s">
        <v>2472</v>
      </c>
      <c r="E369" s="321" t="s">
        <v>926</v>
      </c>
      <c r="F369" s="324" t="s">
        <v>1366</v>
      </c>
      <c r="G369" s="324" t="s">
        <v>1272</v>
      </c>
      <c r="H369" s="321" t="s">
        <v>912</v>
      </c>
      <c r="I369" s="321">
        <v>53100</v>
      </c>
      <c r="J369" s="324"/>
      <c r="K369" s="223">
        <v>40727</v>
      </c>
      <c r="L369" s="332" t="s">
        <v>983</v>
      </c>
      <c r="M369" s="324" t="s">
        <v>991</v>
      </c>
      <c r="N369" s="321"/>
      <c r="O369" s="327"/>
      <c r="Q369" s="346" t="s">
        <v>3485</v>
      </c>
    </row>
    <row r="370" spans="2:17" x14ac:dyDescent="0.3">
      <c r="B370" s="300">
        <v>42094</v>
      </c>
      <c r="C370" s="321">
        <v>290</v>
      </c>
      <c r="D370" s="321" t="s">
        <v>2435</v>
      </c>
      <c r="E370" s="321" t="s">
        <v>950</v>
      </c>
      <c r="F370" s="324" t="s">
        <v>2437</v>
      </c>
      <c r="G370" s="324" t="s">
        <v>1591</v>
      </c>
      <c r="H370" s="321" t="s">
        <v>947</v>
      </c>
      <c r="I370" s="321">
        <v>45774</v>
      </c>
      <c r="J370" s="324"/>
      <c r="K370" s="223" t="s">
        <v>2608</v>
      </c>
      <c r="L370" s="332" t="s">
        <v>984</v>
      </c>
      <c r="M370" s="324" t="s">
        <v>991</v>
      </c>
      <c r="N370" s="321"/>
      <c r="O370" s="327"/>
      <c r="Q370" s="344" t="s">
        <v>3487</v>
      </c>
    </row>
    <row r="371" spans="2:17" x14ac:dyDescent="0.3">
      <c r="B371" s="300">
        <v>42094</v>
      </c>
      <c r="C371" s="321" t="s">
        <v>2665</v>
      </c>
      <c r="D371" s="321" t="s">
        <v>2438</v>
      </c>
      <c r="E371" s="321" t="s">
        <v>748</v>
      </c>
      <c r="F371" s="324" t="s">
        <v>2440</v>
      </c>
      <c r="G371" s="324" t="s">
        <v>1591</v>
      </c>
      <c r="H371" s="321" t="s">
        <v>947</v>
      </c>
      <c r="I371" s="321">
        <v>45774</v>
      </c>
      <c r="J371" s="324"/>
      <c r="K371" s="223">
        <v>40011</v>
      </c>
      <c r="L371" s="332" t="s">
        <v>984</v>
      </c>
      <c r="M371" s="324" t="s">
        <v>991</v>
      </c>
      <c r="N371" s="321"/>
      <c r="O371" s="327"/>
      <c r="Q371" s="346" t="s">
        <v>3485</v>
      </c>
    </row>
    <row r="372" spans="2:17" x14ac:dyDescent="0.3">
      <c r="B372" s="300">
        <v>42094</v>
      </c>
      <c r="C372" s="321" t="s">
        <v>2677</v>
      </c>
      <c r="D372" s="321" t="s">
        <v>2441</v>
      </c>
      <c r="E372" s="321" t="s">
        <v>943</v>
      </c>
      <c r="F372" s="324" t="s">
        <v>2442</v>
      </c>
      <c r="G372" s="324" t="s">
        <v>1272</v>
      </c>
      <c r="H372" s="321" t="s">
        <v>912</v>
      </c>
      <c r="I372" s="321">
        <v>53100</v>
      </c>
      <c r="J372" s="324"/>
      <c r="K372" s="223">
        <v>41309</v>
      </c>
      <c r="L372" s="332" t="s">
        <v>984</v>
      </c>
      <c r="M372" s="324" t="s">
        <v>991</v>
      </c>
      <c r="N372" s="321"/>
      <c r="O372" s="327"/>
      <c r="Q372" s="346" t="s">
        <v>3485</v>
      </c>
    </row>
    <row r="373" spans="2:17" x14ac:dyDescent="0.3">
      <c r="B373" s="300">
        <v>42094</v>
      </c>
      <c r="C373" s="321" t="s">
        <v>2677</v>
      </c>
      <c r="D373" s="321" t="s">
        <v>2443</v>
      </c>
      <c r="E373" s="321" t="s">
        <v>926</v>
      </c>
      <c r="F373" s="324" t="s">
        <v>2445</v>
      </c>
      <c r="G373" s="324" t="s">
        <v>1272</v>
      </c>
      <c r="H373" s="321" t="s">
        <v>912</v>
      </c>
      <c r="I373" s="321">
        <v>53100</v>
      </c>
      <c r="J373" s="324"/>
      <c r="K373" s="223">
        <v>40839</v>
      </c>
      <c r="L373" s="332" t="s">
        <v>984</v>
      </c>
      <c r="M373" s="324" t="s">
        <v>991</v>
      </c>
      <c r="N373" s="321"/>
      <c r="O373" s="327"/>
      <c r="Q373" s="346" t="s">
        <v>3485</v>
      </c>
    </row>
    <row r="374" spans="2:17" x14ac:dyDescent="0.3">
      <c r="B374" s="300">
        <v>42094</v>
      </c>
      <c r="C374" s="299" t="s">
        <v>348</v>
      </c>
      <c r="D374" s="402" t="s">
        <v>2447</v>
      </c>
      <c r="E374" s="402" t="s">
        <v>943</v>
      </c>
      <c r="F374" s="324" t="s">
        <v>2446</v>
      </c>
      <c r="G374" s="324" t="s">
        <v>1273</v>
      </c>
      <c r="H374" s="402" t="s">
        <v>913</v>
      </c>
      <c r="I374" s="402">
        <v>53000</v>
      </c>
      <c r="J374" s="324"/>
      <c r="K374" s="407">
        <v>41593</v>
      </c>
      <c r="L374" s="332" t="s">
        <v>984</v>
      </c>
      <c r="M374" s="324" t="s">
        <v>991</v>
      </c>
      <c r="N374" s="321"/>
      <c r="O374" s="327"/>
      <c r="Q374" s="346" t="s">
        <v>3485</v>
      </c>
    </row>
    <row r="375" spans="2:17" x14ac:dyDescent="0.3">
      <c r="B375" s="300">
        <v>42094</v>
      </c>
      <c r="C375" s="402" t="s">
        <v>2451</v>
      </c>
      <c r="D375" s="402" t="s">
        <v>2450</v>
      </c>
      <c r="E375" s="402" t="s">
        <v>962</v>
      </c>
      <c r="F375" s="324" t="s">
        <v>2448</v>
      </c>
      <c r="G375" s="324" t="s">
        <v>1273</v>
      </c>
      <c r="H375" s="402" t="s">
        <v>913</v>
      </c>
      <c r="I375" s="402">
        <v>53000</v>
      </c>
      <c r="J375" s="324"/>
      <c r="K375" s="407">
        <v>41264</v>
      </c>
      <c r="L375" s="332" t="s">
        <v>984</v>
      </c>
      <c r="M375" s="324" t="s">
        <v>992</v>
      </c>
      <c r="N375" s="321"/>
      <c r="O375" s="327"/>
      <c r="Q375" s="346" t="s">
        <v>3485</v>
      </c>
    </row>
    <row r="376" spans="2:17" x14ac:dyDescent="0.3">
      <c r="B376" s="300">
        <v>42094</v>
      </c>
      <c r="C376" s="402" t="s">
        <v>2451</v>
      </c>
      <c r="D376" s="402" t="s">
        <v>2452</v>
      </c>
      <c r="E376" s="402" t="s">
        <v>962</v>
      </c>
      <c r="F376" s="324" t="s">
        <v>2453</v>
      </c>
      <c r="G376" s="324" t="s">
        <v>1273</v>
      </c>
      <c r="H376" s="402" t="s">
        <v>913</v>
      </c>
      <c r="I376" s="402">
        <v>53000</v>
      </c>
      <c r="J376" s="324"/>
      <c r="K376" s="407">
        <v>41264</v>
      </c>
      <c r="L376" s="332" t="s">
        <v>984</v>
      </c>
      <c r="M376" s="324" t="s">
        <v>992</v>
      </c>
      <c r="N376" s="321"/>
      <c r="O376" s="327"/>
      <c r="Q376" s="346" t="s">
        <v>3485</v>
      </c>
    </row>
    <row r="377" spans="2:17" x14ac:dyDescent="0.3">
      <c r="B377" s="300">
        <v>42094</v>
      </c>
      <c r="C377" s="402" t="s">
        <v>2659</v>
      </c>
      <c r="D377" s="402" t="s">
        <v>2456</v>
      </c>
      <c r="E377" s="402" t="s">
        <v>953</v>
      </c>
      <c r="F377" s="324" t="s">
        <v>2454</v>
      </c>
      <c r="G377" s="324" t="s">
        <v>1272</v>
      </c>
      <c r="H377" s="402" t="s">
        <v>912</v>
      </c>
      <c r="I377" s="402">
        <v>53100</v>
      </c>
      <c r="J377" s="324"/>
      <c r="K377" s="407">
        <v>41328</v>
      </c>
      <c r="L377" s="332" t="s">
        <v>984</v>
      </c>
      <c r="M377" s="324" t="s">
        <v>991</v>
      </c>
      <c r="N377" s="321"/>
      <c r="O377" s="327"/>
      <c r="Q377" s="346" t="s">
        <v>3485</v>
      </c>
    </row>
    <row r="378" spans="2:17" x14ac:dyDescent="0.3">
      <c r="B378" s="300">
        <v>42094</v>
      </c>
      <c r="C378" s="299" t="s">
        <v>2938</v>
      </c>
      <c r="D378" s="402" t="s">
        <v>2458</v>
      </c>
      <c r="E378" s="402" t="s">
        <v>926</v>
      </c>
      <c r="F378" s="324" t="s">
        <v>2457</v>
      </c>
      <c r="G378" s="324" t="s">
        <v>1272</v>
      </c>
      <c r="H378" s="402" t="s">
        <v>912</v>
      </c>
      <c r="I378" s="402">
        <v>53100</v>
      </c>
      <c r="J378" s="324"/>
      <c r="K378" s="407">
        <v>40146</v>
      </c>
      <c r="L378" s="332" t="s">
        <v>984</v>
      </c>
      <c r="M378" s="324" t="s">
        <v>991</v>
      </c>
      <c r="N378" s="321"/>
      <c r="O378" s="327"/>
      <c r="Q378" s="346" t="s">
        <v>3485</v>
      </c>
    </row>
    <row r="379" spans="2:17" x14ac:dyDescent="0.3">
      <c r="B379" s="300">
        <v>42094</v>
      </c>
      <c r="C379" s="299" t="s">
        <v>2938</v>
      </c>
      <c r="D379" s="402" t="s">
        <v>2459</v>
      </c>
      <c r="E379" s="402" t="s">
        <v>749</v>
      </c>
      <c r="F379" s="324" t="s">
        <v>2461</v>
      </c>
      <c r="G379" s="324" t="s">
        <v>1272</v>
      </c>
      <c r="H379" s="402" t="s">
        <v>912</v>
      </c>
      <c r="I379" s="402">
        <v>53100</v>
      </c>
      <c r="J379" s="324"/>
      <c r="K379" s="407">
        <v>41342</v>
      </c>
      <c r="L379" s="332" t="s">
        <v>984</v>
      </c>
      <c r="M379" s="324" t="s">
        <v>993</v>
      </c>
      <c r="N379" s="321"/>
      <c r="O379" s="327"/>
      <c r="Q379" s="346" t="s">
        <v>3485</v>
      </c>
    </row>
    <row r="380" spans="2:17" x14ac:dyDescent="0.3">
      <c r="B380" s="300">
        <v>42094</v>
      </c>
      <c r="C380" s="402">
        <v>220</v>
      </c>
      <c r="D380" s="402" t="s">
        <v>2462</v>
      </c>
      <c r="E380" s="402" t="s">
        <v>926</v>
      </c>
      <c r="F380" s="324" t="s">
        <v>2463</v>
      </c>
      <c r="G380" s="324" t="s">
        <v>1272</v>
      </c>
      <c r="H380" s="402" t="s">
        <v>912</v>
      </c>
      <c r="I380" s="402">
        <v>53100</v>
      </c>
      <c r="J380" s="324"/>
      <c r="K380" s="407">
        <v>40944</v>
      </c>
      <c r="L380" s="332" t="s">
        <v>984</v>
      </c>
      <c r="M380" s="324" t="s">
        <v>991</v>
      </c>
      <c r="N380" s="321"/>
      <c r="O380" s="327"/>
      <c r="Q380" s="346" t="s">
        <v>3485</v>
      </c>
    </row>
    <row r="381" spans="2:17" x14ac:dyDescent="0.3">
      <c r="B381" s="300">
        <v>42094</v>
      </c>
      <c r="C381" s="299" t="s">
        <v>2938</v>
      </c>
      <c r="D381" s="402" t="s">
        <v>2464</v>
      </c>
      <c r="E381" s="402" t="s">
        <v>888</v>
      </c>
      <c r="F381" s="324" t="s">
        <v>2466</v>
      </c>
      <c r="G381" s="324" t="s">
        <v>1272</v>
      </c>
      <c r="H381" s="402" t="s">
        <v>912</v>
      </c>
      <c r="I381" s="402">
        <v>53100</v>
      </c>
      <c r="J381" s="324"/>
      <c r="K381" s="407" t="s">
        <v>2608</v>
      </c>
      <c r="L381" s="332" t="s">
        <v>984</v>
      </c>
      <c r="M381" s="324" t="s">
        <v>991</v>
      </c>
      <c r="N381" s="321"/>
      <c r="O381" s="327"/>
      <c r="Q381" s="344" t="s">
        <v>3487</v>
      </c>
    </row>
    <row r="382" spans="2:17" x14ac:dyDescent="0.3">
      <c r="B382" s="300">
        <v>42094</v>
      </c>
      <c r="C382" s="402" t="s">
        <v>2677</v>
      </c>
      <c r="D382" s="402" t="s">
        <v>2467</v>
      </c>
      <c r="E382" s="402" t="s">
        <v>926</v>
      </c>
      <c r="F382" s="324" t="s">
        <v>2468</v>
      </c>
      <c r="G382" s="324" t="s">
        <v>1272</v>
      </c>
      <c r="H382" s="402" t="s">
        <v>912</v>
      </c>
      <c r="I382" s="402">
        <v>53100</v>
      </c>
      <c r="J382" s="324"/>
      <c r="K382" s="407">
        <v>40855</v>
      </c>
      <c r="L382" s="332" t="s">
        <v>984</v>
      </c>
      <c r="M382" s="324" t="s">
        <v>991</v>
      </c>
      <c r="N382" s="321"/>
      <c r="O382" s="327"/>
      <c r="Q382" s="346" t="s">
        <v>3485</v>
      </c>
    </row>
    <row r="383" spans="2:17" x14ac:dyDescent="0.3">
      <c r="B383" s="300">
        <v>42094</v>
      </c>
      <c r="C383" s="402" t="s">
        <v>348</v>
      </c>
      <c r="D383" s="402" t="s">
        <v>2471</v>
      </c>
      <c r="E383" s="402" t="s">
        <v>951</v>
      </c>
      <c r="F383" s="324" t="s">
        <v>2469</v>
      </c>
      <c r="G383" s="324" t="s">
        <v>1272</v>
      </c>
      <c r="H383" s="402" t="s">
        <v>912</v>
      </c>
      <c r="I383" s="402">
        <v>53100</v>
      </c>
      <c r="J383" s="324"/>
      <c r="K383" s="407">
        <v>41849</v>
      </c>
      <c r="L383" s="332" t="s">
        <v>984</v>
      </c>
      <c r="M383" s="324" t="s">
        <v>991</v>
      </c>
      <c r="N383" s="321"/>
      <c r="O383" s="327"/>
      <c r="Q383" s="346" t="s">
        <v>3485</v>
      </c>
    </row>
    <row r="384" spans="2:17" x14ac:dyDescent="0.3">
      <c r="B384" s="300">
        <v>42094</v>
      </c>
      <c r="C384" s="402" t="s">
        <v>2663</v>
      </c>
      <c r="D384" s="402" t="s">
        <v>2474</v>
      </c>
      <c r="E384" s="402" t="s">
        <v>943</v>
      </c>
      <c r="F384" s="324" t="s">
        <v>2473</v>
      </c>
      <c r="G384" s="324" t="s">
        <v>1272</v>
      </c>
      <c r="H384" s="402" t="s">
        <v>912</v>
      </c>
      <c r="I384" s="402">
        <v>53100</v>
      </c>
      <c r="J384" s="324"/>
      <c r="K384" s="407">
        <v>41253</v>
      </c>
      <c r="L384" s="332" t="s">
        <v>984</v>
      </c>
      <c r="M384" s="324" t="s">
        <v>991</v>
      </c>
      <c r="N384" s="321"/>
      <c r="O384" s="327"/>
      <c r="Q384" s="346" t="s">
        <v>3485</v>
      </c>
    </row>
    <row r="385" spans="2:17" x14ac:dyDescent="0.3">
      <c r="B385" s="300">
        <v>42094</v>
      </c>
      <c r="C385" s="402" t="s">
        <v>2594</v>
      </c>
      <c r="D385" s="402" t="s">
        <v>2476</v>
      </c>
      <c r="E385" s="402" t="s">
        <v>3343</v>
      </c>
      <c r="F385" s="324" t="s">
        <v>2475</v>
      </c>
      <c r="G385" s="324" t="s">
        <v>1272</v>
      </c>
      <c r="H385" s="402" t="s">
        <v>912</v>
      </c>
      <c r="I385" s="402">
        <v>53100</v>
      </c>
      <c r="J385" s="324"/>
      <c r="K385" s="407">
        <v>42789</v>
      </c>
      <c r="L385" s="332" t="s">
        <v>995</v>
      </c>
      <c r="M385" s="324" t="s">
        <v>985</v>
      </c>
      <c r="N385" s="321"/>
      <c r="O385" s="327"/>
      <c r="Q385" s="344" t="s">
        <v>3488</v>
      </c>
    </row>
    <row r="386" spans="2:17" x14ac:dyDescent="0.3">
      <c r="B386" s="300">
        <v>42094</v>
      </c>
      <c r="C386" s="402" t="s">
        <v>2594</v>
      </c>
      <c r="D386" s="402" t="s">
        <v>2477</v>
      </c>
      <c r="E386" s="402" t="s">
        <v>3343</v>
      </c>
      <c r="F386" s="324" t="s">
        <v>2478</v>
      </c>
      <c r="G386" s="324" t="s">
        <v>1272</v>
      </c>
      <c r="H386" s="402" t="s">
        <v>912</v>
      </c>
      <c r="I386" s="402">
        <v>53100</v>
      </c>
      <c r="J386" s="324"/>
      <c r="K386" s="407">
        <v>42798</v>
      </c>
      <c r="L386" s="332" t="s">
        <v>995</v>
      </c>
      <c r="M386" s="324" t="s">
        <v>985</v>
      </c>
      <c r="N386" s="321"/>
      <c r="O386" s="327"/>
      <c r="Q386" s="344" t="s">
        <v>3488</v>
      </c>
    </row>
    <row r="387" spans="2:17" x14ac:dyDescent="0.3">
      <c r="B387" s="300">
        <v>42094</v>
      </c>
      <c r="C387" s="402" t="s">
        <v>2594</v>
      </c>
      <c r="D387" s="402" t="s">
        <v>2479</v>
      </c>
      <c r="E387" s="402" t="s">
        <v>979</v>
      </c>
      <c r="F387" s="324" t="s">
        <v>2480</v>
      </c>
      <c r="G387" s="324" t="s">
        <v>1272</v>
      </c>
      <c r="H387" s="402" t="s">
        <v>912</v>
      </c>
      <c r="I387" s="402">
        <v>53100</v>
      </c>
      <c r="J387" s="324"/>
      <c r="K387" s="407">
        <v>43145</v>
      </c>
      <c r="L387" s="332" t="s">
        <v>995</v>
      </c>
      <c r="M387" s="324" t="s">
        <v>985</v>
      </c>
      <c r="N387" s="321"/>
      <c r="O387" s="327"/>
      <c r="Q387" s="344" t="s">
        <v>3486</v>
      </c>
    </row>
    <row r="388" spans="2:17" x14ac:dyDescent="0.3">
      <c r="B388" s="300">
        <v>42094</v>
      </c>
      <c r="C388" s="402" t="s">
        <v>2594</v>
      </c>
      <c r="D388" s="402" t="s">
        <v>2479</v>
      </c>
      <c r="E388" s="402" t="s">
        <v>979</v>
      </c>
      <c r="F388" s="324" t="s">
        <v>2482</v>
      </c>
      <c r="G388" s="324" t="s">
        <v>1272</v>
      </c>
      <c r="H388" s="402" t="s">
        <v>912</v>
      </c>
      <c r="I388" s="402">
        <v>53100</v>
      </c>
      <c r="J388" s="324"/>
      <c r="K388" s="407">
        <v>43144</v>
      </c>
      <c r="L388" s="332" t="s">
        <v>995</v>
      </c>
      <c r="M388" s="324" t="s">
        <v>985</v>
      </c>
      <c r="N388" s="321"/>
      <c r="O388" s="327"/>
      <c r="Q388" s="344" t="s">
        <v>3486</v>
      </c>
    </row>
    <row r="389" spans="2:17" x14ac:dyDescent="0.3">
      <c r="B389" s="300">
        <v>42094</v>
      </c>
      <c r="C389" s="324" t="s">
        <v>2594</v>
      </c>
      <c r="D389" s="324" t="s">
        <v>2910</v>
      </c>
      <c r="E389" s="324" t="s">
        <v>911</v>
      </c>
      <c r="F389" s="324" t="s">
        <v>1262</v>
      </c>
      <c r="G389" s="324" t="s">
        <v>1272</v>
      </c>
      <c r="H389" s="324" t="s">
        <v>912</v>
      </c>
      <c r="I389" s="324">
        <v>53100</v>
      </c>
      <c r="J389" s="324"/>
      <c r="K389" s="407">
        <v>39430</v>
      </c>
      <c r="L389" s="325" t="s">
        <v>983</v>
      </c>
      <c r="M389" s="324" t="s">
        <v>991</v>
      </c>
      <c r="N389" s="321"/>
      <c r="O389" s="327"/>
      <c r="Q389" s="346" t="s">
        <v>3485</v>
      </c>
    </row>
    <row r="390" spans="2:17" x14ac:dyDescent="0.3">
      <c r="B390" s="300">
        <v>42124</v>
      </c>
      <c r="C390" s="299" t="s">
        <v>2594</v>
      </c>
      <c r="D390" s="299" t="s">
        <v>3489</v>
      </c>
      <c r="E390" s="299" t="s">
        <v>943</v>
      </c>
      <c r="F390" s="299" t="s">
        <v>1573</v>
      </c>
      <c r="G390" s="299" t="s">
        <v>1272</v>
      </c>
      <c r="H390" s="299" t="s">
        <v>912</v>
      </c>
      <c r="I390" s="299">
        <v>53100</v>
      </c>
      <c r="J390" s="299"/>
      <c r="K390" s="408">
        <v>41395</v>
      </c>
      <c r="L390" s="297" t="s">
        <v>983</v>
      </c>
      <c r="M390" s="304"/>
      <c r="N390" s="304"/>
      <c r="O390" s="327"/>
      <c r="P390" s="353" t="s">
        <v>3490</v>
      </c>
    </row>
    <row r="391" spans="2:17" x14ac:dyDescent="0.3">
      <c r="B391" s="305">
        <v>42124</v>
      </c>
      <c r="C391" s="304" t="s">
        <v>3491</v>
      </c>
      <c r="D391" s="304" t="s">
        <v>3492</v>
      </c>
      <c r="E391" s="304" t="s">
        <v>3493</v>
      </c>
      <c r="F391" s="304" t="s">
        <v>3494</v>
      </c>
      <c r="G391" s="304" t="s">
        <v>1272</v>
      </c>
      <c r="H391" s="304" t="s">
        <v>912</v>
      </c>
      <c r="I391" s="304">
        <v>53100</v>
      </c>
      <c r="J391" s="304"/>
      <c r="K391" s="303">
        <v>43191</v>
      </c>
      <c r="L391" s="304" t="s">
        <v>983</v>
      </c>
      <c r="M391" s="304"/>
      <c r="N391" s="304"/>
      <c r="O391" s="327"/>
      <c r="P391" s="354" t="s">
        <v>3495</v>
      </c>
    </row>
    <row r="392" spans="2:17" x14ac:dyDescent="0.3">
      <c r="B392" s="300">
        <v>42124</v>
      </c>
      <c r="C392" s="299" t="s">
        <v>2665</v>
      </c>
      <c r="D392" s="299" t="s">
        <v>3496</v>
      </c>
      <c r="E392" s="299" t="s">
        <v>951</v>
      </c>
      <c r="F392" s="299" t="s">
        <v>2183</v>
      </c>
      <c r="G392" s="299" t="s">
        <v>1272</v>
      </c>
      <c r="H392" s="299" t="s">
        <v>912</v>
      </c>
      <c r="I392" s="299">
        <v>53100</v>
      </c>
      <c r="J392" s="299"/>
      <c r="K392" s="408">
        <v>42137</v>
      </c>
      <c r="L392" s="297" t="s">
        <v>983</v>
      </c>
      <c r="M392" s="304"/>
      <c r="N392" s="304"/>
      <c r="O392" s="327"/>
      <c r="P392" s="355"/>
    </row>
    <row r="393" spans="2:17" x14ac:dyDescent="0.3">
      <c r="B393" s="300">
        <v>42124</v>
      </c>
      <c r="C393" s="299" t="s">
        <v>2594</v>
      </c>
      <c r="D393" s="299" t="s">
        <v>3497</v>
      </c>
      <c r="E393" s="299" t="s">
        <v>951</v>
      </c>
      <c r="F393" s="299" t="s">
        <v>2148</v>
      </c>
      <c r="G393" s="299" t="s">
        <v>1272</v>
      </c>
      <c r="H393" s="299" t="s">
        <v>912</v>
      </c>
      <c r="I393" s="299">
        <v>53100</v>
      </c>
      <c r="J393" s="299"/>
      <c r="K393" s="408">
        <v>41948</v>
      </c>
      <c r="L393" s="356" t="s">
        <v>983</v>
      </c>
      <c r="M393" s="324"/>
      <c r="N393" s="321"/>
      <c r="O393" s="327"/>
      <c r="P393" s="314"/>
    </row>
    <row r="394" spans="2:17" x14ac:dyDescent="0.3">
      <c r="B394" s="300">
        <v>42124</v>
      </c>
      <c r="C394" s="299" t="s">
        <v>2594</v>
      </c>
      <c r="D394" s="299" t="s">
        <v>3498</v>
      </c>
      <c r="E394" s="299" t="s">
        <v>951</v>
      </c>
      <c r="F394" s="299" t="s">
        <v>2152</v>
      </c>
      <c r="G394" s="299" t="s">
        <v>1272</v>
      </c>
      <c r="H394" s="299" t="s">
        <v>912</v>
      </c>
      <c r="I394" s="299">
        <v>53100</v>
      </c>
      <c r="J394" s="299"/>
      <c r="K394" s="408">
        <v>41948</v>
      </c>
      <c r="L394" s="356" t="s">
        <v>983</v>
      </c>
      <c r="M394" s="324"/>
      <c r="N394" s="321"/>
      <c r="O394" s="327"/>
      <c r="P394" s="314"/>
    </row>
    <row r="395" spans="2:17" x14ac:dyDescent="0.3">
      <c r="B395" s="300">
        <v>42124</v>
      </c>
      <c r="C395" s="299" t="s">
        <v>2594</v>
      </c>
      <c r="D395" s="299" t="s">
        <v>3499</v>
      </c>
      <c r="E395" s="299" t="s">
        <v>951</v>
      </c>
      <c r="F395" s="299" t="s">
        <v>1728</v>
      </c>
      <c r="G395" s="299" t="s">
        <v>3346</v>
      </c>
      <c r="H395" s="299" t="s">
        <v>913</v>
      </c>
      <c r="I395" s="299">
        <v>53000</v>
      </c>
      <c r="J395" s="299"/>
      <c r="K395" s="408">
        <v>41703</v>
      </c>
      <c r="L395" s="356" t="s">
        <v>983</v>
      </c>
      <c r="M395" s="324"/>
      <c r="N395" s="321"/>
      <c r="O395" s="327"/>
      <c r="P395" s="314"/>
    </row>
    <row r="396" spans="2:17" x14ac:dyDescent="0.3">
      <c r="B396" s="300">
        <v>42124</v>
      </c>
      <c r="C396" s="299" t="s">
        <v>2594</v>
      </c>
      <c r="D396" s="299" t="s">
        <v>3500</v>
      </c>
      <c r="E396" s="299" t="s">
        <v>943</v>
      </c>
      <c r="F396" s="299" t="s">
        <v>1572</v>
      </c>
      <c r="G396" s="299" t="s">
        <v>3346</v>
      </c>
      <c r="H396" s="299" t="s">
        <v>913</v>
      </c>
      <c r="I396" s="299">
        <v>53000</v>
      </c>
      <c r="J396" s="299"/>
      <c r="K396" s="408">
        <v>41395</v>
      </c>
      <c r="L396" s="356" t="s">
        <v>983</v>
      </c>
      <c r="M396" s="324"/>
      <c r="N396" s="321"/>
      <c r="O396" s="327"/>
      <c r="P396" s="314"/>
    </row>
    <row r="397" spans="2:17" x14ac:dyDescent="0.3">
      <c r="B397" s="300">
        <v>42124</v>
      </c>
      <c r="C397" s="299" t="s">
        <v>2594</v>
      </c>
      <c r="D397" s="299" t="s">
        <v>3501</v>
      </c>
      <c r="E397" s="299" t="s">
        <v>943</v>
      </c>
      <c r="F397" s="299" t="s">
        <v>1532</v>
      </c>
      <c r="G397" s="299" t="s">
        <v>3346</v>
      </c>
      <c r="H397" s="299" t="s">
        <v>913</v>
      </c>
      <c r="I397" s="299">
        <v>53000</v>
      </c>
      <c r="J397" s="299"/>
      <c r="K397" s="408">
        <v>41259</v>
      </c>
      <c r="L397" s="356" t="s">
        <v>983</v>
      </c>
      <c r="M397" s="324"/>
      <c r="N397" s="321"/>
      <c r="O397" s="327"/>
      <c r="P397" s="314"/>
    </row>
    <row r="398" spans="2:17" x14ac:dyDescent="0.3">
      <c r="B398" s="300">
        <v>42124</v>
      </c>
      <c r="C398" s="299" t="s">
        <v>2700</v>
      </c>
      <c r="D398" s="299" t="s">
        <v>3502</v>
      </c>
      <c r="E398" s="299" t="s">
        <v>951</v>
      </c>
      <c r="F398" s="299" t="s">
        <v>2172</v>
      </c>
      <c r="G398" s="299" t="s">
        <v>3346</v>
      </c>
      <c r="H398" s="299" t="s">
        <v>913</v>
      </c>
      <c r="I398" s="299">
        <v>53000</v>
      </c>
      <c r="J398" s="299"/>
      <c r="K398" s="408">
        <v>42137</v>
      </c>
      <c r="L398" s="356" t="s">
        <v>983</v>
      </c>
      <c r="M398" s="324"/>
      <c r="N398" s="321"/>
      <c r="O398" s="327"/>
      <c r="P398" s="314"/>
    </row>
    <row r="399" spans="2:17" x14ac:dyDescent="0.3">
      <c r="B399" s="300">
        <v>42136</v>
      </c>
      <c r="C399" s="299" t="s">
        <v>2594</v>
      </c>
      <c r="D399" s="299" t="s">
        <v>3503</v>
      </c>
      <c r="E399" s="299" t="s">
        <v>943</v>
      </c>
      <c r="F399" s="299" t="s">
        <v>1631</v>
      </c>
      <c r="G399" s="299" t="s">
        <v>3346</v>
      </c>
      <c r="H399" s="299" t="s">
        <v>913</v>
      </c>
      <c r="I399" s="299">
        <v>53000</v>
      </c>
      <c r="J399" s="299"/>
      <c r="K399" s="408">
        <v>41485</v>
      </c>
      <c r="L399" s="356" t="s">
        <v>983</v>
      </c>
      <c r="M399" s="324"/>
      <c r="N399" s="321"/>
      <c r="O399" s="327"/>
      <c r="P399" s="314"/>
    </row>
    <row r="400" spans="2:17" x14ac:dyDescent="0.3">
      <c r="B400" s="300">
        <v>42136</v>
      </c>
      <c r="C400" s="299" t="s">
        <v>2700</v>
      </c>
      <c r="D400" s="299" t="s">
        <v>514</v>
      </c>
      <c r="E400" s="299" t="s">
        <v>750</v>
      </c>
      <c r="F400" s="299" t="s">
        <v>2265</v>
      </c>
      <c r="G400" s="299" t="s">
        <v>1272</v>
      </c>
      <c r="H400" s="299" t="s">
        <v>912</v>
      </c>
      <c r="I400" s="299">
        <v>53100</v>
      </c>
      <c r="J400" s="299"/>
      <c r="K400" s="408">
        <v>42250</v>
      </c>
      <c r="L400" s="356" t="s">
        <v>983</v>
      </c>
      <c r="M400" s="324"/>
      <c r="N400" s="321"/>
      <c r="O400" s="327"/>
      <c r="P400" s="314"/>
    </row>
    <row r="401" spans="2:17" x14ac:dyDescent="0.3">
      <c r="B401" s="305">
        <v>42136</v>
      </c>
      <c r="C401" s="304" t="s">
        <v>157</v>
      </c>
      <c r="D401" s="304" t="s">
        <v>3504</v>
      </c>
      <c r="E401" s="304" t="s">
        <v>3493</v>
      </c>
      <c r="F401" s="304" t="s">
        <v>3505</v>
      </c>
      <c r="G401" s="304" t="s">
        <v>1272</v>
      </c>
      <c r="H401" s="304" t="s">
        <v>912</v>
      </c>
      <c r="I401" s="304">
        <v>53100</v>
      </c>
      <c r="J401" s="304"/>
      <c r="K401" s="303">
        <v>43226</v>
      </c>
      <c r="L401" s="304" t="s">
        <v>983</v>
      </c>
      <c r="M401" s="304"/>
      <c r="N401" s="304"/>
      <c r="O401" s="327"/>
      <c r="P401" s="354" t="s">
        <v>3506</v>
      </c>
    </row>
    <row r="402" spans="2:17" x14ac:dyDescent="0.3">
      <c r="B402" s="305">
        <v>42136</v>
      </c>
      <c r="C402" s="304" t="s">
        <v>157</v>
      </c>
      <c r="D402" s="304" t="s">
        <v>3507</v>
      </c>
      <c r="E402" s="304" t="s">
        <v>3493</v>
      </c>
      <c r="F402" s="304" t="s">
        <v>3508</v>
      </c>
      <c r="G402" s="304" t="s">
        <v>1272</v>
      </c>
      <c r="H402" s="304" t="s">
        <v>912</v>
      </c>
      <c r="I402" s="304">
        <v>53100</v>
      </c>
      <c r="J402" s="304"/>
      <c r="K402" s="303">
        <v>43226</v>
      </c>
      <c r="L402" s="304" t="s">
        <v>983</v>
      </c>
      <c r="M402" s="304"/>
      <c r="N402" s="304"/>
      <c r="O402" s="327"/>
      <c r="P402" s="354" t="s">
        <v>3506</v>
      </c>
    </row>
    <row r="403" spans="2:17" x14ac:dyDescent="0.3">
      <c r="B403" s="305">
        <v>42136</v>
      </c>
      <c r="C403" s="304" t="s">
        <v>157</v>
      </c>
      <c r="D403" s="304" t="s">
        <v>3509</v>
      </c>
      <c r="E403" s="304" t="s">
        <v>3493</v>
      </c>
      <c r="F403" s="304" t="s">
        <v>3510</v>
      </c>
      <c r="G403" s="304" t="s">
        <v>1272</v>
      </c>
      <c r="H403" s="304" t="s">
        <v>912</v>
      </c>
      <c r="I403" s="304">
        <v>53100</v>
      </c>
      <c r="J403" s="304"/>
      <c r="K403" s="303">
        <v>43226</v>
      </c>
      <c r="L403" s="304" t="s">
        <v>983</v>
      </c>
      <c r="M403" s="304"/>
      <c r="N403" s="304"/>
      <c r="O403" s="327"/>
      <c r="P403" s="354" t="s">
        <v>3506</v>
      </c>
    </row>
    <row r="404" spans="2:17" ht="30" customHeight="1" x14ac:dyDescent="0.3">
      <c r="B404" s="79">
        <v>42152</v>
      </c>
      <c r="C404" s="359" t="s">
        <v>2663</v>
      </c>
      <c r="D404" s="360" t="s">
        <v>3511</v>
      </c>
      <c r="E404" s="361" t="s">
        <v>2439</v>
      </c>
      <c r="F404" s="358" t="s">
        <v>3525</v>
      </c>
      <c r="G404" s="358" t="s">
        <v>3537</v>
      </c>
      <c r="H404" s="358" t="s">
        <v>3538</v>
      </c>
      <c r="I404" s="80"/>
      <c r="J404" s="357"/>
      <c r="K404" s="362">
        <v>40742</v>
      </c>
      <c r="L404" s="358" t="s">
        <v>984</v>
      </c>
      <c r="M404" s="357"/>
      <c r="N404" s="80"/>
      <c r="O404" s="363"/>
      <c r="P404" s="364" t="s">
        <v>3539</v>
      </c>
      <c r="Q404" s="365" t="s">
        <v>3549</v>
      </c>
    </row>
    <row r="405" spans="2:17" ht="30" customHeight="1" x14ac:dyDescent="0.3">
      <c r="B405" s="79">
        <v>42152</v>
      </c>
      <c r="C405" s="80"/>
      <c r="D405" s="360" t="s">
        <v>3512</v>
      </c>
      <c r="E405" s="361" t="s">
        <v>965</v>
      </c>
      <c r="F405" s="358" t="s">
        <v>3526</v>
      </c>
      <c r="G405" s="358" t="s">
        <v>3537</v>
      </c>
      <c r="H405" s="358" t="s">
        <v>3538</v>
      </c>
      <c r="I405" s="80"/>
      <c r="J405" s="357"/>
      <c r="K405" s="362">
        <v>40568</v>
      </c>
      <c r="L405" s="358" t="s">
        <v>984</v>
      </c>
      <c r="M405" s="357"/>
      <c r="N405" s="80"/>
      <c r="O405" s="363"/>
      <c r="P405" s="364" t="s">
        <v>3540</v>
      </c>
      <c r="Q405" s="365" t="s">
        <v>3549</v>
      </c>
    </row>
    <row r="406" spans="2:17" ht="30" customHeight="1" x14ac:dyDescent="0.3">
      <c r="B406" s="79">
        <v>42152</v>
      </c>
      <c r="C406" s="80"/>
      <c r="D406" s="360" t="s">
        <v>3513</v>
      </c>
      <c r="E406" s="361" t="s">
        <v>3523</v>
      </c>
      <c r="F406" s="358" t="s">
        <v>3527</v>
      </c>
      <c r="G406" s="358" t="s">
        <v>3537</v>
      </c>
      <c r="H406" s="358" t="s">
        <v>3538</v>
      </c>
      <c r="I406" s="80"/>
      <c r="J406" s="357"/>
      <c r="K406" s="362">
        <v>39980</v>
      </c>
      <c r="L406" s="358" t="s">
        <v>984</v>
      </c>
      <c r="M406" s="357"/>
      <c r="N406" s="80"/>
      <c r="O406" s="363"/>
      <c r="P406" s="364" t="s">
        <v>3541</v>
      </c>
      <c r="Q406" s="365" t="s">
        <v>3549</v>
      </c>
    </row>
    <row r="407" spans="2:17" ht="30" customHeight="1" x14ac:dyDescent="0.3">
      <c r="B407" s="79">
        <v>42152</v>
      </c>
      <c r="C407" s="80"/>
      <c r="D407" s="360" t="s">
        <v>3514</v>
      </c>
      <c r="E407" s="361" t="s">
        <v>965</v>
      </c>
      <c r="F407" s="358" t="s">
        <v>3528</v>
      </c>
      <c r="G407" s="358" t="s">
        <v>3537</v>
      </c>
      <c r="H407" s="358" t="s">
        <v>3538</v>
      </c>
      <c r="I407" s="80"/>
      <c r="J407" s="357"/>
      <c r="K407" s="362">
        <v>40562</v>
      </c>
      <c r="L407" s="358" t="s">
        <v>984</v>
      </c>
      <c r="M407" s="357"/>
      <c r="N407" s="80"/>
      <c r="O407" s="363"/>
      <c r="P407" s="364" t="s">
        <v>3542</v>
      </c>
      <c r="Q407" s="365" t="s">
        <v>3549</v>
      </c>
    </row>
    <row r="408" spans="2:17" ht="30" customHeight="1" x14ac:dyDescent="0.3">
      <c r="B408" s="79">
        <v>42152</v>
      </c>
      <c r="C408" s="80"/>
      <c r="D408" s="360" t="s">
        <v>3515</v>
      </c>
      <c r="E408" s="361" t="s">
        <v>965</v>
      </c>
      <c r="F408" s="358" t="s">
        <v>3529</v>
      </c>
      <c r="G408" s="358" t="s">
        <v>3537</v>
      </c>
      <c r="H408" s="358" t="s">
        <v>3538</v>
      </c>
      <c r="I408" s="80"/>
      <c r="J408" s="357"/>
      <c r="K408" s="362">
        <v>40568</v>
      </c>
      <c r="L408" s="358" t="s">
        <v>984</v>
      </c>
      <c r="M408" s="357"/>
      <c r="N408" s="80"/>
      <c r="O408" s="363"/>
      <c r="P408" s="364" t="s">
        <v>3542</v>
      </c>
      <c r="Q408" s="365" t="s">
        <v>3549</v>
      </c>
    </row>
    <row r="409" spans="2:17" ht="30" customHeight="1" x14ac:dyDescent="0.3">
      <c r="B409" s="79">
        <v>42152</v>
      </c>
      <c r="C409" s="80"/>
      <c r="D409" s="360" t="s">
        <v>3516</v>
      </c>
      <c r="E409" s="361" t="s">
        <v>965</v>
      </c>
      <c r="F409" s="358" t="s">
        <v>3530</v>
      </c>
      <c r="G409" s="358" t="s">
        <v>3537</v>
      </c>
      <c r="H409" s="358" t="s">
        <v>3538</v>
      </c>
      <c r="I409" s="80"/>
      <c r="J409" s="357"/>
      <c r="K409" s="362">
        <v>40562</v>
      </c>
      <c r="L409" s="358" t="s">
        <v>984</v>
      </c>
      <c r="M409" s="357"/>
      <c r="N409" s="80"/>
      <c r="O409" s="363"/>
      <c r="P409" s="364" t="s">
        <v>3542</v>
      </c>
      <c r="Q409" s="365" t="s">
        <v>3549</v>
      </c>
    </row>
    <row r="410" spans="2:17" ht="30" customHeight="1" x14ac:dyDescent="0.3">
      <c r="B410" s="79">
        <v>42152</v>
      </c>
      <c r="C410" s="80"/>
      <c r="D410" s="360" t="s">
        <v>3517</v>
      </c>
      <c r="E410" s="361" t="s">
        <v>2431</v>
      </c>
      <c r="F410" s="358" t="s">
        <v>3531</v>
      </c>
      <c r="G410" s="358" t="s">
        <v>3537</v>
      </c>
      <c r="H410" s="358" t="s">
        <v>3538</v>
      </c>
      <c r="I410" s="80"/>
      <c r="J410" s="357"/>
      <c r="K410" s="362">
        <v>42736</v>
      </c>
      <c r="L410" s="358" t="s">
        <v>984</v>
      </c>
      <c r="M410" s="357"/>
      <c r="N410" s="80"/>
      <c r="O410" s="363"/>
      <c r="P410" s="364" t="s">
        <v>3543</v>
      </c>
      <c r="Q410" s="365" t="s">
        <v>3549</v>
      </c>
    </row>
    <row r="411" spans="2:17" ht="30" customHeight="1" x14ac:dyDescent="0.3">
      <c r="B411" s="79">
        <v>42152</v>
      </c>
      <c r="C411" s="80"/>
      <c r="D411" s="360" t="s">
        <v>3518</v>
      </c>
      <c r="E411" s="361" t="s">
        <v>2431</v>
      </c>
      <c r="F411" s="358" t="s">
        <v>3532</v>
      </c>
      <c r="G411" s="358" t="s">
        <v>3537</v>
      </c>
      <c r="H411" s="358" t="s">
        <v>3538</v>
      </c>
      <c r="I411" s="80"/>
      <c r="J411" s="357"/>
      <c r="K411" s="362">
        <v>42990</v>
      </c>
      <c r="L411" s="358" t="s">
        <v>984</v>
      </c>
      <c r="M411" s="357"/>
      <c r="N411" s="80"/>
      <c r="O411" s="363"/>
      <c r="P411" s="364" t="s">
        <v>3544</v>
      </c>
      <c r="Q411" s="365" t="s">
        <v>3549</v>
      </c>
    </row>
    <row r="412" spans="2:17" ht="30" customHeight="1" x14ac:dyDescent="0.3">
      <c r="B412" s="79">
        <v>42152</v>
      </c>
      <c r="C412" s="80"/>
      <c r="D412" s="360" t="s">
        <v>3519</v>
      </c>
      <c r="E412" s="361" t="s">
        <v>2431</v>
      </c>
      <c r="F412" s="358" t="s">
        <v>3533</v>
      </c>
      <c r="G412" s="358" t="s">
        <v>3537</v>
      </c>
      <c r="H412" s="358" t="s">
        <v>3538</v>
      </c>
      <c r="I412" s="80"/>
      <c r="J412" s="357"/>
      <c r="K412" s="362">
        <v>42990</v>
      </c>
      <c r="L412" s="358" t="s">
        <v>984</v>
      </c>
      <c r="M412" s="357"/>
      <c r="N412" s="80"/>
      <c r="O412" s="363"/>
      <c r="P412" s="364" t="s">
        <v>3545</v>
      </c>
      <c r="Q412" s="365" t="s">
        <v>3549</v>
      </c>
    </row>
    <row r="413" spans="2:17" ht="30" customHeight="1" x14ac:dyDescent="0.3">
      <c r="B413" s="79">
        <v>42152</v>
      </c>
      <c r="C413" s="80"/>
      <c r="D413" s="360" t="s">
        <v>3520</v>
      </c>
      <c r="E413" s="361" t="s">
        <v>3524</v>
      </c>
      <c r="F413" s="358" t="s">
        <v>3534</v>
      </c>
      <c r="G413" s="358" t="s">
        <v>3537</v>
      </c>
      <c r="H413" s="358" t="s">
        <v>3538</v>
      </c>
      <c r="I413" s="80"/>
      <c r="J413" s="357"/>
      <c r="K413" s="358" t="s">
        <v>747</v>
      </c>
      <c r="L413" s="358" t="s">
        <v>984</v>
      </c>
      <c r="M413" s="357"/>
      <c r="N413" s="80"/>
      <c r="O413" s="363"/>
      <c r="P413" s="364" t="s">
        <v>3546</v>
      </c>
      <c r="Q413" s="365" t="s">
        <v>3549</v>
      </c>
    </row>
    <row r="414" spans="2:17" ht="30" customHeight="1" x14ac:dyDescent="0.3">
      <c r="B414" s="79">
        <v>42152</v>
      </c>
      <c r="C414" s="80"/>
      <c r="D414" s="360" t="s">
        <v>3521</v>
      </c>
      <c r="E414" s="361" t="s">
        <v>2434</v>
      </c>
      <c r="F414" s="358" t="s">
        <v>3535</v>
      </c>
      <c r="G414" s="358" t="s">
        <v>3537</v>
      </c>
      <c r="H414" s="358" t="s">
        <v>3538</v>
      </c>
      <c r="I414" s="80"/>
      <c r="J414" s="357"/>
      <c r="K414" s="358" t="s">
        <v>747</v>
      </c>
      <c r="L414" s="358" t="s">
        <v>984</v>
      </c>
      <c r="M414" s="357"/>
      <c r="N414" s="80"/>
      <c r="O414" s="363"/>
      <c r="P414" s="364" t="s">
        <v>3547</v>
      </c>
      <c r="Q414" s="365" t="s">
        <v>3549</v>
      </c>
    </row>
    <row r="415" spans="2:17" ht="30" customHeight="1" x14ac:dyDescent="0.3">
      <c r="B415" s="79">
        <v>42152</v>
      </c>
      <c r="C415" s="80"/>
      <c r="D415" s="360" t="s">
        <v>3522</v>
      </c>
      <c r="E415" s="361" t="s">
        <v>2434</v>
      </c>
      <c r="F415" s="358" t="s">
        <v>3536</v>
      </c>
      <c r="G415" s="358" t="s">
        <v>3537</v>
      </c>
      <c r="H415" s="358" t="s">
        <v>3538</v>
      </c>
      <c r="I415" s="80"/>
      <c r="J415" s="357"/>
      <c r="K415" s="358" t="s">
        <v>747</v>
      </c>
      <c r="L415" s="358" t="s">
        <v>984</v>
      </c>
      <c r="M415" s="357"/>
      <c r="N415" s="80"/>
      <c r="O415" s="363"/>
      <c r="P415" s="364" t="s">
        <v>3548</v>
      </c>
      <c r="Q415" s="365" t="s">
        <v>3549</v>
      </c>
    </row>
    <row r="416" spans="2:17" x14ac:dyDescent="0.3">
      <c r="B416" s="376">
        <v>42159</v>
      </c>
      <c r="C416" s="304" t="s">
        <v>2700</v>
      </c>
      <c r="D416" s="304" t="s">
        <v>3550</v>
      </c>
      <c r="E416" s="304" t="s">
        <v>3493</v>
      </c>
      <c r="F416" s="304" t="s">
        <v>3554</v>
      </c>
      <c r="G416" s="304" t="s">
        <v>3346</v>
      </c>
      <c r="H416" s="304" t="s">
        <v>913</v>
      </c>
      <c r="I416" s="304">
        <v>53000</v>
      </c>
      <c r="J416" s="304"/>
      <c r="K416" s="303">
        <v>43233</v>
      </c>
      <c r="L416" s="301" t="s">
        <v>983</v>
      </c>
      <c r="M416" s="304"/>
      <c r="N416" s="304"/>
      <c r="O416" s="302"/>
      <c r="P416" s="314" t="s">
        <v>3558</v>
      </c>
    </row>
    <row r="417" spans="2:18" x14ac:dyDescent="0.3">
      <c r="B417" s="376">
        <v>42159</v>
      </c>
      <c r="C417" s="304" t="s">
        <v>2700</v>
      </c>
      <c r="D417" s="304" t="s">
        <v>3551</v>
      </c>
      <c r="E417" s="304" t="s">
        <v>3493</v>
      </c>
      <c r="F417" s="304" t="s">
        <v>3555</v>
      </c>
      <c r="G417" s="304" t="s">
        <v>3346</v>
      </c>
      <c r="H417" s="304" t="s">
        <v>913</v>
      </c>
      <c r="I417" s="304">
        <v>53000</v>
      </c>
      <c r="J417" s="304"/>
      <c r="K417" s="303">
        <v>43233</v>
      </c>
      <c r="L417" s="301" t="s">
        <v>983</v>
      </c>
      <c r="M417" s="304"/>
      <c r="N417" s="304"/>
      <c r="O417" s="302"/>
      <c r="P417" s="314" t="s">
        <v>3559</v>
      </c>
    </row>
    <row r="418" spans="2:18" x14ac:dyDescent="0.3">
      <c r="B418" s="376">
        <v>42159</v>
      </c>
      <c r="C418" s="304" t="s">
        <v>2700</v>
      </c>
      <c r="D418" s="304" t="s">
        <v>3552</v>
      </c>
      <c r="E418" s="304" t="s">
        <v>3493</v>
      </c>
      <c r="F418" s="304" t="s">
        <v>3556</v>
      </c>
      <c r="G418" s="304" t="s">
        <v>3346</v>
      </c>
      <c r="H418" s="304" t="s">
        <v>913</v>
      </c>
      <c r="I418" s="304">
        <v>53000</v>
      </c>
      <c r="J418" s="304"/>
      <c r="K418" s="303">
        <v>43233</v>
      </c>
      <c r="L418" s="301" t="s">
        <v>983</v>
      </c>
      <c r="M418" s="304"/>
      <c r="N418" s="304"/>
      <c r="O418" s="302"/>
      <c r="P418" s="314" t="s">
        <v>3560</v>
      </c>
    </row>
    <row r="419" spans="2:18" x14ac:dyDescent="0.3">
      <c r="B419" s="376">
        <v>42159</v>
      </c>
      <c r="C419" s="304" t="s">
        <v>2700</v>
      </c>
      <c r="D419" s="304" t="s">
        <v>3553</v>
      </c>
      <c r="E419" s="304" t="s">
        <v>3493</v>
      </c>
      <c r="F419" s="304" t="s">
        <v>3557</v>
      </c>
      <c r="G419" s="304" t="s">
        <v>3346</v>
      </c>
      <c r="H419" s="304" t="s">
        <v>913</v>
      </c>
      <c r="I419" s="304">
        <v>53000</v>
      </c>
      <c r="J419" s="304"/>
      <c r="K419" s="303">
        <v>43233</v>
      </c>
      <c r="L419" s="301" t="s">
        <v>983</v>
      </c>
      <c r="M419" s="304"/>
      <c r="N419" s="304"/>
      <c r="O419" s="302"/>
      <c r="P419" s="314" t="s">
        <v>3560</v>
      </c>
    </row>
    <row r="420" spans="2:18" s="366" customFormat="1" x14ac:dyDescent="0.3">
      <c r="B420" s="376">
        <v>42159</v>
      </c>
      <c r="C420" s="304" t="s">
        <v>2665</v>
      </c>
      <c r="D420" s="304" t="s">
        <v>3232</v>
      </c>
      <c r="E420" s="304" t="s">
        <v>967</v>
      </c>
      <c r="F420" s="304" t="s">
        <v>3561</v>
      </c>
      <c r="G420" s="304" t="s">
        <v>1591</v>
      </c>
      <c r="H420" s="304" t="s">
        <v>947</v>
      </c>
      <c r="I420" s="304">
        <v>45774</v>
      </c>
      <c r="J420" s="304"/>
      <c r="K420" s="303">
        <v>39747</v>
      </c>
      <c r="L420" s="301" t="s">
        <v>983</v>
      </c>
      <c r="M420" s="304"/>
      <c r="N420" s="304"/>
      <c r="O420" s="302"/>
    </row>
    <row r="421" spans="2:18" s="333" customFormat="1" x14ac:dyDescent="0.3">
      <c r="B421" s="176">
        <v>42160</v>
      </c>
      <c r="C421" s="319" t="s">
        <v>162</v>
      </c>
      <c r="D421" s="319" t="s">
        <v>566</v>
      </c>
      <c r="E421" s="319" t="s">
        <v>943</v>
      </c>
      <c r="F421" s="319" t="s">
        <v>2349</v>
      </c>
      <c r="G421" s="319" t="s">
        <v>1885</v>
      </c>
      <c r="H421" s="319" t="s">
        <v>966</v>
      </c>
      <c r="I421" s="319">
        <v>62300</v>
      </c>
      <c r="J421" s="319" t="s">
        <v>1001</v>
      </c>
      <c r="K421" s="331">
        <v>41378</v>
      </c>
      <c r="L421" s="320" t="s">
        <v>983</v>
      </c>
      <c r="M421" s="319" t="s">
        <v>991</v>
      </c>
      <c r="N421" s="319" t="s">
        <v>2608</v>
      </c>
      <c r="O421" s="329"/>
      <c r="P421" s="369" t="s">
        <v>3562</v>
      </c>
    </row>
    <row r="422" spans="2:18" s="333" customFormat="1" x14ac:dyDescent="0.3">
      <c r="B422" s="176">
        <v>42160</v>
      </c>
      <c r="C422" s="319" t="s">
        <v>2594</v>
      </c>
      <c r="D422" s="319" t="s">
        <v>667</v>
      </c>
      <c r="E422" s="319" t="s">
        <v>750</v>
      </c>
      <c r="F422" s="319" t="s">
        <v>2552</v>
      </c>
      <c r="G422" s="319" t="s">
        <v>1272</v>
      </c>
      <c r="H422" s="319" t="s">
        <v>912</v>
      </c>
      <c r="I422" s="319">
        <v>53100</v>
      </c>
      <c r="J422" s="319" t="s">
        <v>1001</v>
      </c>
      <c r="K422" s="331">
        <v>42756</v>
      </c>
      <c r="L422" s="320" t="s">
        <v>983</v>
      </c>
      <c r="M422" s="319" t="s">
        <v>991</v>
      </c>
      <c r="N422" s="319" t="s">
        <v>2608</v>
      </c>
      <c r="O422" s="329"/>
      <c r="P422" s="369" t="s">
        <v>3562</v>
      </c>
    </row>
    <row r="423" spans="2:18" s="333" customFormat="1" x14ac:dyDescent="0.3">
      <c r="B423" s="176">
        <v>42160</v>
      </c>
      <c r="C423" s="319" t="s">
        <v>2594</v>
      </c>
      <c r="D423" s="319" t="s">
        <v>715</v>
      </c>
      <c r="E423" s="175" t="s">
        <v>750</v>
      </c>
      <c r="F423" s="319" t="s">
        <v>713</v>
      </c>
      <c r="G423" s="319" t="s">
        <v>1272</v>
      </c>
      <c r="H423" s="319" t="s">
        <v>912</v>
      </c>
      <c r="I423" s="319">
        <v>53100</v>
      </c>
      <c r="J423" s="319" t="s">
        <v>1001</v>
      </c>
      <c r="K423" s="176">
        <v>42933</v>
      </c>
      <c r="L423" s="319" t="s">
        <v>983</v>
      </c>
      <c r="M423" s="319" t="s">
        <v>991</v>
      </c>
      <c r="N423" s="319" t="s">
        <v>2609</v>
      </c>
      <c r="O423" s="329"/>
      <c r="P423" s="369" t="s">
        <v>3562</v>
      </c>
    </row>
    <row r="424" spans="2:18" s="367" customFormat="1" x14ac:dyDescent="0.3">
      <c r="B424" s="176">
        <v>42160</v>
      </c>
      <c r="C424" s="319" t="s">
        <v>2652</v>
      </c>
      <c r="D424" s="319" t="s">
        <v>3235</v>
      </c>
      <c r="E424" s="319" t="s">
        <v>949</v>
      </c>
      <c r="F424" s="319" t="s">
        <v>1600</v>
      </c>
      <c r="G424" s="319" t="s">
        <v>1591</v>
      </c>
      <c r="H424" s="319" t="s">
        <v>947</v>
      </c>
      <c r="I424" s="319">
        <v>45774</v>
      </c>
      <c r="J424" s="319" t="s">
        <v>1001</v>
      </c>
      <c r="K424" s="176">
        <v>39816</v>
      </c>
      <c r="L424" s="319" t="s">
        <v>983</v>
      </c>
      <c r="M424" s="319" t="s">
        <v>991</v>
      </c>
      <c r="N424" s="319" t="s">
        <v>2608</v>
      </c>
      <c r="O424" s="329"/>
      <c r="P424" s="369" t="s">
        <v>3562</v>
      </c>
    </row>
    <row r="425" spans="2:18" x14ac:dyDescent="0.3">
      <c r="B425" s="223">
        <v>42160</v>
      </c>
      <c r="C425" s="402" t="s">
        <v>2704</v>
      </c>
      <c r="D425" s="409" t="s">
        <v>2952</v>
      </c>
      <c r="E425" s="409" t="s">
        <v>971</v>
      </c>
      <c r="F425" s="284" t="s">
        <v>1302</v>
      </c>
      <c r="G425" s="409" t="s">
        <v>1272</v>
      </c>
      <c r="H425" s="409" t="s">
        <v>912</v>
      </c>
      <c r="I425" s="409">
        <v>53100</v>
      </c>
      <c r="J425" s="409" t="s">
        <v>1002</v>
      </c>
      <c r="K425" s="410">
        <v>40179</v>
      </c>
      <c r="L425" s="201" t="s">
        <v>984</v>
      </c>
      <c r="M425" s="193"/>
      <c r="N425" s="321"/>
      <c r="O425" s="194"/>
      <c r="P425" s="280" t="s">
        <v>3563</v>
      </c>
      <c r="Q425" s="281" t="s">
        <v>3483</v>
      </c>
      <c r="R425" s="279" t="s">
        <v>3374</v>
      </c>
    </row>
    <row r="426" spans="2:18" x14ac:dyDescent="0.3">
      <c r="B426" s="223">
        <v>42166</v>
      </c>
      <c r="C426" s="402" t="s">
        <v>2700</v>
      </c>
      <c r="D426" s="402" t="s">
        <v>3335</v>
      </c>
      <c r="E426" s="402" t="s">
        <v>951</v>
      </c>
      <c r="F426" s="284" t="s">
        <v>3565</v>
      </c>
      <c r="G426" s="402" t="s">
        <v>3346</v>
      </c>
      <c r="H426" s="402" t="s">
        <v>913</v>
      </c>
      <c r="I426" s="402">
        <v>53000</v>
      </c>
      <c r="J426" s="402" t="s">
        <v>1001</v>
      </c>
      <c r="K426" s="403">
        <v>41688</v>
      </c>
      <c r="L426" s="332" t="s">
        <v>983</v>
      </c>
      <c r="M426" s="193"/>
      <c r="N426" s="321"/>
      <c r="O426" s="194"/>
      <c r="P426" s="368" t="s">
        <v>3564</v>
      </c>
    </row>
    <row r="427" spans="2:18" x14ac:dyDescent="0.3">
      <c r="B427" s="176">
        <v>42159</v>
      </c>
      <c r="C427" s="319" t="s">
        <v>2663</v>
      </c>
      <c r="D427" s="319" t="s">
        <v>3024</v>
      </c>
      <c r="E427" s="319" t="s">
        <v>926</v>
      </c>
      <c r="F427" s="319" t="s">
        <v>1445</v>
      </c>
      <c r="G427" s="319" t="s">
        <v>1274</v>
      </c>
      <c r="H427" s="319" t="s">
        <v>929</v>
      </c>
      <c r="I427" s="319">
        <v>35510</v>
      </c>
      <c r="J427" s="319" t="s">
        <v>1002</v>
      </c>
      <c r="K427" s="331">
        <v>41055</v>
      </c>
      <c r="L427" s="320" t="s">
        <v>984</v>
      </c>
      <c r="M427" s="193"/>
      <c r="N427" s="321"/>
      <c r="O427" s="194"/>
    </row>
    <row r="428" spans="2:18" x14ac:dyDescent="0.3">
      <c r="B428" s="176">
        <v>42159</v>
      </c>
      <c r="C428" s="319" t="s">
        <v>2663</v>
      </c>
      <c r="D428" s="319" t="s">
        <v>3004</v>
      </c>
      <c r="E428" s="319" t="s">
        <v>926</v>
      </c>
      <c r="F428" s="319" t="s">
        <v>1355</v>
      </c>
      <c r="G428" s="319" t="s">
        <v>1274</v>
      </c>
      <c r="H428" s="319" t="s">
        <v>929</v>
      </c>
      <c r="I428" s="319">
        <v>35510</v>
      </c>
      <c r="J428" s="319" t="s">
        <v>1002</v>
      </c>
      <c r="K428" s="331">
        <v>40071</v>
      </c>
      <c r="L428" s="320" t="s">
        <v>984</v>
      </c>
      <c r="M428" s="193"/>
      <c r="N428" s="321"/>
      <c r="O428" s="194"/>
    </row>
    <row r="429" spans="2:18" x14ac:dyDescent="0.3">
      <c r="B429" s="176">
        <v>42159</v>
      </c>
      <c r="C429" s="319" t="s">
        <v>2663</v>
      </c>
      <c r="D429" s="319" t="s">
        <v>3006</v>
      </c>
      <c r="E429" s="319" t="s">
        <v>917</v>
      </c>
      <c r="F429" s="319" t="s">
        <v>1359</v>
      </c>
      <c r="G429" s="319" t="s">
        <v>1274</v>
      </c>
      <c r="H429" s="319" t="s">
        <v>929</v>
      </c>
      <c r="I429" s="319">
        <v>35510</v>
      </c>
      <c r="J429" s="319" t="s">
        <v>1001</v>
      </c>
      <c r="K429" s="331">
        <v>39766</v>
      </c>
      <c r="L429" s="320" t="s">
        <v>983</v>
      </c>
      <c r="M429" s="193"/>
      <c r="N429" s="321"/>
      <c r="O429" s="194"/>
    </row>
    <row r="430" spans="2:18" x14ac:dyDescent="0.3">
      <c r="B430" s="424">
        <v>42185</v>
      </c>
      <c r="C430" s="425" t="s">
        <v>2594</v>
      </c>
      <c r="D430" s="426" t="s">
        <v>3566</v>
      </c>
      <c r="E430" s="425" t="s">
        <v>951</v>
      </c>
      <c r="F430" s="427" t="s">
        <v>1672</v>
      </c>
      <c r="G430" s="427" t="s">
        <v>1272</v>
      </c>
      <c r="H430" s="425" t="s">
        <v>912</v>
      </c>
      <c r="I430" s="425">
        <v>53100</v>
      </c>
      <c r="J430" s="427"/>
      <c r="K430" s="428">
        <v>41690</v>
      </c>
      <c r="L430" s="332" t="s">
        <v>983</v>
      </c>
      <c r="M430" s="193"/>
      <c r="N430" s="402"/>
      <c r="O430" s="194"/>
      <c r="P430" s="413"/>
      <c r="Q430" s="413" t="s">
        <v>3629</v>
      </c>
    </row>
    <row r="431" spans="2:18" x14ac:dyDescent="0.3">
      <c r="B431" s="424">
        <v>42185</v>
      </c>
      <c r="C431" s="425" t="s">
        <v>2594</v>
      </c>
      <c r="D431" s="426" t="s">
        <v>3567</v>
      </c>
      <c r="E431" s="425" t="s">
        <v>951</v>
      </c>
      <c r="F431" s="427" t="s">
        <v>1745</v>
      </c>
      <c r="G431" s="427" t="s">
        <v>1272</v>
      </c>
      <c r="H431" s="425" t="s">
        <v>912</v>
      </c>
      <c r="I431" s="425">
        <v>53100</v>
      </c>
      <c r="J431" s="427"/>
      <c r="K431" s="428">
        <v>41769</v>
      </c>
      <c r="L431" s="332" t="s">
        <v>983</v>
      </c>
      <c r="M431" s="193"/>
      <c r="N431" s="402"/>
      <c r="O431" s="194"/>
      <c r="P431" s="413"/>
      <c r="Q431" s="413" t="s">
        <v>3629</v>
      </c>
    </row>
    <row r="432" spans="2:18" x14ac:dyDescent="0.3">
      <c r="B432" s="424">
        <v>42185</v>
      </c>
      <c r="C432" s="425" t="s">
        <v>2594</v>
      </c>
      <c r="D432" s="426" t="s">
        <v>3568</v>
      </c>
      <c r="E432" s="425" t="s">
        <v>951</v>
      </c>
      <c r="F432" s="427" t="s">
        <v>2092</v>
      </c>
      <c r="G432" s="427" t="s">
        <v>1272</v>
      </c>
      <c r="H432" s="425" t="s">
        <v>912</v>
      </c>
      <c r="I432" s="425">
        <v>53100</v>
      </c>
      <c r="J432" s="427"/>
      <c r="K432" s="428">
        <v>42008</v>
      </c>
      <c r="L432" s="332" t="s">
        <v>983</v>
      </c>
      <c r="M432" s="193"/>
      <c r="N432" s="402"/>
      <c r="O432" s="194"/>
      <c r="Q432" s="413" t="s">
        <v>3629</v>
      </c>
    </row>
    <row r="433" spans="2:17" x14ac:dyDescent="0.3">
      <c r="B433" s="424">
        <v>42185</v>
      </c>
      <c r="C433" s="425" t="s">
        <v>2594</v>
      </c>
      <c r="D433" s="426" t="s">
        <v>3569</v>
      </c>
      <c r="E433" s="425" t="s">
        <v>951</v>
      </c>
      <c r="F433" s="427" t="s">
        <v>2091</v>
      </c>
      <c r="G433" s="427" t="s">
        <v>1272</v>
      </c>
      <c r="H433" s="425" t="s">
        <v>912</v>
      </c>
      <c r="I433" s="425">
        <v>53100</v>
      </c>
      <c r="J433" s="427"/>
      <c r="K433" s="428">
        <v>42008</v>
      </c>
      <c r="L433" s="332" t="s">
        <v>983</v>
      </c>
      <c r="M433" s="193"/>
      <c r="N433" s="402"/>
      <c r="O433" s="194"/>
      <c r="Q433" s="413" t="s">
        <v>3629</v>
      </c>
    </row>
    <row r="434" spans="2:17" x14ac:dyDescent="0.3">
      <c r="B434" s="424">
        <v>42179</v>
      </c>
      <c r="C434" s="426" t="s">
        <v>2652</v>
      </c>
      <c r="D434" s="425" t="s">
        <v>3399</v>
      </c>
      <c r="E434" s="425" t="s">
        <v>3400</v>
      </c>
      <c r="F434" s="427" t="s">
        <v>2395</v>
      </c>
      <c r="G434" s="429" t="s">
        <v>1591</v>
      </c>
      <c r="H434" s="429" t="s">
        <v>947</v>
      </c>
      <c r="I434" s="429">
        <v>45774</v>
      </c>
      <c r="J434" s="427"/>
      <c r="K434" s="428">
        <v>42591</v>
      </c>
      <c r="L434" s="332" t="s">
        <v>983</v>
      </c>
      <c r="M434" s="193"/>
      <c r="N434" s="402"/>
      <c r="O434" s="194"/>
      <c r="Q434" s="413" t="s">
        <v>3629</v>
      </c>
    </row>
    <row r="435" spans="2:17" x14ac:dyDescent="0.3">
      <c r="B435" s="430">
        <v>42186</v>
      </c>
      <c r="C435" s="431" t="s">
        <v>2652</v>
      </c>
      <c r="D435" s="431" t="s">
        <v>3570</v>
      </c>
      <c r="E435" s="431" t="s">
        <v>3493</v>
      </c>
      <c r="F435" s="431" t="s">
        <v>3571</v>
      </c>
      <c r="G435" s="431" t="s">
        <v>1591</v>
      </c>
      <c r="H435" s="431" t="s">
        <v>947</v>
      </c>
      <c r="I435" s="431">
        <v>45774</v>
      </c>
      <c r="J435" s="431"/>
      <c r="K435" s="432">
        <v>43255</v>
      </c>
      <c r="L435" s="433" t="s">
        <v>983</v>
      </c>
      <c r="M435" s="193"/>
      <c r="N435" s="402"/>
      <c r="O435" s="194"/>
      <c r="Q435" s="366" t="s">
        <v>3630</v>
      </c>
    </row>
    <row r="436" spans="2:17" x14ac:dyDescent="0.3">
      <c r="B436" s="430">
        <v>42186</v>
      </c>
      <c r="C436" s="431" t="s">
        <v>2652</v>
      </c>
      <c r="D436" s="431" t="s">
        <v>3572</v>
      </c>
      <c r="E436" s="431" t="s">
        <v>3493</v>
      </c>
      <c r="F436" s="431" t="s">
        <v>3573</v>
      </c>
      <c r="G436" s="431" t="s">
        <v>1591</v>
      </c>
      <c r="H436" s="431" t="s">
        <v>947</v>
      </c>
      <c r="I436" s="431">
        <v>45774</v>
      </c>
      <c r="J436" s="431"/>
      <c r="K436" s="432">
        <v>43255</v>
      </c>
      <c r="L436" s="433" t="s">
        <v>983</v>
      </c>
      <c r="M436" s="193"/>
      <c r="N436" s="402"/>
      <c r="O436" s="194"/>
      <c r="Q436" s="366" t="s">
        <v>3630</v>
      </c>
    </row>
    <row r="437" spans="2:17" x14ac:dyDescent="0.3">
      <c r="B437" s="430">
        <v>42186</v>
      </c>
      <c r="C437" s="431" t="s">
        <v>2652</v>
      </c>
      <c r="D437" s="431" t="s">
        <v>3574</v>
      </c>
      <c r="E437" s="431" t="s">
        <v>3493</v>
      </c>
      <c r="F437" s="431" t="s">
        <v>3575</v>
      </c>
      <c r="G437" s="431" t="s">
        <v>1591</v>
      </c>
      <c r="H437" s="431" t="s">
        <v>947</v>
      </c>
      <c r="I437" s="431">
        <v>45774</v>
      </c>
      <c r="J437" s="431"/>
      <c r="K437" s="432">
        <v>43255</v>
      </c>
      <c r="L437" s="433" t="s">
        <v>983</v>
      </c>
      <c r="M437" s="193"/>
      <c r="N437" s="402"/>
      <c r="O437" s="194"/>
      <c r="Q437" s="366" t="s">
        <v>3630</v>
      </c>
    </row>
    <row r="438" spans="2:17" x14ac:dyDescent="0.3">
      <c r="B438" s="430">
        <v>42186</v>
      </c>
      <c r="C438" s="431" t="s">
        <v>2700</v>
      </c>
      <c r="D438" s="431" t="s">
        <v>3576</v>
      </c>
      <c r="E438" s="431" t="s">
        <v>3493</v>
      </c>
      <c r="F438" s="431" t="s">
        <v>3578</v>
      </c>
      <c r="G438" s="431" t="s">
        <v>3346</v>
      </c>
      <c r="H438" s="431" t="s">
        <v>913</v>
      </c>
      <c r="I438" s="431">
        <v>53000</v>
      </c>
      <c r="J438" s="431"/>
      <c r="K438" s="432">
        <v>43274</v>
      </c>
      <c r="L438" s="433" t="s">
        <v>983</v>
      </c>
      <c r="M438" s="193"/>
      <c r="N438" s="402"/>
      <c r="O438" s="194"/>
      <c r="Q438" s="366" t="s">
        <v>3630</v>
      </c>
    </row>
    <row r="439" spans="2:17" x14ac:dyDescent="0.3">
      <c r="B439" s="430">
        <v>42186</v>
      </c>
      <c r="C439" s="431" t="s">
        <v>2594</v>
      </c>
      <c r="D439" s="431" t="s">
        <v>3577</v>
      </c>
      <c r="E439" s="431" t="s">
        <v>3493</v>
      </c>
      <c r="F439" s="431" t="s">
        <v>3579</v>
      </c>
      <c r="G439" s="431" t="s">
        <v>1272</v>
      </c>
      <c r="H439" s="431" t="s">
        <v>912</v>
      </c>
      <c r="I439" s="431">
        <v>53100</v>
      </c>
      <c r="J439" s="431"/>
      <c r="K439" s="432">
        <v>43274</v>
      </c>
      <c r="L439" s="433" t="s">
        <v>983</v>
      </c>
      <c r="M439" s="193"/>
      <c r="N439" s="402"/>
      <c r="O439" s="194"/>
      <c r="Q439" s="366" t="s">
        <v>3630</v>
      </c>
    </row>
    <row r="440" spans="2:17" x14ac:dyDescent="0.3">
      <c r="B440" s="430">
        <v>42193</v>
      </c>
      <c r="C440" s="431" t="s">
        <v>157</v>
      </c>
      <c r="D440" s="431" t="s">
        <v>3581</v>
      </c>
      <c r="E440" s="431" t="s">
        <v>3493</v>
      </c>
      <c r="F440" s="431" t="s">
        <v>3580</v>
      </c>
      <c r="G440" s="431" t="s">
        <v>1885</v>
      </c>
      <c r="H440" s="431" t="s">
        <v>966</v>
      </c>
      <c r="I440" s="431">
        <v>62300</v>
      </c>
      <c r="J440" s="431"/>
      <c r="K440" s="432">
        <v>43231</v>
      </c>
      <c r="L440" s="433" t="s">
        <v>983</v>
      </c>
      <c r="M440" s="193"/>
      <c r="N440" s="402"/>
      <c r="O440" s="194"/>
      <c r="P440" s="314" t="s">
        <v>3582</v>
      </c>
      <c r="Q440" s="366" t="s">
        <v>3630</v>
      </c>
    </row>
    <row r="441" spans="2:17" x14ac:dyDescent="0.3">
      <c r="B441" s="430">
        <v>42193</v>
      </c>
      <c r="C441" s="431" t="s">
        <v>157</v>
      </c>
      <c r="D441" s="431" t="s">
        <v>3583</v>
      </c>
      <c r="E441" s="431" t="s">
        <v>3493</v>
      </c>
      <c r="F441" s="431" t="s">
        <v>3584</v>
      </c>
      <c r="G441" s="431" t="s">
        <v>1885</v>
      </c>
      <c r="H441" s="431" t="s">
        <v>966</v>
      </c>
      <c r="I441" s="431">
        <v>62300</v>
      </c>
      <c r="J441" s="431"/>
      <c r="K441" s="432">
        <v>43231</v>
      </c>
      <c r="L441" s="433" t="s">
        <v>983</v>
      </c>
      <c r="M441" s="193"/>
      <c r="N441" s="402"/>
      <c r="O441" s="194"/>
      <c r="P441" s="381" t="s">
        <v>3589</v>
      </c>
      <c r="Q441" s="366" t="s">
        <v>3630</v>
      </c>
    </row>
    <row r="442" spans="2:17" x14ac:dyDescent="0.3">
      <c r="B442" s="430">
        <v>42193</v>
      </c>
      <c r="C442" s="431" t="s">
        <v>157</v>
      </c>
      <c r="D442" s="431" t="s">
        <v>3585</v>
      </c>
      <c r="E442" s="431" t="s">
        <v>3493</v>
      </c>
      <c r="F442" s="431" t="s">
        <v>3586</v>
      </c>
      <c r="G442" s="431" t="s">
        <v>1885</v>
      </c>
      <c r="H442" s="431" t="s">
        <v>966</v>
      </c>
      <c r="I442" s="431">
        <v>62300</v>
      </c>
      <c r="J442" s="431"/>
      <c r="K442" s="432">
        <v>43231</v>
      </c>
      <c r="L442" s="433" t="s">
        <v>983</v>
      </c>
      <c r="M442" s="193"/>
      <c r="N442" s="402"/>
      <c r="O442" s="194"/>
      <c r="P442" s="314" t="s">
        <v>3590</v>
      </c>
      <c r="Q442" s="366" t="s">
        <v>3630</v>
      </c>
    </row>
    <row r="443" spans="2:17" x14ac:dyDescent="0.3">
      <c r="B443" s="430">
        <v>42193</v>
      </c>
      <c r="C443" s="431" t="s">
        <v>157</v>
      </c>
      <c r="D443" s="431" t="s">
        <v>3587</v>
      </c>
      <c r="E443" s="431" t="s">
        <v>3493</v>
      </c>
      <c r="F443" s="431" t="s">
        <v>3588</v>
      </c>
      <c r="G443" s="431" t="s">
        <v>1885</v>
      </c>
      <c r="H443" s="431" t="s">
        <v>966</v>
      </c>
      <c r="I443" s="431">
        <v>62300</v>
      </c>
      <c r="J443" s="431"/>
      <c r="K443" s="432">
        <v>43231</v>
      </c>
      <c r="L443" s="433" t="s">
        <v>983</v>
      </c>
      <c r="M443" s="193"/>
      <c r="N443" s="402"/>
      <c r="O443" s="194"/>
      <c r="P443" s="314" t="s">
        <v>3591</v>
      </c>
      <c r="Q443" s="366" t="s">
        <v>3630</v>
      </c>
    </row>
    <row r="444" spans="2:17" x14ac:dyDescent="0.3">
      <c r="B444" s="330">
        <v>42193</v>
      </c>
      <c r="C444" s="319" t="s">
        <v>2594</v>
      </c>
      <c r="D444" s="319" t="s">
        <v>2614</v>
      </c>
      <c r="E444" s="319" t="s">
        <v>911</v>
      </c>
      <c r="F444" s="319" t="s">
        <v>1041</v>
      </c>
      <c r="G444" s="319" t="s">
        <v>1272</v>
      </c>
      <c r="H444" s="319" t="s">
        <v>912</v>
      </c>
      <c r="I444" s="319">
        <v>53100</v>
      </c>
      <c r="J444" s="319" t="s">
        <v>1001</v>
      </c>
      <c r="K444" s="320">
        <v>39411</v>
      </c>
      <c r="L444" s="320" t="s">
        <v>983</v>
      </c>
      <c r="M444" s="319" t="s">
        <v>991</v>
      </c>
      <c r="N444" s="319" t="s">
        <v>2608</v>
      </c>
      <c r="O444" s="194"/>
      <c r="P444" s="314"/>
      <c r="Q444" s="333" t="s">
        <v>3626</v>
      </c>
    </row>
    <row r="445" spans="2:17" x14ac:dyDescent="0.3">
      <c r="B445" s="330">
        <v>42193</v>
      </c>
      <c r="C445" s="319" t="s">
        <v>2665</v>
      </c>
      <c r="D445" s="319" t="s">
        <v>2438</v>
      </c>
      <c r="E445" s="319" t="s">
        <v>748</v>
      </c>
      <c r="F445" s="319" t="s">
        <v>2440</v>
      </c>
      <c r="G445" s="319" t="s">
        <v>1591</v>
      </c>
      <c r="H445" s="319" t="s">
        <v>947</v>
      </c>
      <c r="I445" s="319">
        <v>45774</v>
      </c>
      <c r="J445" s="319" t="s">
        <v>1002</v>
      </c>
      <c r="K445" s="331">
        <v>40011</v>
      </c>
      <c r="L445" s="320" t="s">
        <v>984</v>
      </c>
      <c r="M445" s="319" t="s">
        <v>991</v>
      </c>
      <c r="N445" s="319" t="s">
        <v>2608</v>
      </c>
      <c r="O445" s="327"/>
      <c r="Q445" s="333" t="s">
        <v>3626</v>
      </c>
    </row>
    <row r="446" spans="2:17" x14ac:dyDescent="0.3">
      <c r="B446" s="330">
        <v>42193</v>
      </c>
      <c r="C446" s="319" t="s">
        <v>2594</v>
      </c>
      <c r="D446" s="319" t="s">
        <v>2880</v>
      </c>
      <c r="E446" s="319" t="s">
        <v>911</v>
      </c>
      <c r="F446" s="319" t="s">
        <v>1228</v>
      </c>
      <c r="G446" s="319" t="s">
        <v>1272</v>
      </c>
      <c r="H446" s="319" t="s">
        <v>912</v>
      </c>
      <c r="I446" s="319">
        <v>53100</v>
      </c>
      <c r="J446" s="319" t="s">
        <v>1001</v>
      </c>
      <c r="K446" s="320">
        <v>39411</v>
      </c>
      <c r="L446" s="320" t="s">
        <v>983</v>
      </c>
      <c r="M446" s="319" t="s">
        <v>991</v>
      </c>
      <c r="N446" s="319" t="s">
        <v>2608</v>
      </c>
      <c r="O446" s="327"/>
      <c r="Q446" s="333" t="s">
        <v>3626</v>
      </c>
    </row>
    <row r="447" spans="2:17" x14ac:dyDescent="0.3">
      <c r="B447" s="330">
        <v>42193</v>
      </c>
      <c r="C447" s="319" t="s">
        <v>2594</v>
      </c>
      <c r="D447" s="319" t="s">
        <v>2600</v>
      </c>
      <c r="E447" s="319" t="s">
        <v>911</v>
      </c>
      <c r="F447" s="319" t="s">
        <v>1030</v>
      </c>
      <c r="G447" s="319" t="s">
        <v>1272</v>
      </c>
      <c r="H447" s="319" t="s">
        <v>912</v>
      </c>
      <c r="I447" s="319">
        <v>53100</v>
      </c>
      <c r="J447" s="319" t="s">
        <v>1001</v>
      </c>
      <c r="K447" s="320">
        <v>39220</v>
      </c>
      <c r="L447" s="320" t="s">
        <v>983</v>
      </c>
      <c r="M447" s="319" t="s">
        <v>991</v>
      </c>
      <c r="N447" s="319" t="s">
        <v>2608</v>
      </c>
      <c r="O447" s="327"/>
      <c r="Q447" s="333" t="s">
        <v>3626</v>
      </c>
    </row>
    <row r="448" spans="2:17" x14ac:dyDescent="0.3">
      <c r="B448" s="330">
        <v>42193</v>
      </c>
      <c r="C448" s="319" t="s">
        <v>2663</v>
      </c>
      <c r="D448" s="319" t="s">
        <v>3006</v>
      </c>
      <c r="E448" s="319" t="s">
        <v>917</v>
      </c>
      <c r="F448" s="319" t="s">
        <v>1359</v>
      </c>
      <c r="G448" s="319" t="s">
        <v>1274</v>
      </c>
      <c r="H448" s="319" t="s">
        <v>929</v>
      </c>
      <c r="I448" s="319">
        <v>35510</v>
      </c>
      <c r="J448" s="319" t="s">
        <v>1001</v>
      </c>
      <c r="K448" s="320">
        <v>39766</v>
      </c>
      <c r="L448" s="320" t="s">
        <v>983</v>
      </c>
      <c r="M448" s="319" t="s">
        <v>991</v>
      </c>
      <c r="N448" s="319" t="s">
        <v>2608</v>
      </c>
      <c r="O448" s="327"/>
      <c r="P448" s="414"/>
      <c r="Q448" s="415" t="s">
        <v>3627</v>
      </c>
    </row>
    <row r="449" spans="2:17" x14ac:dyDescent="0.3">
      <c r="B449" s="330">
        <v>42193</v>
      </c>
      <c r="C449" s="319" t="s">
        <v>2677</v>
      </c>
      <c r="D449" s="319" t="s">
        <v>2942</v>
      </c>
      <c r="E449" s="319" t="s">
        <v>915</v>
      </c>
      <c r="F449" s="319" t="s">
        <v>1291</v>
      </c>
      <c r="G449" s="319" t="s">
        <v>1272</v>
      </c>
      <c r="H449" s="319" t="s">
        <v>912</v>
      </c>
      <c r="I449" s="319">
        <v>53100</v>
      </c>
      <c r="J449" s="319" t="s">
        <v>1006</v>
      </c>
      <c r="K449" s="320">
        <v>36526</v>
      </c>
      <c r="L449" s="320" t="s">
        <v>984</v>
      </c>
      <c r="M449" s="319" t="s">
        <v>993</v>
      </c>
      <c r="N449" s="319" t="s">
        <v>2608</v>
      </c>
      <c r="O449" s="327"/>
      <c r="Q449" s="333" t="s">
        <v>3626</v>
      </c>
    </row>
    <row r="450" spans="2:17" x14ac:dyDescent="0.3">
      <c r="B450" s="330">
        <v>42193</v>
      </c>
      <c r="C450" s="319" t="s">
        <v>2594</v>
      </c>
      <c r="D450" s="319" t="s">
        <v>2907</v>
      </c>
      <c r="E450" s="319" t="s">
        <v>926</v>
      </c>
      <c r="F450" s="319" t="s">
        <v>1258</v>
      </c>
      <c r="G450" s="319" t="s">
        <v>1272</v>
      </c>
      <c r="H450" s="319" t="s">
        <v>912</v>
      </c>
      <c r="I450" s="319">
        <v>53100</v>
      </c>
      <c r="J450" s="319" t="s">
        <v>1001</v>
      </c>
      <c r="K450" s="320">
        <v>40687</v>
      </c>
      <c r="L450" s="320" t="s">
        <v>983</v>
      </c>
      <c r="M450" s="319" t="s">
        <v>991</v>
      </c>
      <c r="N450" s="319" t="s">
        <v>2608</v>
      </c>
      <c r="O450" s="327"/>
      <c r="Q450" s="333" t="s">
        <v>3626</v>
      </c>
    </row>
    <row r="451" spans="2:17" x14ac:dyDescent="0.3">
      <c r="B451" s="330">
        <v>42193</v>
      </c>
      <c r="C451" s="319" t="s">
        <v>2594</v>
      </c>
      <c r="D451" s="319" t="s">
        <v>2862</v>
      </c>
      <c r="E451" s="319" t="s">
        <v>926</v>
      </c>
      <c r="F451" s="319" t="s">
        <v>1204</v>
      </c>
      <c r="G451" s="319" t="s">
        <v>1272</v>
      </c>
      <c r="H451" s="319" t="s">
        <v>912</v>
      </c>
      <c r="I451" s="319">
        <v>53100</v>
      </c>
      <c r="J451" s="319" t="s">
        <v>1001</v>
      </c>
      <c r="K451" s="320">
        <v>40463</v>
      </c>
      <c r="L451" s="320" t="s">
        <v>983</v>
      </c>
      <c r="M451" s="319" t="s">
        <v>991</v>
      </c>
      <c r="N451" s="319" t="s">
        <v>2608</v>
      </c>
      <c r="O451" s="327"/>
      <c r="Q451" s="333" t="s">
        <v>3626</v>
      </c>
    </row>
    <row r="452" spans="2:17" x14ac:dyDescent="0.3">
      <c r="B452" s="330">
        <v>42193</v>
      </c>
      <c r="C452" s="319" t="s">
        <v>2594</v>
      </c>
      <c r="D452" s="319" t="s">
        <v>2863</v>
      </c>
      <c r="E452" s="319" t="s">
        <v>926</v>
      </c>
      <c r="F452" s="319" t="s">
        <v>1206</v>
      </c>
      <c r="G452" s="319" t="s">
        <v>1272</v>
      </c>
      <c r="H452" s="319" t="s">
        <v>912</v>
      </c>
      <c r="I452" s="319">
        <v>53100</v>
      </c>
      <c r="J452" s="319" t="s">
        <v>1001</v>
      </c>
      <c r="K452" s="320">
        <v>40463</v>
      </c>
      <c r="L452" s="320" t="s">
        <v>983</v>
      </c>
      <c r="M452" s="319" t="s">
        <v>991</v>
      </c>
      <c r="N452" s="319" t="s">
        <v>2608</v>
      </c>
      <c r="O452" s="327"/>
      <c r="Q452" s="333" t="s">
        <v>3626</v>
      </c>
    </row>
    <row r="453" spans="2:17" x14ac:dyDescent="0.3">
      <c r="B453" s="330">
        <v>42193</v>
      </c>
      <c r="C453" s="319" t="s">
        <v>2594</v>
      </c>
      <c r="D453" s="319" t="s">
        <v>2854</v>
      </c>
      <c r="E453" s="319" t="s">
        <v>926</v>
      </c>
      <c r="F453" s="319" t="s">
        <v>1196</v>
      </c>
      <c r="G453" s="319" t="s">
        <v>1272</v>
      </c>
      <c r="H453" s="319" t="s">
        <v>912</v>
      </c>
      <c r="I453" s="319">
        <v>53100</v>
      </c>
      <c r="J453" s="319" t="s">
        <v>1001</v>
      </c>
      <c r="K453" s="320">
        <v>40363</v>
      </c>
      <c r="L453" s="320" t="s">
        <v>983</v>
      </c>
      <c r="M453" s="319" t="s">
        <v>991</v>
      </c>
      <c r="N453" s="319" t="s">
        <v>2608</v>
      </c>
      <c r="O453" s="327"/>
      <c r="Q453" s="333" t="s">
        <v>3626</v>
      </c>
    </row>
    <row r="454" spans="2:17" x14ac:dyDescent="0.3">
      <c r="B454" s="330">
        <v>42193</v>
      </c>
      <c r="C454" s="319" t="s">
        <v>2594</v>
      </c>
      <c r="D454" s="319" t="s">
        <v>2890</v>
      </c>
      <c r="E454" s="319" t="s">
        <v>926</v>
      </c>
      <c r="F454" s="319" t="s">
        <v>1240</v>
      </c>
      <c r="G454" s="319" t="s">
        <v>1272</v>
      </c>
      <c r="H454" s="319" t="s">
        <v>912</v>
      </c>
      <c r="I454" s="319">
        <v>53100</v>
      </c>
      <c r="J454" s="319" t="s">
        <v>1001</v>
      </c>
      <c r="K454" s="320">
        <v>40575</v>
      </c>
      <c r="L454" s="320" t="s">
        <v>983</v>
      </c>
      <c r="M454" s="319" t="s">
        <v>991</v>
      </c>
      <c r="N454" s="319" t="s">
        <v>2608</v>
      </c>
      <c r="O454" s="327"/>
      <c r="Q454" s="333" t="s">
        <v>3626</v>
      </c>
    </row>
    <row r="455" spans="2:17" x14ac:dyDescent="0.3">
      <c r="B455" s="223">
        <v>42219</v>
      </c>
      <c r="C455" s="402" t="s">
        <v>162</v>
      </c>
      <c r="D455" s="402" t="s">
        <v>336</v>
      </c>
      <c r="E455" s="402" t="s">
        <v>926</v>
      </c>
      <c r="F455" s="225" t="s">
        <v>3598</v>
      </c>
      <c r="G455" s="402" t="s">
        <v>1885</v>
      </c>
      <c r="H455" s="402" t="s">
        <v>966</v>
      </c>
      <c r="I455" s="402">
        <v>62300</v>
      </c>
      <c r="J455" s="402" t="s">
        <v>1001</v>
      </c>
      <c r="K455" s="403">
        <v>40179</v>
      </c>
      <c r="L455" s="332" t="s">
        <v>983</v>
      </c>
      <c r="M455" s="402" t="s">
        <v>991</v>
      </c>
      <c r="N455" s="402" t="s">
        <v>2608</v>
      </c>
      <c r="O455" s="327"/>
      <c r="P455" s="405" t="s">
        <v>3599</v>
      </c>
      <c r="Q455" s="413" t="s">
        <v>3629</v>
      </c>
    </row>
    <row r="456" spans="2:17" x14ac:dyDescent="0.3">
      <c r="B456" s="223">
        <v>42219</v>
      </c>
      <c r="C456" s="402" t="s">
        <v>2594</v>
      </c>
      <c r="D456" s="402" t="s">
        <v>2910</v>
      </c>
      <c r="E456" s="402" t="s">
        <v>911</v>
      </c>
      <c r="F456" s="225" t="s">
        <v>3600</v>
      </c>
      <c r="G456" s="402" t="s">
        <v>1272</v>
      </c>
      <c r="H456" s="402" t="s">
        <v>912</v>
      </c>
      <c r="I456" s="402">
        <v>53100</v>
      </c>
      <c r="J456" s="402" t="s">
        <v>1001</v>
      </c>
      <c r="K456" s="403">
        <v>39430</v>
      </c>
      <c r="L456" s="332" t="s">
        <v>983</v>
      </c>
      <c r="M456" s="402" t="s">
        <v>991</v>
      </c>
      <c r="N456" s="402" t="s">
        <v>2608</v>
      </c>
      <c r="O456" s="327"/>
      <c r="P456" s="405" t="s">
        <v>3601</v>
      </c>
      <c r="Q456" s="413" t="s">
        <v>3629</v>
      </c>
    </row>
    <row r="457" spans="2:17" ht="15.6" x14ac:dyDescent="0.3">
      <c r="B457" s="434">
        <v>42219</v>
      </c>
      <c r="C457" s="435" t="s">
        <v>2686</v>
      </c>
      <c r="D457" s="435" t="s">
        <v>3602</v>
      </c>
      <c r="E457" s="435" t="s">
        <v>927</v>
      </c>
      <c r="F457" s="435" t="s">
        <v>3603</v>
      </c>
      <c r="G457" s="435" t="s">
        <v>1272</v>
      </c>
      <c r="H457" s="435" t="s">
        <v>912</v>
      </c>
      <c r="I457" s="435">
        <v>53100</v>
      </c>
      <c r="J457" s="435"/>
      <c r="K457" s="436">
        <v>40246</v>
      </c>
      <c r="L457" s="437" t="s">
        <v>984</v>
      </c>
      <c r="M457" s="438"/>
      <c r="N457" s="438"/>
      <c r="O457" s="439"/>
      <c r="P457" s="398"/>
      <c r="Q457" s="366" t="s">
        <v>3630</v>
      </c>
    </row>
    <row r="458" spans="2:17" ht="15.6" x14ac:dyDescent="0.3">
      <c r="B458" s="434">
        <v>42219</v>
      </c>
      <c r="C458" s="435"/>
      <c r="D458" s="435" t="s">
        <v>3604</v>
      </c>
      <c r="E458" s="435" t="s">
        <v>960</v>
      </c>
      <c r="F458" s="435" t="s">
        <v>3605</v>
      </c>
      <c r="G458" s="435" t="s">
        <v>1885</v>
      </c>
      <c r="H458" s="435" t="s">
        <v>966</v>
      </c>
      <c r="I458" s="435">
        <v>62300</v>
      </c>
      <c r="J458" s="435"/>
      <c r="K458" s="436" t="s">
        <v>3606</v>
      </c>
      <c r="L458" s="437" t="s">
        <v>984</v>
      </c>
      <c r="M458" s="438"/>
      <c r="N458" s="438" t="s">
        <v>2608</v>
      </c>
      <c r="O458" s="439"/>
      <c r="P458" s="398"/>
      <c r="Q458" s="366" t="s">
        <v>3630</v>
      </c>
    </row>
    <row r="459" spans="2:17" ht="15.6" x14ac:dyDescent="0.3">
      <c r="B459" s="223">
        <v>42219</v>
      </c>
      <c r="C459" s="402" t="s">
        <v>2665</v>
      </c>
      <c r="D459" s="402" t="s">
        <v>1537</v>
      </c>
      <c r="E459" s="402" t="s">
        <v>750</v>
      </c>
      <c r="F459" s="402" t="s">
        <v>2392</v>
      </c>
      <c r="G459" s="225" t="s">
        <v>3607</v>
      </c>
      <c r="H459" s="225" t="s">
        <v>3608</v>
      </c>
      <c r="I459" s="225">
        <v>75706</v>
      </c>
      <c r="J459" s="402"/>
      <c r="K459" s="403">
        <v>42587</v>
      </c>
      <c r="L459" s="332" t="s">
        <v>983</v>
      </c>
      <c r="M459" s="402"/>
      <c r="N459" s="402"/>
      <c r="O459" s="327"/>
      <c r="P459" s="398"/>
      <c r="Q459" s="413" t="s">
        <v>3629</v>
      </c>
    </row>
    <row r="460" spans="2:17" ht="15.6" x14ac:dyDescent="0.3">
      <c r="B460" s="223">
        <v>42219</v>
      </c>
      <c r="C460" s="402" t="s">
        <v>2665</v>
      </c>
      <c r="D460" s="402" t="s">
        <v>1536</v>
      </c>
      <c r="E460" s="402" t="s">
        <v>750</v>
      </c>
      <c r="F460" s="402" t="s">
        <v>2393</v>
      </c>
      <c r="G460" s="225" t="s">
        <v>3607</v>
      </c>
      <c r="H460" s="225" t="s">
        <v>3608</v>
      </c>
      <c r="I460" s="225">
        <v>75706</v>
      </c>
      <c r="J460" s="402"/>
      <c r="K460" s="403">
        <v>42587</v>
      </c>
      <c r="L460" s="332" t="s">
        <v>983</v>
      </c>
      <c r="M460" s="402"/>
      <c r="N460" s="402"/>
      <c r="O460" s="327"/>
      <c r="P460" s="398"/>
      <c r="Q460" s="413" t="s">
        <v>3629</v>
      </c>
    </row>
    <row r="461" spans="2:17" ht="15.6" x14ac:dyDescent="0.3">
      <c r="B461" s="223">
        <v>42219</v>
      </c>
      <c r="C461" s="402" t="s">
        <v>1535</v>
      </c>
      <c r="D461" s="402" t="s">
        <v>3609</v>
      </c>
      <c r="E461" s="440" t="s">
        <v>750</v>
      </c>
      <c r="F461" s="402" t="s">
        <v>714</v>
      </c>
      <c r="G461" s="225" t="s">
        <v>3607</v>
      </c>
      <c r="H461" s="225" t="s">
        <v>3608</v>
      </c>
      <c r="I461" s="225">
        <v>75706</v>
      </c>
      <c r="J461" s="402"/>
      <c r="K461" s="403">
        <v>43098</v>
      </c>
      <c r="L461" s="402" t="s">
        <v>983</v>
      </c>
      <c r="M461" s="402"/>
      <c r="N461" s="402"/>
      <c r="O461" s="327"/>
      <c r="P461" s="398"/>
      <c r="Q461" s="413" t="s">
        <v>3629</v>
      </c>
    </row>
    <row r="462" spans="2:17" x14ac:dyDescent="0.3">
      <c r="B462" s="223">
        <v>42219</v>
      </c>
      <c r="C462" s="441" t="s">
        <v>3610</v>
      </c>
      <c r="D462" s="407" t="s">
        <v>3611</v>
      </c>
      <c r="E462" s="407" t="s">
        <v>750</v>
      </c>
      <c r="F462" s="407" t="s">
        <v>2292</v>
      </c>
      <c r="G462" s="407" t="s">
        <v>1272</v>
      </c>
      <c r="H462" s="407" t="s">
        <v>912</v>
      </c>
      <c r="I462" s="225">
        <v>53100</v>
      </c>
      <c r="J462" s="407" t="s">
        <v>1001</v>
      </c>
      <c r="K462" s="407">
        <v>42357</v>
      </c>
      <c r="L462" s="223" t="s">
        <v>983</v>
      </c>
      <c r="M462" s="223" t="s">
        <v>991</v>
      </c>
      <c r="N462" s="402"/>
      <c r="O462" s="327"/>
      <c r="P462" s="399" t="s">
        <v>3612</v>
      </c>
      <c r="Q462" s="413" t="s">
        <v>3629</v>
      </c>
    </row>
    <row r="463" spans="2:17" x14ac:dyDescent="0.3">
      <c r="B463" s="434">
        <v>42215</v>
      </c>
      <c r="C463" s="442" t="s">
        <v>2700</v>
      </c>
      <c r="D463" s="442" t="s">
        <v>3613</v>
      </c>
      <c r="E463" s="442" t="s">
        <v>3614</v>
      </c>
      <c r="F463" s="442" t="s">
        <v>3615</v>
      </c>
      <c r="G463" s="442" t="s">
        <v>3346</v>
      </c>
      <c r="H463" s="442" t="s">
        <v>913</v>
      </c>
      <c r="I463" s="435">
        <v>53000</v>
      </c>
      <c r="J463" s="442"/>
      <c r="K463" s="442">
        <v>43322</v>
      </c>
      <c r="L463" s="434" t="s">
        <v>983</v>
      </c>
      <c r="M463" s="434"/>
      <c r="N463" s="434"/>
      <c r="O463" s="434"/>
      <c r="P463" s="399" t="s">
        <v>3616</v>
      </c>
      <c r="Q463" s="366" t="s">
        <v>3630</v>
      </c>
    </row>
    <row r="464" spans="2:17" ht="39.75" customHeight="1" x14ac:dyDescent="0.3">
      <c r="B464" s="434">
        <v>42215</v>
      </c>
      <c r="C464" s="442" t="s">
        <v>2594</v>
      </c>
      <c r="D464" s="442" t="s">
        <v>3617</v>
      </c>
      <c r="E464" s="442" t="s">
        <v>3614</v>
      </c>
      <c r="F464" s="442" t="s">
        <v>3618</v>
      </c>
      <c r="G464" s="442" t="s">
        <v>3346</v>
      </c>
      <c r="H464" s="442" t="s">
        <v>913</v>
      </c>
      <c r="I464" s="435">
        <v>53000</v>
      </c>
      <c r="J464" s="442"/>
      <c r="K464" s="442">
        <v>42226</v>
      </c>
      <c r="L464" s="434" t="s">
        <v>983</v>
      </c>
      <c r="M464" s="434"/>
      <c r="N464" s="434"/>
      <c r="O464" s="434"/>
      <c r="P464" s="406" t="s">
        <v>3616</v>
      </c>
      <c r="Q464" s="366" t="s">
        <v>3630</v>
      </c>
    </row>
    <row r="465" spans="2:32" x14ac:dyDescent="0.3">
      <c r="B465" s="223">
        <v>42209</v>
      </c>
      <c r="C465" s="407" t="s">
        <v>2700</v>
      </c>
      <c r="D465" s="407" t="s">
        <v>3619</v>
      </c>
      <c r="E465" s="407" t="s">
        <v>3620</v>
      </c>
      <c r="F465" s="407" t="s">
        <v>2745</v>
      </c>
      <c r="G465" s="407" t="s">
        <v>3346</v>
      </c>
      <c r="H465" s="407" t="s">
        <v>913</v>
      </c>
      <c r="I465" s="225">
        <v>53000</v>
      </c>
      <c r="J465" s="407"/>
      <c r="K465" s="407">
        <v>42942</v>
      </c>
      <c r="L465" s="223" t="s">
        <v>983</v>
      </c>
      <c r="M465" s="300"/>
      <c r="N465" s="300"/>
      <c r="O465" s="300"/>
      <c r="P465" s="399" t="s">
        <v>3621</v>
      </c>
      <c r="Q465" s="413" t="s">
        <v>3629</v>
      </c>
    </row>
    <row r="466" spans="2:32" s="242" customFormat="1" x14ac:dyDescent="0.3">
      <c r="B466" s="173">
        <v>42264</v>
      </c>
      <c r="C466" s="319" t="s">
        <v>2729</v>
      </c>
      <c r="D466" s="319" t="s">
        <v>395</v>
      </c>
      <c r="E466" s="319" t="s">
        <v>748</v>
      </c>
      <c r="F466" s="319" t="s">
        <v>2120</v>
      </c>
      <c r="G466" s="319" t="s">
        <v>1272</v>
      </c>
      <c r="H466" s="319" t="s">
        <v>912</v>
      </c>
      <c r="I466" s="319">
        <v>53100</v>
      </c>
      <c r="J466" s="319" t="s">
        <v>1002</v>
      </c>
      <c r="K466" s="331">
        <v>40300</v>
      </c>
      <c r="L466" s="320" t="s">
        <v>984</v>
      </c>
      <c r="M466" s="319" t="s">
        <v>991</v>
      </c>
      <c r="N466" s="319" t="s">
        <v>2608</v>
      </c>
      <c r="O466" s="327"/>
      <c r="Q466" s="333" t="s">
        <v>3628</v>
      </c>
    </row>
    <row r="467" spans="2:32" x14ac:dyDescent="0.3">
      <c r="B467" s="173">
        <v>42264</v>
      </c>
      <c r="C467" s="319" t="s">
        <v>2729</v>
      </c>
      <c r="D467" s="319" t="s">
        <v>394</v>
      </c>
      <c r="E467" s="443" t="s">
        <v>971</v>
      </c>
      <c r="F467" s="319" t="s">
        <v>2119</v>
      </c>
      <c r="G467" s="319" t="s">
        <v>1272</v>
      </c>
      <c r="H467" s="319" t="s">
        <v>912</v>
      </c>
      <c r="I467" s="319">
        <v>53100</v>
      </c>
      <c r="J467" s="319" t="s">
        <v>1002</v>
      </c>
      <c r="K467" s="331">
        <v>39380</v>
      </c>
      <c r="L467" s="320" t="s">
        <v>984</v>
      </c>
      <c r="M467" s="319" t="s">
        <v>991</v>
      </c>
      <c r="N467" s="319" t="s">
        <v>2608</v>
      </c>
      <c r="O467" s="327"/>
      <c r="Q467" s="333" t="s">
        <v>3628</v>
      </c>
    </row>
    <row r="468" spans="2:32" s="267" customFormat="1" ht="15" customHeight="1" x14ac:dyDescent="0.3">
      <c r="B468" s="330">
        <v>42264</v>
      </c>
      <c r="C468" s="319" t="s">
        <v>2729</v>
      </c>
      <c r="D468" s="319" t="s">
        <v>2954</v>
      </c>
      <c r="E468" s="319" t="s">
        <v>934</v>
      </c>
      <c r="F468" s="319" t="s">
        <v>1304</v>
      </c>
      <c r="G468" s="319" t="s">
        <v>1272</v>
      </c>
      <c r="H468" s="319" t="s">
        <v>912</v>
      </c>
      <c r="I468" s="319">
        <v>53100</v>
      </c>
      <c r="J468" s="319" t="s">
        <v>1002</v>
      </c>
      <c r="K468" s="320">
        <v>40034</v>
      </c>
      <c r="L468" s="320" t="s">
        <v>984</v>
      </c>
      <c r="M468" s="319" t="s">
        <v>991</v>
      </c>
      <c r="N468" s="319" t="s">
        <v>2608</v>
      </c>
      <c r="O468" s="329">
        <v>47.81</v>
      </c>
      <c r="P468" s="411">
        <v>3.984054545454546</v>
      </c>
      <c r="Q468" s="333" t="s">
        <v>3628</v>
      </c>
      <c r="R468" s="411"/>
      <c r="S468" s="396"/>
      <c r="T468" s="411"/>
      <c r="U468" s="411"/>
      <c r="V468" s="411"/>
      <c r="W468" s="396"/>
      <c r="X468" s="411"/>
      <c r="Y468" s="411"/>
      <c r="Z468" s="411"/>
      <c r="AA468" s="396"/>
      <c r="AB468" s="411"/>
      <c r="AC468" s="411"/>
      <c r="AD468" s="411"/>
      <c r="AE468" s="396">
        <f t="shared" ref="AE468" si="1">SUM(AB468:AD468)</f>
        <v>0</v>
      </c>
      <c r="AF468" s="397">
        <f t="shared" ref="AF468:AF473" si="2">SUM(P468:R468,T468:V468,X468:Z468,AB468:AD468)</f>
        <v>3.984054545454546</v>
      </c>
    </row>
    <row r="469" spans="2:32" s="267" customFormat="1" ht="15" customHeight="1" x14ac:dyDescent="0.3">
      <c r="B469" s="330">
        <v>42264</v>
      </c>
      <c r="C469" s="319" t="s">
        <v>2663</v>
      </c>
      <c r="D469" s="319" t="s">
        <v>2985</v>
      </c>
      <c r="E469" s="319" t="s">
        <v>926</v>
      </c>
      <c r="F469" s="319" t="s">
        <v>1336</v>
      </c>
      <c r="G469" s="319" t="s">
        <v>1274</v>
      </c>
      <c r="H469" s="319" t="s">
        <v>929</v>
      </c>
      <c r="I469" s="319">
        <v>35510</v>
      </c>
      <c r="J469" s="319" t="s">
        <v>1002</v>
      </c>
      <c r="K469" s="320">
        <v>40670</v>
      </c>
      <c r="L469" s="320" t="s">
        <v>984</v>
      </c>
      <c r="M469" s="319" t="s">
        <v>991</v>
      </c>
      <c r="N469" s="319" t="s">
        <v>2608</v>
      </c>
      <c r="O469" s="329">
        <v>47.81</v>
      </c>
      <c r="P469" s="411">
        <v>3.984054545454546</v>
      </c>
      <c r="Q469" s="333" t="s">
        <v>3628</v>
      </c>
      <c r="R469" s="411"/>
      <c r="S469" s="396"/>
      <c r="T469" s="411"/>
      <c r="U469" s="411"/>
      <c r="V469" s="411"/>
      <c r="W469" s="396"/>
      <c r="X469" s="411"/>
      <c r="Y469" s="411"/>
      <c r="Z469" s="411"/>
      <c r="AA469" s="396"/>
      <c r="AB469" s="411"/>
      <c r="AC469" s="411"/>
      <c r="AD469" s="411"/>
      <c r="AE469" s="396">
        <f t="shared" ref="AE469:AE473" si="3">SUM(AB469:AD469)</f>
        <v>0</v>
      </c>
      <c r="AF469" s="397">
        <f t="shared" si="2"/>
        <v>3.984054545454546</v>
      </c>
    </row>
    <row r="470" spans="2:32" s="267" customFormat="1" ht="15" customHeight="1" x14ac:dyDescent="0.3">
      <c r="B470" s="330">
        <v>42264</v>
      </c>
      <c r="C470" s="319" t="s">
        <v>2663</v>
      </c>
      <c r="D470" s="319" t="s">
        <v>2983</v>
      </c>
      <c r="E470" s="319" t="s">
        <v>926</v>
      </c>
      <c r="F470" s="319" t="s">
        <v>1333</v>
      </c>
      <c r="G470" s="319" t="s">
        <v>1274</v>
      </c>
      <c r="H470" s="319" t="s">
        <v>929</v>
      </c>
      <c r="I470" s="319">
        <v>35510</v>
      </c>
      <c r="J470" s="319" t="s">
        <v>1002</v>
      </c>
      <c r="K470" s="320">
        <v>40670</v>
      </c>
      <c r="L470" s="320" t="s">
        <v>984</v>
      </c>
      <c r="M470" s="319" t="s">
        <v>991</v>
      </c>
      <c r="N470" s="319" t="s">
        <v>2608</v>
      </c>
      <c r="O470" s="329">
        <v>47.81</v>
      </c>
      <c r="P470" s="411">
        <v>3.984054545454546</v>
      </c>
      <c r="Q470" s="333" t="s">
        <v>3628</v>
      </c>
      <c r="R470" s="411"/>
      <c r="S470" s="396"/>
      <c r="T470" s="411"/>
      <c r="U470" s="411"/>
      <c r="V470" s="411"/>
      <c r="W470" s="396"/>
      <c r="X470" s="411"/>
      <c r="Y470" s="411"/>
      <c r="Z470" s="411"/>
      <c r="AA470" s="396"/>
      <c r="AB470" s="411"/>
      <c r="AC470" s="411"/>
      <c r="AD470" s="411"/>
      <c r="AE470" s="396">
        <f t="shared" si="3"/>
        <v>0</v>
      </c>
      <c r="AF470" s="397">
        <f t="shared" si="2"/>
        <v>3.984054545454546</v>
      </c>
    </row>
    <row r="471" spans="2:32" s="267" customFormat="1" ht="15" customHeight="1" x14ac:dyDescent="0.3">
      <c r="B471" s="330">
        <v>42264</v>
      </c>
      <c r="C471" s="319" t="s">
        <v>2594</v>
      </c>
      <c r="D471" s="319" t="s">
        <v>2630</v>
      </c>
      <c r="E471" s="319" t="s">
        <v>911</v>
      </c>
      <c r="F471" s="319" t="s">
        <v>1065</v>
      </c>
      <c r="G471" s="319" t="s">
        <v>1272</v>
      </c>
      <c r="H471" s="319" t="s">
        <v>912</v>
      </c>
      <c r="I471" s="319">
        <v>53100</v>
      </c>
      <c r="J471" s="319" t="s">
        <v>1001</v>
      </c>
      <c r="K471" s="320">
        <v>39083</v>
      </c>
      <c r="L471" s="320" t="s">
        <v>983</v>
      </c>
      <c r="M471" s="319" t="s">
        <v>991</v>
      </c>
      <c r="N471" s="319" t="s">
        <v>2608</v>
      </c>
      <c r="O471" s="329">
        <v>52.59</v>
      </c>
      <c r="P471" s="411">
        <v>4.3824600000000009</v>
      </c>
      <c r="Q471" s="333" t="s">
        <v>3628</v>
      </c>
      <c r="R471" s="411"/>
      <c r="S471" s="396"/>
      <c r="T471" s="411"/>
      <c r="U471" s="411"/>
      <c r="V471" s="411"/>
      <c r="W471" s="396"/>
      <c r="X471" s="411"/>
      <c r="Y471" s="411"/>
      <c r="Z471" s="411"/>
      <c r="AA471" s="396"/>
      <c r="AB471" s="411"/>
      <c r="AC471" s="411"/>
      <c r="AD471" s="411"/>
      <c r="AE471" s="396">
        <f t="shared" si="3"/>
        <v>0</v>
      </c>
      <c r="AF471" s="397">
        <f t="shared" si="2"/>
        <v>4.3824600000000009</v>
      </c>
    </row>
    <row r="472" spans="2:32" s="267" customFormat="1" ht="15" customHeight="1" x14ac:dyDescent="0.3">
      <c r="B472" s="330">
        <v>42264</v>
      </c>
      <c r="C472" s="319" t="s">
        <v>157</v>
      </c>
      <c r="D472" s="319" t="s">
        <v>210</v>
      </c>
      <c r="E472" s="319" t="s">
        <v>960</v>
      </c>
      <c r="F472" s="319" t="s">
        <v>1933</v>
      </c>
      <c r="G472" s="319" t="s">
        <v>1272</v>
      </c>
      <c r="H472" s="319" t="s">
        <v>912</v>
      </c>
      <c r="I472" s="319">
        <v>53100</v>
      </c>
      <c r="J472" s="319" t="s">
        <v>1001</v>
      </c>
      <c r="K472" s="331">
        <v>40944</v>
      </c>
      <c r="L472" s="320" t="s">
        <v>983</v>
      </c>
      <c r="M472" s="319" t="s">
        <v>991</v>
      </c>
      <c r="N472" s="319" t="s">
        <v>2608</v>
      </c>
      <c r="O472" s="329">
        <v>52.59</v>
      </c>
      <c r="P472" s="411">
        <v>4.3824600000000009</v>
      </c>
      <c r="Q472" s="333" t="s">
        <v>3628</v>
      </c>
      <c r="R472" s="411"/>
      <c r="S472" s="396"/>
      <c r="T472" s="411"/>
      <c r="U472" s="411"/>
      <c r="V472" s="411"/>
      <c r="W472" s="396"/>
      <c r="X472" s="411"/>
      <c r="Y472" s="411"/>
      <c r="Z472" s="411"/>
      <c r="AA472" s="396"/>
      <c r="AB472" s="411"/>
      <c r="AC472" s="411"/>
      <c r="AD472" s="411"/>
      <c r="AE472" s="396">
        <f t="shared" si="3"/>
        <v>0</v>
      </c>
      <c r="AF472" s="397">
        <f t="shared" si="2"/>
        <v>4.3824600000000009</v>
      </c>
    </row>
    <row r="473" spans="2:32" s="267" customFormat="1" ht="15" customHeight="1" x14ac:dyDescent="0.3">
      <c r="B473" s="330">
        <v>42264</v>
      </c>
      <c r="C473" s="319" t="s">
        <v>157</v>
      </c>
      <c r="D473" s="319" t="s">
        <v>211</v>
      </c>
      <c r="E473" s="319" t="s">
        <v>960</v>
      </c>
      <c r="F473" s="319" t="s">
        <v>1934</v>
      </c>
      <c r="G473" s="319" t="s">
        <v>1272</v>
      </c>
      <c r="H473" s="319" t="s">
        <v>912</v>
      </c>
      <c r="I473" s="319">
        <v>53100</v>
      </c>
      <c r="J473" s="319" t="s">
        <v>1001</v>
      </c>
      <c r="K473" s="331">
        <v>40944</v>
      </c>
      <c r="L473" s="320" t="s">
        <v>983</v>
      </c>
      <c r="M473" s="319" t="s">
        <v>991</v>
      </c>
      <c r="N473" s="319" t="s">
        <v>2608</v>
      </c>
      <c r="O473" s="329">
        <v>52.59</v>
      </c>
      <c r="P473" s="411">
        <v>4.3824600000000009</v>
      </c>
      <c r="Q473" s="333" t="s">
        <v>3628</v>
      </c>
      <c r="R473" s="411"/>
      <c r="S473" s="396"/>
      <c r="T473" s="411"/>
      <c r="U473" s="411"/>
      <c r="V473" s="411"/>
      <c r="W473" s="396"/>
      <c r="X473" s="411"/>
      <c r="Y473" s="411"/>
      <c r="Z473" s="411"/>
      <c r="AA473" s="396"/>
      <c r="AB473" s="411"/>
      <c r="AC473" s="411"/>
      <c r="AD473" s="411"/>
      <c r="AE473" s="396">
        <f t="shared" si="3"/>
        <v>0</v>
      </c>
      <c r="AF473" s="397">
        <f t="shared" si="2"/>
        <v>4.3824600000000009</v>
      </c>
    </row>
    <row r="474" spans="2:32" s="242" customFormat="1" x14ac:dyDescent="0.3">
      <c r="B474" s="434">
        <v>42278</v>
      </c>
      <c r="C474" s="434" t="s">
        <v>2663</v>
      </c>
      <c r="D474" s="434" t="s">
        <v>3622</v>
      </c>
      <c r="E474" s="434" t="s">
        <v>3623</v>
      </c>
      <c r="F474" s="434" t="s">
        <v>3624</v>
      </c>
      <c r="G474" s="434" t="s">
        <v>1272</v>
      </c>
      <c r="H474" s="434" t="s">
        <v>912</v>
      </c>
      <c r="I474" s="444">
        <v>53100</v>
      </c>
      <c r="J474" s="434"/>
      <c r="K474" s="434">
        <v>43338</v>
      </c>
      <c r="L474" s="434" t="s">
        <v>983</v>
      </c>
      <c r="M474" s="434"/>
      <c r="N474" s="434"/>
      <c r="O474" s="434"/>
      <c r="P474" s="242" t="s">
        <v>3625</v>
      </c>
      <c r="Q474" s="450" t="s">
        <v>3630</v>
      </c>
    </row>
    <row r="475" spans="2:32" x14ac:dyDescent="0.3">
      <c r="B475" s="173">
        <v>42289</v>
      </c>
      <c r="C475" s="319" t="s">
        <v>2594</v>
      </c>
      <c r="D475" s="319" t="s">
        <v>2630</v>
      </c>
      <c r="E475" s="319" t="s">
        <v>911</v>
      </c>
      <c r="F475" s="319" t="s">
        <v>1065</v>
      </c>
      <c r="G475" s="319" t="s">
        <v>1272</v>
      </c>
      <c r="H475" s="319" t="s">
        <v>912</v>
      </c>
      <c r="I475" s="319">
        <v>53100</v>
      </c>
      <c r="J475" s="319" t="s">
        <v>1001</v>
      </c>
      <c r="K475" s="320">
        <v>39083</v>
      </c>
      <c r="L475" s="320" t="s">
        <v>983</v>
      </c>
      <c r="M475" s="319" t="s">
        <v>991</v>
      </c>
      <c r="N475" s="402"/>
      <c r="O475" s="327"/>
      <c r="P475" s="399" t="s">
        <v>3635</v>
      </c>
    </row>
    <row r="476" spans="2:32" x14ac:dyDescent="0.3">
      <c r="B476" s="330">
        <v>42293</v>
      </c>
      <c r="C476" s="319" t="s">
        <v>2594</v>
      </c>
      <c r="D476" s="319" t="s">
        <v>3636</v>
      </c>
      <c r="E476" s="175" t="s">
        <v>3493</v>
      </c>
      <c r="F476" s="319" t="s">
        <v>3637</v>
      </c>
      <c r="G476" s="319" t="s">
        <v>1272</v>
      </c>
      <c r="H476" s="319" t="s">
        <v>912</v>
      </c>
      <c r="I476" s="319">
        <v>53100</v>
      </c>
      <c r="J476" s="319"/>
      <c r="K476" s="331">
        <v>43337</v>
      </c>
      <c r="L476" s="320" t="s">
        <v>983</v>
      </c>
      <c r="M476" s="319" t="s">
        <v>991</v>
      </c>
      <c r="N476" s="402"/>
      <c r="O476" s="327"/>
      <c r="P476" s="399" t="s">
        <v>3638</v>
      </c>
    </row>
    <row r="477" spans="2:32" x14ac:dyDescent="0.3">
      <c r="B477" s="305">
        <v>42314</v>
      </c>
      <c r="C477" s="304" t="s">
        <v>2700</v>
      </c>
      <c r="D477" s="304" t="s">
        <v>3639</v>
      </c>
      <c r="E477" s="447" t="s">
        <v>3493</v>
      </c>
      <c r="F477" s="304" t="s">
        <v>3640</v>
      </c>
      <c r="G477" s="304" t="s">
        <v>3346</v>
      </c>
      <c r="H477" s="304" t="s">
        <v>913</v>
      </c>
      <c r="I477" s="304">
        <v>53000</v>
      </c>
      <c r="J477" s="304" t="s">
        <v>1003</v>
      </c>
      <c r="K477" s="303">
        <v>43373</v>
      </c>
      <c r="L477" s="301" t="s">
        <v>983</v>
      </c>
      <c r="M477" s="304" t="s">
        <v>992</v>
      </c>
      <c r="N477" s="402"/>
      <c r="O477" s="327"/>
      <c r="P477" s="399"/>
    </row>
    <row r="478" spans="2:32" x14ac:dyDescent="0.3">
      <c r="B478" s="305">
        <v>42333</v>
      </c>
      <c r="C478" s="304" t="s">
        <v>2700</v>
      </c>
      <c r="D478" s="304" t="s">
        <v>3641</v>
      </c>
      <c r="E478" s="448" t="s">
        <v>3493</v>
      </c>
      <c r="F478" s="449" t="s">
        <v>3642</v>
      </c>
      <c r="G478" s="304" t="s">
        <v>3346</v>
      </c>
      <c r="H478" s="304" t="s">
        <v>913</v>
      </c>
      <c r="I478" s="304">
        <v>53000</v>
      </c>
      <c r="J478" s="304" t="s">
        <v>1003</v>
      </c>
      <c r="K478" s="303">
        <v>43422</v>
      </c>
      <c r="L478" s="301" t="s">
        <v>983</v>
      </c>
      <c r="M478" s="304" t="s">
        <v>992</v>
      </c>
      <c r="N478" s="402"/>
      <c r="O478" s="327"/>
      <c r="P478" s="399"/>
    </row>
    <row r="479" spans="2:32" x14ac:dyDescent="0.3">
      <c r="B479" s="305">
        <v>42333</v>
      </c>
      <c r="C479" s="304" t="s">
        <v>2700</v>
      </c>
      <c r="D479" s="304" t="s">
        <v>3643</v>
      </c>
      <c r="E479" s="448" t="s">
        <v>3493</v>
      </c>
      <c r="F479" s="304" t="s">
        <v>3644</v>
      </c>
      <c r="G479" s="304" t="s">
        <v>3346</v>
      </c>
      <c r="H479" s="304" t="s">
        <v>913</v>
      </c>
      <c r="I479" s="304">
        <v>53000</v>
      </c>
      <c r="J479" s="304" t="s">
        <v>1003</v>
      </c>
      <c r="K479" s="303">
        <v>43422</v>
      </c>
      <c r="L479" s="301" t="s">
        <v>983</v>
      </c>
      <c r="M479" s="304" t="s">
        <v>992</v>
      </c>
      <c r="N479" s="402"/>
      <c r="O479" s="327"/>
      <c r="P479" s="399"/>
    </row>
    <row r="480" spans="2:32" x14ac:dyDescent="0.3">
      <c r="B480" s="305">
        <v>42333</v>
      </c>
      <c r="C480" s="304" t="s">
        <v>2700</v>
      </c>
      <c r="D480" s="304" t="s">
        <v>3645</v>
      </c>
      <c r="E480" s="448" t="s">
        <v>3493</v>
      </c>
      <c r="F480" s="304" t="s">
        <v>3646</v>
      </c>
      <c r="G480" s="304" t="s">
        <v>3346</v>
      </c>
      <c r="H480" s="304" t="s">
        <v>913</v>
      </c>
      <c r="I480" s="304">
        <v>53000</v>
      </c>
      <c r="J480" s="304" t="s">
        <v>1003</v>
      </c>
      <c r="K480" s="303">
        <v>43422</v>
      </c>
      <c r="L480" s="301" t="s">
        <v>983</v>
      </c>
      <c r="M480" s="304" t="s">
        <v>992</v>
      </c>
      <c r="N480" s="402"/>
      <c r="O480" s="327"/>
      <c r="P480" s="399"/>
    </row>
    <row r="481" spans="2:16" x14ac:dyDescent="0.3">
      <c r="B481" s="305">
        <v>42333</v>
      </c>
      <c r="C481" s="304" t="s">
        <v>2700</v>
      </c>
      <c r="D481" s="304" t="s">
        <v>3647</v>
      </c>
      <c r="E481" s="448" t="s">
        <v>3493</v>
      </c>
      <c r="F481" s="304" t="s">
        <v>3648</v>
      </c>
      <c r="G481" s="304" t="s">
        <v>3346</v>
      </c>
      <c r="H481" s="304" t="s">
        <v>913</v>
      </c>
      <c r="I481" s="304">
        <v>53000</v>
      </c>
      <c r="J481" s="304" t="s">
        <v>1003</v>
      </c>
      <c r="K481" s="303">
        <v>43422</v>
      </c>
      <c r="L481" s="301" t="s">
        <v>983</v>
      </c>
      <c r="M481" s="304" t="s">
        <v>992</v>
      </c>
      <c r="N481" s="402"/>
      <c r="O481" s="327"/>
      <c r="P481" s="399"/>
    </row>
    <row r="482" spans="2:16" x14ac:dyDescent="0.3">
      <c r="B482" s="305">
        <v>42333</v>
      </c>
      <c r="C482" s="304" t="s">
        <v>2700</v>
      </c>
      <c r="D482" s="304" t="s">
        <v>3649</v>
      </c>
      <c r="E482" s="448" t="s">
        <v>3493</v>
      </c>
      <c r="F482" s="304" t="s">
        <v>3650</v>
      </c>
      <c r="G482" s="304" t="s">
        <v>3346</v>
      </c>
      <c r="H482" s="304" t="s">
        <v>913</v>
      </c>
      <c r="I482" s="304">
        <v>53000</v>
      </c>
      <c r="J482" s="304" t="s">
        <v>1003</v>
      </c>
      <c r="K482" s="303">
        <v>43373</v>
      </c>
      <c r="L482" s="301" t="s">
        <v>983</v>
      </c>
      <c r="M482" s="304" t="s">
        <v>992</v>
      </c>
      <c r="N482" s="402"/>
      <c r="O482" s="327"/>
      <c r="P482" s="399"/>
    </row>
    <row r="483" spans="2:16" x14ac:dyDescent="0.3">
      <c r="B483" s="305">
        <v>42333</v>
      </c>
      <c r="C483" s="304" t="s">
        <v>3651</v>
      </c>
      <c r="D483" s="304" t="s">
        <v>3652</v>
      </c>
      <c r="E483" s="448" t="s">
        <v>3493</v>
      </c>
      <c r="F483" s="304" t="s">
        <v>3653</v>
      </c>
      <c r="G483" s="304" t="s">
        <v>3346</v>
      </c>
      <c r="H483" s="304" t="s">
        <v>913</v>
      </c>
      <c r="I483" s="304">
        <v>53000</v>
      </c>
      <c r="J483" s="304" t="s">
        <v>1003</v>
      </c>
      <c r="K483" s="303">
        <v>43373</v>
      </c>
      <c r="L483" s="301" t="s">
        <v>983</v>
      </c>
      <c r="M483" s="304" t="s">
        <v>992</v>
      </c>
      <c r="N483" s="402"/>
      <c r="O483" s="327"/>
      <c r="P483" s="399"/>
    </row>
    <row r="484" spans="2:16" x14ac:dyDescent="0.3">
      <c r="B484" s="305">
        <v>42333</v>
      </c>
      <c r="C484" s="304" t="s">
        <v>2594</v>
      </c>
      <c r="D484" s="304" t="s">
        <v>3654</v>
      </c>
      <c r="E484" s="448" t="s">
        <v>3655</v>
      </c>
      <c r="F484" s="304" t="s">
        <v>3656</v>
      </c>
      <c r="G484" s="304" t="s">
        <v>1272</v>
      </c>
      <c r="H484" s="304" t="s">
        <v>912</v>
      </c>
      <c r="I484" s="304">
        <v>53100</v>
      </c>
      <c r="J484" s="304" t="s">
        <v>1003</v>
      </c>
      <c r="K484" s="303">
        <v>43373</v>
      </c>
      <c r="L484" s="301" t="s">
        <v>983</v>
      </c>
      <c r="M484" s="304" t="s">
        <v>992</v>
      </c>
      <c r="N484" s="402"/>
      <c r="O484" s="327"/>
      <c r="P484" s="399"/>
    </row>
    <row r="485" spans="2:16" x14ac:dyDescent="0.3">
      <c r="B485" s="305">
        <v>42333</v>
      </c>
      <c r="C485" s="304" t="s">
        <v>2700</v>
      </c>
      <c r="D485" s="304" t="s">
        <v>3657</v>
      </c>
      <c r="E485" s="448" t="s">
        <v>3493</v>
      </c>
      <c r="F485" s="304" t="s">
        <v>3658</v>
      </c>
      <c r="G485" s="304" t="s">
        <v>3346</v>
      </c>
      <c r="H485" s="304" t="s">
        <v>913</v>
      </c>
      <c r="I485" s="304">
        <v>53000</v>
      </c>
      <c r="J485" s="304" t="s">
        <v>1003</v>
      </c>
      <c r="K485" s="303">
        <v>43350</v>
      </c>
      <c r="L485" s="301" t="s">
        <v>983</v>
      </c>
      <c r="M485" s="304" t="s">
        <v>992</v>
      </c>
      <c r="N485" s="402"/>
      <c r="O485" s="327"/>
      <c r="P485" s="399"/>
    </row>
    <row r="486" spans="2:16" x14ac:dyDescent="0.3">
      <c r="B486" s="305">
        <v>42333</v>
      </c>
      <c r="C486" s="304" t="s">
        <v>2700</v>
      </c>
      <c r="D486" s="304" t="s">
        <v>3659</v>
      </c>
      <c r="E486" s="448" t="s">
        <v>3493</v>
      </c>
      <c r="F486" s="304" t="s">
        <v>3660</v>
      </c>
      <c r="G486" s="304" t="s">
        <v>3346</v>
      </c>
      <c r="H486" s="304" t="s">
        <v>913</v>
      </c>
      <c r="I486" s="304">
        <v>53000</v>
      </c>
      <c r="J486" s="304" t="s">
        <v>1003</v>
      </c>
      <c r="K486" s="303">
        <v>43350</v>
      </c>
      <c r="L486" s="301" t="s">
        <v>983</v>
      </c>
      <c r="M486" s="304" t="s">
        <v>992</v>
      </c>
      <c r="N486" s="402"/>
      <c r="O486" s="327"/>
      <c r="P486" s="399"/>
    </row>
    <row r="487" spans="2:16" x14ac:dyDescent="0.3">
      <c r="B487" s="305">
        <v>42333</v>
      </c>
      <c r="C487" s="304" t="s">
        <v>2700</v>
      </c>
      <c r="D487" s="448" t="s">
        <v>3661</v>
      </c>
      <c r="E487" s="448" t="s">
        <v>3493</v>
      </c>
      <c r="F487" s="304" t="s">
        <v>3662</v>
      </c>
      <c r="G487" s="304" t="s">
        <v>3346</v>
      </c>
      <c r="H487" s="304" t="s">
        <v>913</v>
      </c>
      <c r="I487" s="304">
        <v>53000</v>
      </c>
      <c r="J487" s="304" t="s">
        <v>1003</v>
      </c>
      <c r="K487" s="303">
        <v>43353</v>
      </c>
      <c r="L487" s="301" t="s">
        <v>983</v>
      </c>
      <c r="M487" s="304" t="s">
        <v>992</v>
      </c>
      <c r="N487" s="402"/>
      <c r="O487" s="327"/>
      <c r="P487" s="399"/>
    </row>
    <row r="488" spans="2:16" x14ac:dyDescent="0.3">
      <c r="B488" s="305">
        <v>42333</v>
      </c>
      <c r="C488" s="304" t="s">
        <v>2700</v>
      </c>
      <c r="D488" s="304" t="s">
        <v>3663</v>
      </c>
      <c r="E488" s="448" t="s">
        <v>3493</v>
      </c>
      <c r="F488" s="304" t="s">
        <v>3664</v>
      </c>
      <c r="G488" s="304" t="s">
        <v>3346</v>
      </c>
      <c r="H488" s="304" t="s">
        <v>913</v>
      </c>
      <c r="I488" s="304">
        <v>53000</v>
      </c>
      <c r="J488" s="304" t="s">
        <v>1003</v>
      </c>
      <c r="K488" s="303">
        <v>43353</v>
      </c>
      <c r="L488" s="301" t="s">
        <v>983</v>
      </c>
      <c r="M488" s="304" t="s">
        <v>992</v>
      </c>
      <c r="N488" s="402"/>
      <c r="O488" s="327"/>
      <c r="P488" s="399"/>
    </row>
    <row r="489" spans="2:16" x14ac:dyDescent="0.3">
      <c r="B489" s="305">
        <v>42333</v>
      </c>
      <c r="C489" s="304" t="s">
        <v>2700</v>
      </c>
      <c r="D489" s="304" t="s">
        <v>3665</v>
      </c>
      <c r="E489" s="448" t="s">
        <v>3493</v>
      </c>
      <c r="F489" s="304" t="s">
        <v>3666</v>
      </c>
      <c r="G489" s="304" t="s">
        <v>3346</v>
      </c>
      <c r="H489" s="304" t="s">
        <v>913</v>
      </c>
      <c r="I489" s="304">
        <v>53000</v>
      </c>
      <c r="J489" s="304" t="s">
        <v>1003</v>
      </c>
      <c r="K489" s="303">
        <v>42277</v>
      </c>
      <c r="L489" s="301" t="s">
        <v>983</v>
      </c>
      <c r="M489" s="304" t="s">
        <v>992</v>
      </c>
      <c r="N489" s="402"/>
      <c r="O489" s="327"/>
      <c r="P489" s="399"/>
    </row>
    <row r="490" spans="2:16" x14ac:dyDescent="0.3">
      <c r="B490" s="305">
        <v>42333</v>
      </c>
      <c r="C490" s="304" t="s">
        <v>2700</v>
      </c>
      <c r="D490" s="304" t="s">
        <v>3667</v>
      </c>
      <c r="E490" s="448" t="s">
        <v>3493</v>
      </c>
      <c r="F490" s="304" t="s">
        <v>3668</v>
      </c>
      <c r="G490" s="304" t="s">
        <v>3346</v>
      </c>
      <c r="H490" s="304" t="s">
        <v>913</v>
      </c>
      <c r="I490" s="304">
        <v>53000</v>
      </c>
      <c r="J490" s="304" t="s">
        <v>1003</v>
      </c>
      <c r="K490" s="303">
        <v>43417</v>
      </c>
      <c r="L490" s="301" t="s">
        <v>983</v>
      </c>
      <c r="M490" s="304" t="s">
        <v>992</v>
      </c>
      <c r="N490" s="402"/>
      <c r="O490" s="327"/>
      <c r="P490" s="399"/>
    </row>
    <row r="491" spans="2:16" x14ac:dyDescent="0.3">
      <c r="B491" s="305">
        <v>42333</v>
      </c>
      <c r="C491" s="304" t="s">
        <v>2594</v>
      </c>
      <c r="D491" s="304" t="s">
        <v>3669</v>
      </c>
      <c r="E491" s="448" t="s">
        <v>3493</v>
      </c>
      <c r="F491" s="304" t="s">
        <v>3670</v>
      </c>
      <c r="G491" s="304" t="s">
        <v>1272</v>
      </c>
      <c r="H491" s="304" t="s">
        <v>912</v>
      </c>
      <c r="I491" s="304">
        <v>53100</v>
      </c>
      <c r="J491" s="304" t="s">
        <v>1003</v>
      </c>
      <c r="K491" s="303">
        <v>43422</v>
      </c>
      <c r="L491" s="301" t="s">
        <v>983</v>
      </c>
      <c r="M491" s="304" t="s">
        <v>992</v>
      </c>
      <c r="N491" s="402"/>
      <c r="O491" s="327"/>
      <c r="P491" s="399"/>
    </row>
    <row r="492" spans="2:16" x14ac:dyDescent="0.3">
      <c r="B492" s="305">
        <v>42333</v>
      </c>
      <c r="C492" s="304" t="s">
        <v>2700</v>
      </c>
      <c r="D492" s="304" t="s">
        <v>3671</v>
      </c>
      <c r="E492" s="448" t="s">
        <v>3493</v>
      </c>
      <c r="F492" s="304" t="s">
        <v>3672</v>
      </c>
      <c r="G492" s="304" t="s">
        <v>3346</v>
      </c>
      <c r="H492" s="304" t="s">
        <v>913</v>
      </c>
      <c r="I492" s="304">
        <v>53000</v>
      </c>
      <c r="J492" s="304" t="s">
        <v>1003</v>
      </c>
      <c r="K492" s="303">
        <v>43422</v>
      </c>
      <c r="L492" s="301" t="s">
        <v>983</v>
      </c>
      <c r="M492" s="304" t="s">
        <v>992</v>
      </c>
      <c r="N492" s="402"/>
      <c r="O492" s="327"/>
      <c r="P492" s="399"/>
    </row>
    <row r="493" spans="2:16" x14ac:dyDescent="0.3">
      <c r="B493" s="305">
        <v>42333</v>
      </c>
      <c r="C493" s="304" t="s">
        <v>2594</v>
      </c>
      <c r="D493" s="304" t="s">
        <v>3673</v>
      </c>
      <c r="E493" s="448" t="s">
        <v>3493</v>
      </c>
      <c r="F493" s="304" t="s">
        <v>3674</v>
      </c>
      <c r="G493" s="304" t="s">
        <v>1272</v>
      </c>
      <c r="H493" s="304" t="s">
        <v>912</v>
      </c>
      <c r="I493" s="304">
        <v>53100</v>
      </c>
      <c r="J493" s="304" t="s">
        <v>1003</v>
      </c>
      <c r="K493" s="303">
        <v>43422</v>
      </c>
      <c r="L493" s="301" t="s">
        <v>983</v>
      </c>
      <c r="M493" s="304" t="s">
        <v>992</v>
      </c>
      <c r="N493" s="402"/>
      <c r="O493" s="327"/>
      <c r="P493" s="399"/>
    </row>
    <row r="494" spans="2:16" x14ac:dyDescent="0.3">
      <c r="B494" s="305">
        <v>42333</v>
      </c>
      <c r="C494" s="304" t="s">
        <v>2594</v>
      </c>
      <c r="D494" s="304" t="s">
        <v>3675</v>
      </c>
      <c r="E494" s="448" t="s">
        <v>3493</v>
      </c>
      <c r="F494" s="304" t="s">
        <v>3676</v>
      </c>
      <c r="G494" s="304" t="s">
        <v>1272</v>
      </c>
      <c r="H494" s="304" t="s">
        <v>912</v>
      </c>
      <c r="I494" s="304">
        <v>53100</v>
      </c>
      <c r="J494" s="304" t="s">
        <v>1003</v>
      </c>
      <c r="K494" s="303">
        <v>43422</v>
      </c>
      <c r="L494" s="301" t="s">
        <v>983</v>
      </c>
      <c r="M494" s="304" t="s">
        <v>992</v>
      </c>
      <c r="N494" s="402"/>
      <c r="O494" s="327"/>
      <c r="P494" s="399"/>
    </row>
    <row r="495" spans="2:16" x14ac:dyDescent="0.3">
      <c r="B495" s="305">
        <v>42333</v>
      </c>
      <c r="C495" s="304" t="s">
        <v>2594</v>
      </c>
      <c r="D495" s="304" t="s">
        <v>3677</v>
      </c>
      <c r="E495" s="448" t="s">
        <v>3493</v>
      </c>
      <c r="F495" s="304" t="s">
        <v>3676</v>
      </c>
      <c r="G495" s="304" t="s">
        <v>1272</v>
      </c>
      <c r="H495" s="304" t="s">
        <v>912</v>
      </c>
      <c r="I495" s="304">
        <v>53100</v>
      </c>
      <c r="J495" s="304" t="s">
        <v>1003</v>
      </c>
      <c r="K495" s="303">
        <v>43422</v>
      </c>
      <c r="L495" s="301" t="s">
        <v>983</v>
      </c>
      <c r="M495" s="304" t="s">
        <v>992</v>
      </c>
      <c r="N495" s="402"/>
      <c r="O495" s="327"/>
      <c r="P495" s="399"/>
    </row>
    <row r="496" spans="2:16" x14ac:dyDescent="0.3">
      <c r="B496" s="305">
        <v>42333</v>
      </c>
      <c r="C496" s="304" t="s">
        <v>2594</v>
      </c>
      <c r="D496" s="304" t="s">
        <v>3678</v>
      </c>
      <c r="E496" s="448" t="s">
        <v>3493</v>
      </c>
      <c r="F496" s="304" t="s">
        <v>3679</v>
      </c>
      <c r="G496" s="304" t="s">
        <v>1272</v>
      </c>
      <c r="H496" s="304" t="s">
        <v>912</v>
      </c>
      <c r="I496" s="304">
        <v>53100</v>
      </c>
      <c r="J496" s="304" t="s">
        <v>1003</v>
      </c>
      <c r="K496" s="303">
        <v>43422</v>
      </c>
      <c r="L496" s="301" t="s">
        <v>983</v>
      </c>
      <c r="M496" s="304" t="s">
        <v>992</v>
      </c>
      <c r="N496" s="402"/>
      <c r="O496" s="327"/>
      <c r="P496" s="399"/>
    </row>
    <row r="497" spans="2:16" x14ac:dyDescent="0.3">
      <c r="B497" s="305">
        <v>42333</v>
      </c>
      <c r="C497" s="304" t="s">
        <v>2594</v>
      </c>
      <c r="D497" s="304" t="s">
        <v>3680</v>
      </c>
      <c r="E497" s="448" t="s">
        <v>3493</v>
      </c>
      <c r="F497" s="304" t="s">
        <v>3681</v>
      </c>
      <c r="G497" s="304" t="s">
        <v>1272</v>
      </c>
      <c r="H497" s="304" t="s">
        <v>912</v>
      </c>
      <c r="I497" s="304">
        <v>53100</v>
      </c>
      <c r="J497" s="304" t="s">
        <v>1003</v>
      </c>
      <c r="K497" s="303">
        <v>43350</v>
      </c>
      <c r="L497" s="301" t="s">
        <v>983</v>
      </c>
      <c r="M497" s="304" t="s">
        <v>992</v>
      </c>
      <c r="N497" s="402"/>
      <c r="O497" s="327"/>
      <c r="P497" s="399"/>
    </row>
    <row r="498" spans="2:16" x14ac:dyDescent="0.3">
      <c r="B498" s="305">
        <v>42333</v>
      </c>
      <c r="C498" s="304" t="s">
        <v>2594</v>
      </c>
      <c r="D498" s="304" t="s">
        <v>3636</v>
      </c>
      <c r="E498" s="448" t="s">
        <v>3493</v>
      </c>
      <c r="F498" s="304" t="s">
        <v>3637</v>
      </c>
      <c r="G498" s="304" t="s">
        <v>1272</v>
      </c>
      <c r="H498" s="304" t="s">
        <v>912</v>
      </c>
      <c r="I498" s="304">
        <v>53100</v>
      </c>
      <c r="J498" s="304" t="s">
        <v>1003</v>
      </c>
      <c r="K498" s="303">
        <v>43353</v>
      </c>
      <c r="L498" s="301" t="s">
        <v>983</v>
      </c>
      <c r="M498" s="304" t="s">
        <v>992</v>
      </c>
      <c r="N498" s="402"/>
      <c r="O498" s="327"/>
      <c r="P498" s="399"/>
    </row>
    <row r="499" spans="2:16" x14ac:dyDescent="0.3">
      <c r="B499" s="305">
        <v>42346</v>
      </c>
      <c r="C499" s="460" t="s">
        <v>2594</v>
      </c>
      <c r="D499" s="461" t="s">
        <v>3687</v>
      </c>
      <c r="E499" s="460" t="s">
        <v>3493</v>
      </c>
      <c r="F499" s="461" t="s">
        <v>3688</v>
      </c>
      <c r="G499" s="460" t="s">
        <v>1272</v>
      </c>
      <c r="H499" s="460" t="s">
        <v>912</v>
      </c>
      <c r="I499" s="460">
        <v>53100</v>
      </c>
      <c r="J499" s="460" t="s">
        <v>1001</v>
      </c>
      <c r="K499" s="462">
        <v>43430</v>
      </c>
      <c r="L499" s="463" t="s">
        <v>983</v>
      </c>
      <c r="M499" s="460" t="s">
        <v>991</v>
      </c>
      <c r="N499" s="304"/>
      <c r="O499" s="302"/>
    </row>
    <row r="500" spans="2:16" x14ac:dyDescent="0.3">
      <c r="B500" s="305">
        <v>42346</v>
      </c>
      <c r="C500" s="460" t="s">
        <v>2700</v>
      </c>
      <c r="D500" s="460" t="s">
        <v>3654</v>
      </c>
      <c r="E500" s="460" t="s">
        <v>3655</v>
      </c>
      <c r="F500" s="460" t="s">
        <v>3656</v>
      </c>
      <c r="G500" s="460" t="s">
        <v>1272</v>
      </c>
      <c r="H500" s="460" t="s">
        <v>912</v>
      </c>
      <c r="I500" s="460">
        <v>53100</v>
      </c>
      <c r="J500" s="460" t="s">
        <v>3689</v>
      </c>
      <c r="K500" s="462">
        <v>43373</v>
      </c>
      <c r="L500" s="463" t="s">
        <v>983</v>
      </c>
      <c r="M500" s="460" t="s">
        <v>991</v>
      </c>
      <c r="N500" s="402"/>
      <c r="O500" s="327"/>
    </row>
    <row r="501" spans="2:16" x14ac:dyDescent="0.3">
      <c r="B501" s="305">
        <v>42346</v>
      </c>
      <c r="C501" s="460" t="s">
        <v>2594</v>
      </c>
      <c r="D501" s="460" t="s">
        <v>3690</v>
      </c>
      <c r="E501" s="460" t="s">
        <v>3682</v>
      </c>
      <c r="F501" s="460" t="s">
        <v>3691</v>
      </c>
      <c r="G501" s="460" t="s">
        <v>1272</v>
      </c>
      <c r="H501" s="460" t="s">
        <v>912</v>
      </c>
      <c r="I501" s="460">
        <v>53100</v>
      </c>
      <c r="J501" s="460" t="s">
        <v>3692</v>
      </c>
      <c r="K501" s="462">
        <v>43386</v>
      </c>
      <c r="L501" s="463" t="s">
        <v>983</v>
      </c>
      <c r="M501" s="460" t="s">
        <v>991</v>
      </c>
      <c r="N501" s="402"/>
      <c r="O501" s="327"/>
    </row>
    <row r="502" spans="2:16" x14ac:dyDescent="0.3">
      <c r="B502" s="305">
        <v>42346</v>
      </c>
      <c r="C502" s="460" t="s">
        <v>2594</v>
      </c>
      <c r="D502" s="460" t="s">
        <v>3693</v>
      </c>
      <c r="E502" s="460" t="s">
        <v>3682</v>
      </c>
      <c r="F502" s="460" t="s">
        <v>3694</v>
      </c>
      <c r="G502" s="460" t="s">
        <v>1272</v>
      </c>
      <c r="H502" s="460" t="s">
        <v>912</v>
      </c>
      <c r="I502" s="460">
        <v>53100</v>
      </c>
      <c r="J502" s="460" t="s">
        <v>1001</v>
      </c>
      <c r="K502" s="462">
        <v>43434</v>
      </c>
      <c r="L502" s="463" t="s">
        <v>983</v>
      </c>
      <c r="M502" s="460" t="s">
        <v>991</v>
      </c>
      <c r="N502" s="402"/>
      <c r="O502" s="327"/>
    </row>
    <row r="503" spans="2:16" x14ac:dyDescent="0.3">
      <c r="B503" s="305">
        <v>42346</v>
      </c>
      <c r="C503" s="460" t="s">
        <v>2594</v>
      </c>
      <c r="D503" s="460" t="s">
        <v>3695</v>
      </c>
      <c r="E503" s="460" t="s">
        <v>3682</v>
      </c>
      <c r="F503" s="460" t="s">
        <v>3696</v>
      </c>
      <c r="G503" s="460" t="s">
        <v>1272</v>
      </c>
      <c r="H503" s="460" t="s">
        <v>912</v>
      </c>
      <c r="I503" s="460">
        <v>53100</v>
      </c>
      <c r="J503" s="460" t="s">
        <v>1001</v>
      </c>
      <c r="K503" s="462">
        <v>43434</v>
      </c>
      <c r="L503" s="463" t="s">
        <v>983</v>
      </c>
      <c r="M503" s="460" t="s">
        <v>991</v>
      </c>
      <c r="N503" s="402"/>
      <c r="O503" s="327"/>
    </row>
    <row r="504" spans="2:16" x14ac:dyDescent="0.3">
      <c r="B504" s="305">
        <v>42346</v>
      </c>
      <c r="C504" s="460" t="s">
        <v>2594</v>
      </c>
      <c r="D504" s="460" t="s">
        <v>3697</v>
      </c>
      <c r="E504" s="460" t="s">
        <v>3682</v>
      </c>
      <c r="F504" s="460" t="s">
        <v>3698</v>
      </c>
      <c r="G504" s="460" t="s">
        <v>1272</v>
      </c>
      <c r="H504" s="460" t="s">
        <v>912</v>
      </c>
      <c r="I504" s="460">
        <v>53100</v>
      </c>
      <c r="J504" s="460" t="s">
        <v>1001</v>
      </c>
      <c r="K504" s="462">
        <v>43430</v>
      </c>
      <c r="L504" s="463" t="s">
        <v>3699</v>
      </c>
      <c r="M504" s="460" t="s">
        <v>991</v>
      </c>
      <c r="N504" s="402"/>
      <c r="O504" s="327"/>
    </row>
    <row r="505" spans="2:16" x14ac:dyDescent="0.3">
      <c r="B505" s="330">
        <v>42354</v>
      </c>
      <c r="C505" s="457" t="s">
        <v>2938</v>
      </c>
      <c r="D505" s="457" t="s">
        <v>3700</v>
      </c>
      <c r="E505" s="457" t="s">
        <v>3705</v>
      </c>
      <c r="F505" s="457" t="s">
        <v>1565</v>
      </c>
      <c r="G505" s="457" t="s">
        <v>1272</v>
      </c>
      <c r="H505" s="457" t="s">
        <v>912</v>
      </c>
      <c r="I505" s="457">
        <v>53100</v>
      </c>
      <c r="J505" s="457" t="s">
        <v>1001</v>
      </c>
      <c r="K505" s="458">
        <v>40288</v>
      </c>
      <c r="L505" s="459" t="s">
        <v>983</v>
      </c>
      <c r="M505" s="457"/>
      <c r="N505" s="402"/>
      <c r="O505" s="327"/>
    </row>
    <row r="506" spans="2:16" x14ac:dyDescent="0.3">
      <c r="B506" s="330">
        <v>42354</v>
      </c>
      <c r="C506" s="457" t="s">
        <v>2938</v>
      </c>
      <c r="D506" s="457" t="s">
        <v>3203</v>
      </c>
      <c r="E506" s="457" t="s">
        <v>3705</v>
      </c>
      <c r="F506" s="457" t="s">
        <v>1566</v>
      </c>
      <c r="G506" s="457" t="s">
        <v>1272</v>
      </c>
      <c r="H506" s="457" t="s">
        <v>912</v>
      </c>
      <c r="I506" s="457">
        <v>53100</v>
      </c>
      <c r="J506" s="457" t="s">
        <v>1001</v>
      </c>
      <c r="K506" s="458">
        <v>40343</v>
      </c>
      <c r="L506" s="459" t="s">
        <v>983</v>
      </c>
      <c r="M506" s="457"/>
      <c r="N506" s="402"/>
      <c r="O506" s="327"/>
    </row>
    <row r="507" spans="2:16" x14ac:dyDescent="0.3">
      <c r="B507" s="330">
        <v>42354</v>
      </c>
      <c r="C507" s="457" t="s">
        <v>3116</v>
      </c>
      <c r="D507" s="457" t="s">
        <v>3119</v>
      </c>
      <c r="E507" s="457" t="s">
        <v>3706</v>
      </c>
      <c r="F507" s="457" t="s">
        <v>1473</v>
      </c>
      <c r="G507" s="457" t="s">
        <v>1272</v>
      </c>
      <c r="H507" s="457" t="s">
        <v>912</v>
      </c>
      <c r="I507" s="457">
        <v>53100</v>
      </c>
      <c r="J507" s="457" t="s">
        <v>1001</v>
      </c>
      <c r="K507" s="458">
        <v>41159</v>
      </c>
      <c r="L507" s="459" t="s">
        <v>983</v>
      </c>
      <c r="M507" s="457"/>
      <c r="N507" s="402"/>
      <c r="O507" s="327"/>
    </row>
    <row r="508" spans="2:16" x14ac:dyDescent="0.3">
      <c r="B508" s="330">
        <v>42354</v>
      </c>
      <c r="C508" s="457" t="s">
        <v>2938</v>
      </c>
      <c r="D508" s="457" t="s">
        <v>3701</v>
      </c>
      <c r="E508" s="457" t="s">
        <v>3705</v>
      </c>
      <c r="F508" s="457" t="s">
        <v>1317</v>
      </c>
      <c r="G508" s="457" t="s">
        <v>1272</v>
      </c>
      <c r="H508" s="457" t="s">
        <v>912</v>
      </c>
      <c r="I508" s="457">
        <v>53100</v>
      </c>
      <c r="J508" s="457" t="s">
        <v>1001</v>
      </c>
      <c r="K508" s="458">
        <v>40538</v>
      </c>
      <c r="L508" s="459" t="s">
        <v>983</v>
      </c>
      <c r="M508" s="457"/>
      <c r="N508" s="402"/>
      <c r="O508" s="327"/>
    </row>
    <row r="509" spans="2:16" x14ac:dyDescent="0.3">
      <c r="B509" s="330">
        <v>42354</v>
      </c>
      <c r="C509" s="457" t="s">
        <v>2665</v>
      </c>
      <c r="D509" s="457" t="s">
        <v>3702</v>
      </c>
      <c r="E509" s="457" t="s">
        <v>3705</v>
      </c>
      <c r="F509" s="457" t="s">
        <v>1568</v>
      </c>
      <c r="G509" s="457" t="s">
        <v>1272</v>
      </c>
      <c r="H509" s="457" t="s">
        <v>912</v>
      </c>
      <c r="I509" s="457">
        <v>53100</v>
      </c>
      <c r="J509" s="457" t="s">
        <v>1001</v>
      </c>
      <c r="K509" s="458">
        <v>40510</v>
      </c>
      <c r="L509" s="459" t="s">
        <v>983</v>
      </c>
      <c r="M509" s="457"/>
      <c r="N509" s="402"/>
      <c r="O509" s="327"/>
    </row>
    <row r="510" spans="2:16" x14ac:dyDescent="0.3">
      <c r="B510" s="330">
        <v>42354</v>
      </c>
      <c r="C510" s="457" t="s">
        <v>2665</v>
      </c>
      <c r="D510" s="457" t="s">
        <v>2462</v>
      </c>
      <c r="E510" s="457" t="s">
        <v>3705</v>
      </c>
      <c r="F510" s="457" t="s">
        <v>2463</v>
      </c>
      <c r="G510" s="457" t="s">
        <v>1272</v>
      </c>
      <c r="H510" s="457" t="s">
        <v>912</v>
      </c>
      <c r="I510" s="457">
        <v>53100</v>
      </c>
      <c r="J510" s="457" t="s">
        <v>1001</v>
      </c>
      <c r="K510" s="458">
        <v>40924</v>
      </c>
      <c r="L510" s="459" t="s">
        <v>983</v>
      </c>
      <c r="M510" s="457"/>
      <c r="N510" s="402"/>
      <c r="O510" s="327"/>
    </row>
    <row r="511" spans="2:16" x14ac:dyDescent="0.3">
      <c r="B511" s="330">
        <v>42354</v>
      </c>
      <c r="C511" s="457" t="s">
        <v>3703</v>
      </c>
      <c r="D511" s="457" t="s">
        <v>2651</v>
      </c>
      <c r="E511" s="457" t="s">
        <v>3704</v>
      </c>
      <c r="F511" s="457" t="s">
        <v>1798</v>
      </c>
      <c r="G511" s="457" t="s">
        <v>1591</v>
      </c>
      <c r="H511" s="457" t="s">
        <v>947</v>
      </c>
      <c r="I511" s="457">
        <v>45774</v>
      </c>
      <c r="J511" s="457" t="s">
        <v>1001</v>
      </c>
      <c r="K511" s="458">
        <v>42328</v>
      </c>
      <c r="L511" s="459" t="s">
        <v>983</v>
      </c>
      <c r="M511" s="457"/>
      <c r="N511" s="402"/>
      <c r="O511" s="327"/>
    </row>
    <row r="512" spans="2:16" s="464" customFormat="1" x14ac:dyDescent="0.3">
      <c r="B512" s="176">
        <v>42405</v>
      </c>
      <c r="C512" s="319" t="s">
        <v>3708</v>
      </c>
      <c r="D512" s="319" t="s">
        <v>412</v>
      </c>
      <c r="E512" s="319" t="s">
        <v>3709</v>
      </c>
      <c r="F512" s="319" t="s">
        <v>2137</v>
      </c>
      <c r="G512" s="319" t="s">
        <v>1272</v>
      </c>
      <c r="H512" s="319" t="s">
        <v>912</v>
      </c>
      <c r="I512" s="319">
        <v>53100</v>
      </c>
      <c r="J512" s="319"/>
      <c r="K512" s="331">
        <v>39064</v>
      </c>
      <c r="L512" s="320" t="s">
        <v>984</v>
      </c>
      <c r="M512" s="319"/>
      <c r="N512" s="319"/>
      <c r="O512" s="329"/>
    </row>
    <row r="513" spans="2:15" s="464" customFormat="1" x14ac:dyDescent="0.3">
      <c r="B513" s="176">
        <v>42405</v>
      </c>
      <c r="C513" s="319" t="s">
        <v>2911</v>
      </c>
      <c r="D513" s="319" t="s">
        <v>398</v>
      </c>
      <c r="E513" s="319" t="s">
        <v>3710</v>
      </c>
      <c r="F513" s="319" t="s">
        <v>2123</v>
      </c>
      <c r="G513" s="319" t="s">
        <v>1272</v>
      </c>
      <c r="H513" s="319" t="s">
        <v>912</v>
      </c>
      <c r="I513" s="319">
        <v>53100</v>
      </c>
      <c r="J513" s="319"/>
      <c r="K513" s="331">
        <v>39611</v>
      </c>
      <c r="L513" s="320" t="s">
        <v>984</v>
      </c>
      <c r="M513" s="319"/>
      <c r="N513" s="319"/>
      <c r="O513" s="329"/>
    </row>
    <row r="514" spans="2:15" s="464" customFormat="1" x14ac:dyDescent="0.3">
      <c r="B514" s="176">
        <v>42405</v>
      </c>
      <c r="C514" s="319" t="s">
        <v>2911</v>
      </c>
      <c r="D514" s="319" t="s">
        <v>403</v>
      </c>
      <c r="E514" s="319" t="s">
        <v>3710</v>
      </c>
      <c r="F514" s="319" t="s">
        <v>2128</v>
      </c>
      <c r="G514" s="319" t="s">
        <v>1272</v>
      </c>
      <c r="H514" s="319" t="s">
        <v>912</v>
      </c>
      <c r="I514" s="319">
        <v>53100</v>
      </c>
      <c r="J514" s="319"/>
      <c r="K514" s="331">
        <v>39835</v>
      </c>
      <c r="L514" s="320" t="s">
        <v>984</v>
      </c>
      <c r="M514" s="319"/>
      <c r="N514" s="319"/>
      <c r="O514" s="329"/>
    </row>
    <row r="515" spans="2:15" s="467" customFormat="1" x14ac:dyDescent="0.3">
      <c r="B515" s="176">
        <v>42405</v>
      </c>
      <c r="C515" s="319" t="s">
        <v>2911</v>
      </c>
      <c r="D515" s="319" t="s">
        <v>3711</v>
      </c>
      <c r="E515" s="319" t="s">
        <v>3712</v>
      </c>
      <c r="F515" s="319" t="s">
        <v>2122</v>
      </c>
      <c r="G515" s="319" t="s">
        <v>1272</v>
      </c>
      <c r="H515" s="319" t="s">
        <v>912</v>
      </c>
      <c r="I515" s="319">
        <v>53100</v>
      </c>
      <c r="J515" s="319"/>
      <c r="K515" s="331">
        <v>39064</v>
      </c>
      <c r="L515" s="320" t="s">
        <v>984</v>
      </c>
      <c r="M515" s="319"/>
      <c r="N515" s="319"/>
      <c r="O515" s="329"/>
    </row>
    <row r="516" spans="2:15" s="464" customFormat="1" x14ac:dyDescent="0.3">
      <c r="B516" s="176">
        <v>42405</v>
      </c>
      <c r="C516" s="319" t="s">
        <v>2911</v>
      </c>
      <c r="D516" s="319" t="s">
        <v>401</v>
      </c>
      <c r="E516" s="319" t="s">
        <v>3710</v>
      </c>
      <c r="F516" s="319" t="s">
        <v>2126</v>
      </c>
      <c r="G516" s="319" t="s">
        <v>1272</v>
      </c>
      <c r="H516" s="319" t="s">
        <v>912</v>
      </c>
      <c r="I516" s="319">
        <v>53100</v>
      </c>
      <c r="J516" s="319"/>
      <c r="K516" s="331">
        <v>39835</v>
      </c>
      <c r="L516" s="320" t="s">
        <v>984</v>
      </c>
      <c r="M516" s="319"/>
      <c r="N516" s="319"/>
      <c r="O516" s="329"/>
    </row>
    <row r="517" spans="2:15" s="464" customFormat="1" x14ac:dyDescent="0.3">
      <c r="B517" s="176">
        <v>42405</v>
      </c>
      <c r="C517" s="319" t="s">
        <v>2911</v>
      </c>
      <c r="D517" s="319" t="s">
        <v>402</v>
      </c>
      <c r="E517" s="319" t="s">
        <v>3710</v>
      </c>
      <c r="F517" s="319" t="s">
        <v>2127</v>
      </c>
      <c r="G517" s="319" t="s">
        <v>1272</v>
      </c>
      <c r="H517" s="319" t="s">
        <v>912</v>
      </c>
      <c r="I517" s="319">
        <v>53100</v>
      </c>
      <c r="J517" s="319"/>
      <c r="K517" s="331">
        <v>39835</v>
      </c>
      <c r="L517" s="320" t="s">
        <v>984</v>
      </c>
      <c r="M517" s="319"/>
      <c r="N517" s="319"/>
      <c r="O517" s="329"/>
    </row>
    <row r="518" spans="2:15" s="464" customFormat="1" x14ac:dyDescent="0.3">
      <c r="B518" s="176">
        <v>42405</v>
      </c>
      <c r="C518" s="319" t="s">
        <v>2911</v>
      </c>
      <c r="D518" s="319" t="s">
        <v>411</v>
      </c>
      <c r="E518" s="319" t="s">
        <v>3710</v>
      </c>
      <c r="F518" s="319" t="s">
        <v>2136</v>
      </c>
      <c r="G518" s="319" t="s">
        <v>1272</v>
      </c>
      <c r="H518" s="319" t="s">
        <v>912</v>
      </c>
      <c r="I518" s="319">
        <v>53100</v>
      </c>
      <c r="J518" s="319"/>
      <c r="K518" s="331">
        <v>39064</v>
      </c>
      <c r="L518" s="320" t="s">
        <v>984</v>
      </c>
      <c r="M518" s="319"/>
      <c r="N518" s="319"/>
      <c r="O518" s="329"/>
    </row>
    <row r="519" spans="2:15" s="465" customFormat="1" x14ac:dyDescent="0.3">
      <c r="B519" s="407">
        <v>42408</v>
      </c>
      <c r="C519" s="225" t="s">
        <v>2700</v>
      </c>
      <c r="D519" s="225" t="s">
        <v>3713</v>
      </c>
      <c r="E519" s="225" t="s">
        <v>848</v>
      </c>
      <c r="F519" s="225" t="s">
        <v>2290</v>
      </c>
      <c r="G519" s="225" t="s">
        <v>3714</v>
      </c>
      <c r="H519" s="225" t="s">
        <v>913</v>
      </c>
      <c r="I519" s="225">
        <v>53000</v>
      </c>
      <c r="J519" s="225"/>
      <c r="K519" s="468">
        <v>42353</v>
      </c>
      <c r="L519" s="469" t="s">
        <v>983</v>
      </c>
      <c r="M519" s="225"/>
      <c r="N519" s="225"/>
      <c r="O519" s="224"/>
    </row>
    <row r="520" spans="2:15" s="466" customFormat="1" x14ac:dyDescent="0.3">
      <c r="B520" s="376">
        <v>42416</v>
      </c>
      <c r="C520" s="304" t="s">
        <v>2594</v>
      </c>
      <c r="D520" s="304" t="s">
        <v>3715</v>
      </c>
      <c r="E520" s="304" t="s">
        <v>3493</v>
      </c>
      <c r="F520" s="304" t="s">
        <v>3716</v>
      </c>
      <c r="G520" s="304" t="s">
        <v>3717</v>
      </c>
      <c r="H520" s="304" t="s">
        <v>912</v>
      </c>
      <c r="I520" s="304">
        <v>53100</v>
      </c>
      <c r="J520" s="304"/>
      <c r="K520" s="303">
        <v>43501</v>
      </c>
      <c r="L520" s="301" t="s">
        <v>983</v>
      </c>
      <c r="M520" s="304"/>
      <c r="N520" s="304"/>
      <c r="O520" s="302"/>
    </row>
    <row r="521" spans="2:15" s="466" customFormat="1" x14ac:dyDescent="0.3">
      <c r="B521" s="376">
        <v>42416</v>
      </c>
      <c r="C521" s="304" t="s">
        <v>2594</v>
      </c>
      <c r="D521" s="304" t="s">
        <v>3718</v>
      </c>
      <c r="E521" s="304" t="s">
        <v>3493</v>
      </c>
      <c r="F521" s="304" t="s">
        <v>3719</v>
      </c>
      <c r="G521" s="304" t="s">
        <v>3717</v>
      </c>
      <c r="H521" s="304" t="s">
        <v>912</v>
      </c>
      <c r="I521" s="304">
        <v>53100</v>
      </c>
      <c r="J521" s="304"/>
      <c r="K521" s="303">
        <v>43501</v>
      </c>
      <c r="L521" s="301" t="s">
        <v>983</v>
      </c>
      <c r="M521" s="304"/>
      <c r="N521" s="304"/>
      <c r="O521" s="302"/>
    </row>
    <row r="522" spans="2:15" s="496" customFormat="1" x14ac:dyDescent="0.3">
      <c r="B522" s="509">
        <v>42424</v>
      </c>
      <c r="C522" s="513" t="s">
        <v>2663</v>
      </c>
      <c r="D522" s="513" t="s">
        <v>3003</v>
      </c>
      <c r="E522" s="513" t="s">
        <v>3705</v>
      </c>
      <c r="F522" s="513" t="s">
        <v>1354</v>
      </c>
      <c r="G522" s="513" t="s">
        <v>3717</v>
      </c>
      <c r="H522" s="513" t="s">
        <v>912</v>
      </c>
      <c r="I522" s="513">
        <v>53100</v>
      </c>
      <c r="J522" s="513"/>
      <c r="K522" s="502">
        <v>40073</v>
      </c>
      <c r="L522" s="515" t="s">
        <v>983</v>
      </c>
      <c r="M522" s="506"/>
      <c r="N522" s="505"/>
      <c r="O522" s="507"/>
    </row>
    <row r="523" spans="2:15" s="496" customFormat="1" ht="15.6" x14ac:dyDescent="0.3">
      <c r="B523" s="509">
        <v>42425</v>
      </c>
      <c r="C523" s="513" t="s">
        <v>3721</v>
      </c>
      <c r="D523" s="513" t="s">
        <v>3133</v>
      </c>
      <c r="E523" s="513" t="s">
        <v>3722</v>
      </c>
      <c r="F523" s="513" t="s">
        <v>1488</v>
      </c>
      <c r="G523" s="513" t="s">
        <v>1272</v>
      </c>
      <c r="H523" s="513" t="s">
        <v>912</v>
      </c>
      <c r="I523" s="513">
        <v>53100</v>
      </c>
      <c r="J523" s="513"/>
      <c r="K523" s="501">
        <v>38253</v>
      </c>
      <c r="L523" s="515" t="s">
        <v>983</v>
      </c>
      <c r="M523" s="506"/>
      <c r="N523" s="505"/>
      <c r="O523" s="507"/>
    </row>
    <row r="524" spans="2:15" s="496" customFormat="1" x14ac:dyDescent="0.3">
      <c r="B524" s="509">
        <v>42425</v>
      </c>
      <c r="C524" s="513" t="s">
        <v>2665</v>
      </c>
      <c r="D524" s="513" t="s">
        <v>319</v>
      </c>
      <c r="E524" s="513" t="s">
        <v>943</v>
      </c>
      <c r="F524" s="513" t="s">
        <v>2040</v>
      </c>
      <c r="G524" s="513" t="s">
        <v>1272</v>
      </c>
      <c r="H524" s="513" t="s">
        <v>912</v>
      </c>
      <c r="I524" s="513">
        <v>53100</v>
      </c>
      <c r="J524" s="513" t="s">
        <v>1002</v>
      </c>
      <c r="K524" s="514">
        <v>41121</v>
      </c>
      <c r="L524" s="515" t="s">
        <v>983</v>
      </c>
      <c r="M524" s="506"/>
      <c r="N524" s="505"/>
      <c r="O524" s="507"/>
    </row>
    <row r="525" spans="2:15" s="496" customFormat="1" x14ac:dyDescent="0.3">
      <c r="B525" s="509">
        <v>42425</v>
      </c>
      <c r="C525" s="513" t="s">
        <v>2704</v>
      </c>
      <c r="D525" s="513" t="s">
        <v>661</v>
      </c>
      <c r="E525" s="513" t="s">
        <v>927</v>
      </c>
      <c r="F525" s="513" t="s">
        <v>2543</v>
      </c>
      <c r="G525" s="513" t="s">
        <v>1272</v>
      </c>
      <c r="H525" s="513" t="s">
        <v>912</v>
      </c>
      <c r="I525" s="513">
        <v>53100</v>
      </c>
      <c r="J525" s="513" t="s">
        <v>1002</v>
      </c>
      <c r="K525" s="514">
        <v>39524</v>
      </c>
      <c r="L525" s="515" t="s">
        <v>983</v>
      </c>
      <c r="M525" s="506"/>
      <c r="N525" s="505"/>
      <c r="O525" s="507"/>
    </row>
    <row r="526" spans="2:15" s="496" customFormat="1" x14ac:dyDescent="0.3">
      <c r="B526" s="509">
        <v>42425</v>
      </c>
      <c r="C526" s="513" t="s">
        <v>2704</v>
      </c>
      <c r="D526" s="513" t="s">
        <v>309</v>
      </c>
      <c r="E526" s="513" t="s">
        <v>927</v>
      </c>
      <c r="F526" s="513" t="s">
        <v>2029</v>
      </c>
      <c r="G526" s="513" t="s">
        <v>1272</v>
      </c>
      <c r="H526" s="513" t="s">
        <v>912</v>
      </c>
      <c r="I526" s="513">
        <v>53100</v>
      </c>
      <c r="J526" s="513" t="s">
        <v>1002</v>
      </c>
      <c r="K526" s="514">
        <v>40362</v>
      </c>
      <c r="L526" s="510"/>
      <c r="M526" s="506"/>
      <c r="N526" s="505"/>
      <c r="O526" s="507"/>
    </row>
    <row r="527" spans="2:15" s="496" customFormat="1" x14ac:dyDescent="0.3">
      <c r="B527" s="509">
        <v>42425</v>
      </c>
      <c r="C527" s="513" t="s">
        <v>2913</v>
      </c>
      <c r="D527" s="513" t="s">
        <v>563</v>
      </c>
      <c r="E527" s="513" t="s">
        <v>926</v>
      </c>
      <c r="F527" s="513" t="s">
        <v>2344</v>
      </c>
      <c r="G527" s="513" t="s">
        <v>1272</v>
      </c>
      <c r="H527" s="513" t="s">
        <v>912</v>
      </c>
      <c r="I527" s="513">
        <v>53100</v>
      </c>
      <c r="J527" s="513" t="s">
        <v>1002</v>
      </c>
      <c r="K527" s="514">
        <v>40813</v>
      </c>
      <c r="L527" s="510"/>
      <c r="M527" s="506"/>
      <c r="N527" s="505"/>
      <c r="O527" s="507"/>
    </row>
    <row r="528" spans="2:15" s="496" customFormat="1" x14ac:dyDescent="0.3">
      <c r="B528" s="500">
        <v>42430</v>
      </c>
      <c r="C528" s="499" t="s">
        <v>2700</v>
      </c>
      <c r="D528" s="499" t="s">
        <v>3723</v>
      </c>
      <c r="E528" s="499" t="s">
        <v>750</v>
      </c>
      <c r="F528" s="499" t="s">
        <v>2313</v>
      </c>
      <c r="G528" s="499" t="s">
        <v>3714</v>
      </c>
      <c r="H528" s="499" t="s">
        <v>913</v>
      </c>
      <c r="I528" s="499">
        <v>53000</v>
      </c>
      <c r="J528" s="499" t="s">
        <v>1001</v>
      </c>
      <c r="K528" s="498">
        <v>42382</v>
      </c>
      <c r="L528" s="497" t="s">
        <v>983</v>
      </c>
      <c r="M528" s="506"/>
      <c r="N528" s="505"/>
      <c r="O528" s="507"/>
    </row>
    <row r="529" spans="2:15" s="496" customFormat="1" x14ac:dyDescent="0.3">
      <c r="B529" s="509">
        <v>42431</v>
      </c>
      <c r="C529" s="513" t="s">
        <v>2663</v>
      </c>
      <c r="D529" s="513" t="s">
        <v>2696</v>
      </c>
      <c r="E529" s="513" t="s">
        <v>885</v>
      </c>
      <c r="F529" s="513" t="s">
        <v>1350</v>
      </c>
      <c r="G529" s="513" t="s">
        <v>1274</v>
      </c>
      <c r="H529" s="513" t="s">
        <v>929</v>
      </c>
      <c r="I529" s="513">
        <v>35510</v>
      </c>
      <c r="J529" s="513" t="s">
        <v>2695</v>
      </c>
      <c r="K529" s="515">
        <v>40093</v>
      </c>
      <c r="L529" s="513" t="s">
        <v>2608</v>
      </c>
      <c r="M529" s="506"/>
      <c r="N529" s="505"/>
      <c r="O529" s="507"/>
    </row>
    <row r="530" spans="2:15" s="496" customFormat="1" x14ac:dyDescent="0.3">
      <c r="B530" s="509">
        <v>42431</v>
      </c>
      <c r="C530" s="513" t="s">
        <v>2663</v>
      </c>
      <c r="D530" s="513" t="s">
        <v>2697</v>
      </c>
      <c r="E530" s="513" t="s">
        <v>885</v>
      </c>
      <c r="F530" s="513" t="s">
        <v>1364</v>
      </c>
      <c r="G530" s="513" t="s">
        <v>1274</v>
      </c>
      <c r="H530" s="513" t="s">
        <v>929</v>
      </c>
      <c r="I530" s="513">
        <v>35510</v>
      </c>
      <c r="J530" s="513" t="s">
        <v>2695</v>
      </c>
      <c r="K530" s="515">
        <v>40093</v>
      </c>
      <c r="L530" s="513" t="s">
        <v>2608</v>
      </c>
      <c r="M530" s="506"/>
      <c r="N530" s="505"/>
      <c r="O530" s="507"/>
    </row>
    <row r="531" spans="2:15" s="496" customFormat="1" x14ac:dyDescent="0.3">
      <c r="B531" s="509">
        <v>42431</v>
      </c>
      <c r="C531" s="513" t="s">
        <v>2663</v>
      </c>
      <c r="D531" s="513" t="s">
        <v>3000</v>
      </c>
      <c r="E531" s="513" t="s">
        <v>938</v>
      </c>
      <c r="F531" s="513" t="s">
        <v>1352</v>
      </c>
      <c r="G531" s="513" t="s">
        <v>1274</v>
      </c>
      <c r="H531" s="513" t="s">
        <v>929</v>
      </c>
      <c r="I531" s="513">
        <v>35510</v>
      </c>
      <c r="J531" s="513" t="s">
        <v>1006</v>
      </c>
      <c r="K531" s="515">
        <v>40126</v>
      </c>
      <c r="L531" s="510"/>
      <c r="M531" s="506"/>
      <c r="N531" s="505"/>
      <c r="O531" s="507"/>
    </row>
    <row r="532" spans="2:15" s="496" customFormat="1" x14ac:dyDescent="0.3">
      <c r="B532" s="509">
        <v>42431</v>
      </c>
      <c r="C532" s="513" t="s">
        <v>2913</v>
      </c>
      <c r="D532" s="513" t="s">
        <v>324</v>
      </c>
      <c r="E532" s="513" t="s">
        <v>943</v>
      </c>
      <c r="F532" s="513" t="s">
        <v>2045</v>
      </c>
      <c r="G532" s="513" t="s">
        <v>1272</v>
      </c>
      <c r="H532" s="513" t="s">
        <v>912</v>
      </c>
      <c r="I532" s="513">
        <v>53100</v>
      </c>
      <c r="J532" s="513" t="s">
        <v>1001</v>
      </c>
      <c r="K532" s="514">
        <v>41121</v>
      </c>
      <c r="L532" s="510"/>
      <c r="M532" s="506"/>
      <c r="N532" s="505"/>
      <c r="O532" s="507"/>
    </row>
    <row r="533" spans="2:15" s="496" customFormat="1" x14ac:dyDescent="0.3">
      <c r="B533" s="509">
        <v>42431</v>
      </c>
      <c r="C533" s="513" t="s">
        <v>2594</v>
      </c>
      <c r="D533" s="513" t="s">
        <v>2768</v>
      </c>
      <c r="E533" s="513" t="s">
        <v>911</v>
      </c>
      <c r="F533" s="513" t="s">
        <v>1105</v>
      </c>
      <c r="G533" s="513" t="s">
        <v>1272</v>
      </c>
      <c r="H533" s="513" t="s">
        <v>912</v>
      </c>
      <c r="I533" s="513">
        <v>53100</v>
      </c>
      <c r="J533" s="513" t="s">
        <v>1001</v>
      </c>
      <c r="K533" s="515">
        <v>39949</v>
      </c>
      <c r="L533" s="510"/>
      <c r="M533" s="506"/>
      <c r="N533" s="505"/>
      <c r="O533" s="507"/>
    </row>
    <row r="534" spans="2:15" s="496" customFormat="1" x14ac:dyDescent="0.3">
      <c r="B534" s="509">
        <v>42431</v>
      </c>
      <c r="C534" s="513" t="s">
        <v>2594</v>
      </c>
      <c r="D534" s="513" t="s">
        <v>2879</v>
      </c>
      <c r="E534" s="513" t="s">
        <v>917</v>
      </c>
      <c r="F534" s="513" t="s">
        <v>1227</v>
      </c>
      <c r="G534" s="513" t="s">
        <v>1272</v>
      </c>
      <c r="H534" s="513" t="s">
        <v>912</v>
      </c>
      <c r="I534" s="513">
        <v>53100</v>
      </c>
      <c r="J534" s="513" t="s">
        <v>1001</v>
      </c>
      <c r="K534" s="515">
        <v>39746</v>
      </c>
      <c r="L534" s="510"/>
      <c r="M534" s="506"/>
      <c r="N534" s="505"/>
      <c r="O534" s="507"/>
    </row>
    <row r="535" spans="2:15" s="496" customFormat="1" x14ac:dyDescent="0.3">
      <c r="B535" s="509">
        <v>42431</v>
      </c>
      <c r="C535" s="513" t="s">
        <v>2594</v>
      </c>
      <c r="D535" s="513" t="s">
        <v>2757</v>
      </c>
      <c r="E535" s="513" t="s">
        <v>917</v>
      </c>
      <c r="F535" s="513" t="s">
        <v>1094</v>
      </c>
      <c r="G535" s="513" t="s">
        <v>1272</v>
      </c>
      <c r="H535" s="513" t="s">
        <v>912</v>
      </c>
      <c r="I535" s="513">
        <v>53100</v>
      </c>
      <c r="J535" s="513" t="s">
        <v>1001</v>
      </c>
      <c r="K535" s="515">
        <v>39746</v>
      </c>
      <c r="L535" s="513" t="s">
        <v>2608</v>
      </c>
      <c r="M535" s="506"/>
      <c r="N535" s="505"/>
      <c r="O535" s="507"/>
    </row>
    <row r="536" spans="2:15" ht="15.6" x14ac:dyDescent="0.3">
      <c r="B536" s="517">
        <v>42488</v>
      </c>
      <c r="C536" s="460" t="s">
        <v>2663</v>
      </c>
      <c r="D536" s="460" t="s">
        <v>3736</v>
      </c>
      <c r="E536" s="460" t="s">
        <v>3623</v>
      </c>
      <c r="F536" s="518" t="s">
        <v>3737</v>
      </c>
      <c r="G536" s="460" t="s">
        <v>3714</v>
      </c>
      <c r="H536" s="460" t="s">
        <v>913</v>
      </c>
      <c r="I536" s="460">
        <v>53000</v>
      </c>
      <c r="J536" s="460" t="s">
        <v>1001</v>
      </c>
      <c r="K536" s="462">
        <v>43537</v>
      </c>
      <c r="L536" s="510" t="s">
        <v>983</v>
      </c>
      <c r="M536" s="506"/>
      <c r="N536" s="505"/>
      <c r="O536" s="194"/>
    </row>
    <row r="537" spans="2:15" x14ac:dyDescent="0.3">
      <c r="B537" s="517">
        <v>42488</v>
      </c>
      <c r="C537" s="297" t="s">
        <v>2700</v>
      </c>
      <c r="D537" s="297" t="s">
        <v>3738</v>
      </c>
      <c r="E537" s="505" t="s">
        <v>3733</v>
      </c>
      <c r="F537" s="505" t="s">
        <v>2369</v>
      </c>
      <c r="G537" s="297" t="s">
        <v>3714</v>
      </c>
      <c r="H537" s="297" t="s">
        <v>913</v>
      </c>
      <c r="I537" s="297">
        <v>53000</v>
      </c>
      <c r="J537" s="505" t="s">
        <v>1003</v>
      </c>
      <c r="K537" s="403">
        <v>42408</v>
      </c>
      <c r="L537" s="505" t="s">
        <v>2608</v>
      </c>
      <c r="M537" s="510"/>
      <c r="N537" s="505"/>
      <c r="O537" s="194"/>
    </row>
    <row r="538" spans="2:15" x14ac:dyDescent="0.3">
      <c r="B538" s="517">
        <v>42488</v>
      </c>
      <c r="C538" s="297" t="s">
        <v>2594</v>
      </c>
      <c r="D538" s="297" t="s">
        <v>3739</v>
      </c>
      <c r="E538" s="505" t="s">
        <v>951</v>
      </c>
      <c r="F538" s="505" t="s">
        <v>1702</v>
      </c>
      <c r="G538" s="297" t="s">
        <v>1272</v>
      </c>
      <c r="H538" s="297" t="s">
        <v>912</v>
      </c>
      <c r="I538" s="297">
        <v>53100</v>
      </c>
      <c r="J538" s="505" t="s">
        <v>1001</v>
      </c>
      <c r="K538" s="403">
        <v>41688</v>
      </c>
      <c r="L538" s="505" t="s">
        <v>2608</v>
      </c>
      <c r="M538" s="510"/>
      <c r="N538" s="505"/>
      <c r="O538" s="194"/>
    </row>
    <row r="539" spans="2:15" x14ac:dyDescent="0.3">
      <c r="B539" s="517">
        <v>42488</v>
      </c>
      <c r="C539" s="297" t="s">
        <v>2700</v>
      </c>
      <c r="D539" s="297" t="s">
        <v>3740</v>
      </c>
      <c r="E539" s="505" t="s">
        <v>3733</v>
      </c>
      <c r="F539" s="505" t="s">
        <v>2386</v>
      </c>
      <c r="G539" s="297" t="s">
        <v>3714</v>
      </c>
      <c r="H539" s="297" t="s">
        <v>913</v>
      </c>
      <c r="I539" s="297">
        <v>53000</v>
      </c>
      <c r="J539" s="505" t="s">
        <v>1003</v>
      </c>
      <c r="K539" s="403">
        <v>42476</v>
      </c>
      <c r="L539" s="505" t="s">
        <v>2608</v>
      </c>
      <c r="M539" s="506"/>
      <c r="N539" s="505"/>
      <c r="O539" s="194"/>
    </row>
    <row r="540" spans="2:15" x14ac:dyDescent="0.3">
      <c r="B540" s="517">
        <v>42488</v>
      </c>
      <c r="C540" s="297" t="s">
        <v>2594</v>
      </c>
      <c r="D540" s="297" t="s">
        <v>3741</v>
      </c>
      <c r="E540" s="505" t="s">
        <v>951</v>
      </c>
      <c r="F540" s="505" t="s">
        <v>2427</v>
      </c>
      <c r="G540" s="297" t="s">
        <v>1272</v>
      </c>
      <c r="H540" s="297" t="s">
        <v>912</v>
      </c>
      <c r="I540" s="297">
        <v>53100</v>
      </c>
      <c r="J540" s="505" t="s">
        <v>1001</v>
      </c>
      <c r="K540" s="403">
        <v>41727</v>
      </c>
      <c r="L540" s="505" t="s">
        <v>2608</v>
      </c>
      <c r="M540" s="506"/>
      <c r="N540" s="505"/>
      <c r="O540" s="194"/>
    </row>
    <row r="541" spans="2:15" x14ac:dyDescent="0.3">
      <c r="B541" s="517">
        <v>42488</v>
      </c>
      <c r="C541" s="519" t="s">
        <v>2594</v>
      </c>
      <c r="D541" s="519" t="s">
        <v>3654</v>
      </c>
      <c r="E541" s="519" t="s">
        <v>3682</v>
      </c>
      <c r="F541" s="519" t="s">
        <v>3656</v>
      </c>
      <c r="G541" s="297" t="s">
        <v>3714</v>
      </c>
      <c r="H541" s="297" t="s">
        <v>913</v>
      </c>
      <c r="I541" s="297">
        <v>53000</v>
      </c>
      <c r="J541" s="519" t="s">
        <v>1003</v>
      </c>
      <c r="K541" s="520">
        <v>43373</v>
      </c>
      <c r="L541" s="521" t="s">
        <v>2609</v>
      </c>
      <c r="M541" s="522" t="s">
        <v>983</v>
      </c>
      <c r="N541" s="505"/>
      <c r="O541" s="194"/>
    </row>
    <row r="542" spans="2:15" ht="15.6" x14ac:dyDescent="0.3">
      <c r="B542" s="517">
        <v>42488</v>
      </c>
      <c r="C542" s="460" t="s">
        <v>2700</v>
      </c>
      <c r="D542" s="460" t="s">
        <v>3742</v>
      </c>
      <c r="E542" s="460" t="s">
        <v>3735</v>
      </c>
      <c r="F542" s="523" t="s">
        <v>3743</v>
      </c>
      <c r="G542" s="460" t="s">
        <v>3714</v>
      </c>
      <c r="H542" s="460" t="s">
        <v>913</v>
      </c>
      <c r="I542" s="460">
        <v>53000</v>
      </c>
      <c r="J542" s="460"/>
      <c r="K542" s="462">
        <v>43540</v>
      </c>
      <c r="L542" s="510"/>
      <c r="M542" s="506"/>
      <c r="N542" s="505"/>
      <c r="O542" s="194"/>
    </row>
    <row r="543" spans="2:15" ht="15.6" x14ac:dyDescent="0.3">
      <c r="B543" s="517">
        <v>42488</v>
      </c>
      <c r="C543" s="460" t="s">
        <v>2594</v>
      </c>
      <c r="D543" s="460" t="s">
        <v>3744</v>
      </c>
      <c r="E543" s="460" t="s">
        <v>3735</v>
      </c>
      <c r="F543" s="523" t="s">
        <v>3745</v>
      </c>
      <c r="G543" s="460" t="s">
        <v>1272</v>
      </c>
      <c r="H543" s="460" t="s">
        <v>912</v>
      </c>
      <c r="I543" s="460">
        <v>53100</v>
      </c>
      <c r="J543" s="460"/>
      <c r="K543" s="462">
        <v>43540</v>
      </c>
      <c r="L543" s="510"/>
      <c r="M543" s="506"/>
      <c r="N543" s="505"/>
      <c r="O543" s="194"/>
    </row>
    <row r="544" spans="2:15" ht="15.6" x14ac:dyDescent="0.3">
      <c r="B544" s="517">
        <v>42488</v>
      </c>
      <c r="C544" s="460" t="s">
        <v>2700</v>
      </c>
      <c r="D544" s="460" t="s">
        <v>3746</v>
      </c>
      <c r="E544" s="460" t="s">
        <v>3735</v>
      </c>
      <c r="F544" s="523" t="s">
        <v>3747</v>
      </c>
      <c r="G544" s="460" t="s">
        <v>3714</v>
      </c>
      <c r="H544" s="460" t="s">
        <v>913</v>
      </c>
      <c r="I544" s="460">
        <v>53000</v>
      </c>
      <c r="J544" s="460"/>
      <c r="K544" s="462">
        <v>43540</v>
      </c>
      <c r="L544" s="510"/>
      <c r="M544" s="506"/>
      <c r="N544" s="505"/>
      <c r="O544" s="194"/>
    </row>
    <row r="545" spans="2:15" x14ac:dyDescent="0.3">
      <c r="B545" s="517">
        <v>42488</v>
      </c>
      <c r="C545" s="460" t="s">
        <v>160</v>
      </c>
      <c r="D545" s="524" t="s">
        <v>3748</v>
      </c>
      <c r="E545" s="460" t="s">
        <v>3735</v>
      </c>
      <c r="F545" s="460" t="s">
        <v>3749</v>
      </c>
      <c r="G545" s="460" t="s">
        <v>1885</v>
      </c>
      <c r="H545" s="460" t="s">
        <v>966</v>
      </c>
      <c r="I545" s="460">
        <v>62300</v>
      </c>
      <c r="J545" s="460"/>
      <c r="K545" s="462">
        <v>43423</v>
      </c>
      <c r="L545" s="463" t="s">
        <v>983</v>
      </c>
      <c r="M545" s="506"/>
      <c r="N545" s="505"/>
      <c r="O545" s="194"/>
    </row>
    <row r="546" spans="2:15" x14ac:dyDescent="0.3">
      <c r="B546" s="517">
        <v>42488</v>
      </c>
      <c r="C546" s="460" t="s">
        <v>160</v>
      </c>
      <c r="D546" s="524" t="s">
        <v>3750</v>
      </c>
      <c r="E546" s="460" t="s">
        <v>3735</v>
      </c>
      <c r="F546" s="460" t="s">
        <v>3751</v>
      </c>
      <c r="G546" s="460" t="s">
        <v>1885</v>
      </c>
      <c r="H546" s="460" t="s">
        <v>966</v>
      </c>
      <c r="I546" s="460">
        <v>62300</v>
      </c>
      <c r="J546" s="460"/>
      <c r="K546" s="462">
        <v>43423</v>
      </c>
      <c r="L546" s="463" t="s">
        <v>983</v>
      </c>
      <c r="M546" s="506"/>
      <c r="N546" s="505"/>
      <c r="O546" s="194"/>
    </row>
    <row r="547" spans="2:15" x14ac:dyDescent="0.3">
      <c r="B547" s="517">
        <v>42488</v>
      </c>
      <c r="C547" s="460" t="s">
        <v>2659</v>
      </c>
      <c r="D547" s="460" t="s">
        <v>3752</v>
      </c>
      <c r="E547" s="460" t="s">
        <v>3735</v>
      </c>
      <c r="F547" s="460" t="s">
        <v>3753</v>
      </c>
      <c r="G547" s="460" t="s">
        <v>1272</v>
      </c>
      <c r="H547" s="460" t="s">
        <v>912</v>
      </c>
      <c r="I547" s="460">
        <v>53100</v>
      </c>
      <c r="J547" s="460"/>
      <c r="K547" s="462">
        <v>43525</v>
      </c>
      <c r="L547" s="510"/>
      <c r="M547" s="522" t="s">
        <v>983</v>
      </c>
      <c r="N547" s="505"/>
      <c r="O547" s="194"/>
    </row>
    <row r="548" spans="2:15" x14ac:dyDescent="0.3">
      <c r="B548" s="517">
        <v>42488</v>
      </c>
      <c r="C548" s="460" t="s">
        <v>2700</v>
      </c>
      <c r="D548" s="460" t="s">
        <v>3754</v>
      </c>
      <c r="E548" s="460" t="s">
        <v>3735</v>
      </c>
      <c r="F548" s="460" t="s">
        <v>3755</v>
      </c>
      <c r="G548" s="460" t="s">
        <v>3714</v>
      </c>
      <c r="H548" s="460" t="s">
        <v>913</v>
      </c>
      <c r="I548" s="460">
        <v>53000</v>
      </c>
      <c r="J548" s="460"/>
      <c r="K548" s="462">
        <v>43555</v>
      </c>
      <c r="L548" s="510"/>
      <c r="M548" s="522" t="s">
        <v>983</v>
      </c>
      <c r="N548" s="505"/>
      <c r="O548" s="194"/>
    </row>
    <row r="549" spans="2:15" x14ac:dyDescent="0.3">
      <c r="B549" s="517">
        <v>42488</v>
      </c>
      <c r="C549" s="460" t="s">
        <v>2594</v>
      </c>
      <c r="D549" s="460" t="s">
        <v>3756</v>
      </c>
      <c r="E549" s="460" t="s">
        <v>3735</v>
      </c>
      <c r="F549" s="460" t="s">
        <v>3757</v>
      </c>
      <c r="G549" s="460" t="s">
        <v>1272</v>
      </c>
      <c r="H549" s="460" t="s">
        <v>912</v>
      </c>
      <c r="I549" s="460">
        <v>53100</v>
      </c>
      <c r="J549" s="460"/>
      <c r="K549" s="462">
        <v>43555</v>
      </c>
      <c r="L549" s="510"/>
      <c r="M549" s="522" t="s">
        <v>983</v>
      </c>
      <c r="N549" s="505"/>
      <c r="O549" s="194"/>
    </row>
    <row r="550" spans="2:15" x14ac:dyDescent="0.3">
      <c r="B550" s="517">
        <v>42488</v>
      </c>
      <c r="C550" s="460" t="s">
        <v>2594</v>
      </c>
      <c r="D550" s="460" t="s">
        <v>3758</v>
      </c>
      <c r="E550" s="460" t="s">
        <v>3735</v>
      </c>
      <c r="F550" s="460" t="s">
        <v>3759</v>
      </c>
      <c r="G550" s="460" t="s">
        <v>1272</v>
      </c>
      <c r="H550" s="460" t="s">
        <v>912</v>
      </c>
      <c r="I550" s="460">
        <v>53100</v>
      </c>
      <c r="J550" s="460"/>
      <c r="K550" s="462">
        <v>43540</v>
      </c>
      <c r="L550" s="510"/>
      <c r="M550" s="522" t="s">
        <v>983</v>
      </c>
      <c r="N550" s="505"/>
      <c r="O550" s="194"/>
    </row>
    <row r="551" spans="2:15" x14ac:dyDescent="0.3">
      <c r="B551" s="517">
        <v>42488</v>
      </c>
      <c r="C551" s="460" t="s">
        <v>2594</v>
      </c>
      <c r="D551" s="460" t="s">
        <v>3760</v>
      </c>
      <c r="E551" s="460" t="s">
        <v>3735</v>
      </c>
      <c r="F551" s="460" t="s">
        <v>3761</v>
      </c>
      <c r="G551" s="460" t="s">
        <v>1272</v>
      </c>
      <c r="H551" s="460" t="s">
        <v>912</v>
      </c>
      <c r="I551" s="460">
        <v>53100</v>
      </c>
      <c r="J551" s="460"/>
      <c r="K551" s="462">
        <v>43540</v>
      </c>
      <c r="L551" s="510"/>
      <c r="M551" s="522" t="s">
        <v>983</v>
      </c>
      <c r="N551" s="505"/>
      <c r="O551" s="194"/>
    </row>
    <row r="552" spans="2:15" x14ac:dyDescent="0.3">
      <c r="B552" s="517">
        <v>42488</v>
      </c>
      <c r="C552" s="460" t="s">
        <v>2594</v>
      </c>
      <c r="D552" s="460" t="s">
        <v>3762</v>
      </c>
      <c r="E552" s="460" t="s">
        <v>3735</v>
      </c>
      <c r="F552" s="460" t="s">
        <v>3763</v>
      </c>
      <c r="G552" s="460" t="s">
        <v>1272</v>
      </c>
      <c r="H552" s="460" t="s">
        <v>912</v>
      </c>
      <c r="I552" s="460">
        <v>53100</v>
      </c>
      <c r="J552" s="460"/>
      <c r="K552" s="462">
        <v>43540</v>
      </c>
      <c r="L552" s="510"/>
      <c r="M552" s="522" t="s">
        <v>983</v>
      </c>
      <c r="N552" s="505"/>
      <c r="O552" s="194"/>
    </row>
    <row r="553" spans="2:15" x14ac:dyDescent="0.3">
      <c r="B553" s="517">
        <v>42488</v>
      </c>
      <c r="C553" s="460" t="s">
        <v>2594</v>
      </c>
      <c r="D553" s="460" t="s">
        <v>3764</v>
      </c>
      <c r="E553" s="460" t="s">
        <v>3735</v>
      </c>
      <c r="F553" s="460" t="s">
        <v>3765</v>
      </c>
      <c r="G553" s="460" t="s">
        <v>1272</v>
      </c>
      <c r="H553" s="460" t="s">
        <v>912</v>
      </c>
      <c r="I553" s="460">
        <v>53100</v>
      </c>
      <c r="J553" s="460"/>
      <c r="K553" s="462">
        <v>43540</v>
      </c>
      <c r="L553" s="510"/>
      <c r="M553" s="522" t="s">
        <v>983</v>
      </c>
      <c r="N553" s="505"/>
      <c r="O553" s="194"/>
    </row>
    <row r="554" spans="2:15" x14ac:dyDescent="0.3">
      <c r="B554" s="517">
        <v>42488</v>
      </c>
      <c r="C554" s="460" t="s">
        <v>2594</v>
      </c>
      <c r="D554" s="460" t="s">
        <v>3766</v>
      </c>
      <c r="E554" s="460" t="s">
        <v>3735</v>
      </c>
      <c r="F554" s="460" t="s">
        <v>3767</v>
      </c>
      <c r="G554" s="460" t="s">
        <v>1272</v>
      </c>
      <c r="H554" s="460" t="s">
        <v>912</v>
      </c>
      <c r="I554" s="460">
        <v>53100</v>
      </c>
      <c r="J554" s="460"/>
      <c r="K554" s="462">
        <v>43540</v>
      </c>
      <c r="L554" s="510"/>
      <c r="M554" s="522" t="s">
        <v>983</v>
      </c>
      <c r="N554" s="505"/>
      <c r="O554" s="194"/>
    </row>
    <row r="555" spans="2:15" x14ac:dyDescent="0.3">
      <c r="B555" s="517">
        <v>42488</v>
      </c>
      <c r="C555" s="460" t="s">
        <v>2700</v>
      </c>
      <c r="D555" s="460" t="s">
        <v>3768</v>
      </c>
      <c r="E555" s="460" t="s">
        <v>3623</v>
      </c>
      <c r="F555" s="460" t="s">
        <v>3769</v>
      </c>
      <c r="G555" s="460" t="s">
        <v>3714</v>
      </c>
      <c r="H555" s="460" t="s">
        <v>913</v>
      </c>
      <c r="I555" s="460">
        <v>53000</v>
      </c>
      <c r="J555" s="460"/>
      <c r="K555" s="462">
        <v>43540</v>
      </c>
      <c r="L555" s="510"/>
      <c r="M555" s="522" t="s">
        <v>983</v>
      </c>
      <c r="N555" s="505"/>
      <c r="O555" s="194"/>
    </row>
    <row r="556" spans="2:15" x14ac:dyDescent="0.3">
      <c r="B556" s="517">
        <v>42488</v>
      </c>
      <c r="C556" s="460" t="s">
        <v>2700</v>
      </c>
      <c r="D556" s="460" t="s">
        <v>3770</v>
      </c>
      <c r="E556" s="460" t="s">
        <v>3623</v>
      </c>
      <c r="F556" s="460" t="s">
        <v>3771</v>
      </c>
      <c r="G556" s="460" t="s">
        <v>3714</v>
      </c>
      <c r="H556" s="460" t="s">
        <v>913</v>
      </c>
      <c r="I556" s="460">
        <v>53000</v>
      </c>
      <c r="J556" s="460"/>
      <c r="K556" s="462">
        <v>43540</v>
      </c>
      <c r="L556" s="510"/>
      <c r="M556" s="522" t="s">
        <v>983</v>
      </c>
      <c r="N556" s="505"/>
      <c r="O556" s="194"/>
    </row>
    <row r="557" spans="2:15" x14ac:dyDescent="0.3">
      <c r="B557" s="517">
        <v>42488</v>
      </c>
      <c r="C557" s="460" t="s">
        <v>2594</v>
      </c>
      <c r="D557" s="460" t="s">
        <v>3772</v>
      </c>
      <c r="E557" s="460" t="s">
        <v>3735</v>
      </c>
      <c r="F557" s="460" t="s">
        <v>3773</v>
      </c>
      <c r="G557" s="460" t="s">
        <v>1272</v>
      </c>
      <c r="H557" s="460" t="s">
        <v>912</v>
      </c>
      <c r="I557" s="460">
        <v>53100</v>
      </c>
      <c r="J557" s="460"/>
      <c r="K557" s="462">
        <v>43540</v>
      </c>
      <c r="L557" s="510"/>
      <c r="M557" s="522" t="s">
        <v>983</v>
      </c>
      <c r="N557" s="505"/>
      <c r="O557" s="194"/>
    </row>
    <row r="558" spans="2:15" x14ac:dyDescent="0.3">
      <c r="B558" s="517">
        <v>42488</v>
      </c>
      <c r="C558" s="460" t="s">
        <v>2729</v>
      </c>
      <c r="D558" s="460" t="s">
        <v>3774</v>
      </c>
      <c r="E558" s="460" t="s">
        <v>3735</v>
      </c>
      <c r="F558" s="460" t="s">
        <v>3775</v>
      </c>
      <c r="G558" s="460" t="s">
        <v>1272</v>
      </c>
      <c r="H558" s="460" t="s">
        <v>912</v>
      </c>
      <c r="I558" s="460">
        <v>53100</v>
      </c>
      <c r="J558" s="460"/>
      <c r="K558" s="462">
        <v>43540</v>
      </c>
      <c r="L558" s="510"/>
      <c r="M558" s="522" t="s">
        <v>983</v>
      </c>
      <c r="N558" s="505"/>
      <c r="O558" s="194"/>
    </row>
    <row r="559" spans="2:15" x14ac:dyDescent="0.3">
      <c r="B559" s="517">
        <v>42488</v>
      </c>
      <c r="C559" s="513" t="s">
        <v>2663</v>
      </c>
      <c r="D559" s="513" t="s">
        <v>3009</v>
      </c>
      <c r="E559" s="513" t="s">
        <v>938</v>
      </c>
      <c r="F559" s="513" t="s">
        <v>1362</v>
      </c>
      <c r="G559" s="513" t="s">
        <v>1274</v>
      </c>
      <c r="H559" s="513" t="s">
        <v>929</v>
      </c>
      <c r="I559" s="513">
        <v>35510</v>
      </c>
      <c r="J559" s="513" t="s">
        <v>1006</v>
      </c>
      <c r="K559" s="515">
        <v>40126</v>
      </c>
      <c r="L559" s="513" t="s">
        <v>2608</v>
      </c>
      <c r="M559" s="515" t="s">
        <v>984</v>
      </c>
      <c r="N559" s="505"/>
      <c r="O559" s="194"/>
    </row>
    <row r="560" spans="2:15" x14ac:dyDescent="0.3">
      <c r="B560" s="517">
        <v>42488</v>
      </c>
      <c r="C560" s="513" t="s">
        <v>2663</v>
      </c>
      <c r="D560" s="513" t="s">
        <v>2992</v>
      </c>
      <c r="E560" s="513" t="s">
        <v>919</v>
      </c>
      <c r="F560" s="513" t="s">
        <v>1343</v>
      </c>
      <c r="G560" s="513" t="s">
        <v>1274</v>
      </c>
      <c r="H560" s="513" t="s">
        <v>929</v>
      </c>
      <c r="I560" s="513">
        <v>35510</v>
      </c>
      <c r="J560" s="513" t="s">
        <v>1002</v>
      </c>
      <c r="K560" s="515">
        <v>36526</v>
      </c>
      <c r="L560" s="513" t="s">
        <v>2608</v>
      </c>
      <c r="M560" s="515" t="s">
        <v>984</v>
      </c>
      <c r="N560" s="505"/>
      <c r="O560" s="194"/>
    </row>
    <row r="561" spans="1:33" x14ac:dyDescent="0.3">
      <c r="B561" s="517">
        <v>42488</v>
      </c>
      <c r="C561" s="513" t="s">
        <v>2665</v>
      </c>
      <c r="D561" s="513" t="s">
        <v>3001</v>
      </c>
      <c r="E561" s="513" t="s">
        <v>926</v>
      </c>
      <c r="F561" s="513" t="s">
        <v>1353</v>
      </c>
      <c r="G561" s="513" t="s">
        <v>1274</v>
      </c>
      <c r="H561" s="513" t="s">
        <v>929</v>
      </c>
      <c r="I561" s="513">
        <v>35510</v>
      </c>
      <c r="J561" s="513" t="s">
        <v>1001</v>
      </c>
      <c r="K561" s="515">
        <v>40376</v>
      </c>
      <c r="L561" s="513" t="s">
        <v>2608</v>
      </c>
      <c r="M561" s="515" t="s">
        <v>983</v>
      </c>
      <c r="N561" s="505"/>
      <c r="O561" s="194"/>
    </row>
    <row r="562" spans="1:33" x14ac:dyDescent="0.3">
      <c r="B562" s="517">
        <v>42488</v>
      </c>
      <c r="C562" s="513" t="s">
        <v>2665</v>
      </c>
      <c r="D562" s="513" t="s">
        <v>3005</v>
      </c>
      <c r="E562" s="513" t="s">
        <v>917</v>
      </c>
      <c r="F562" s="513" t="s">
        <v>1358</v>
      </c>
      <c r="G562" s="513" t="s">
        <v>1274</v>
      </c>
      <c r="H562" s="513" t="s">
        <v>929</v>
      </c>
      <c r="I562" s="513">
        <v>35510</v>
      </c>
      <c r="J562" s="513" t="s">
        <v>1001</v>
      </c>
      <c r="K562" s="515">
        <v>39733</v>
      </c>
      <c r="L562" s="513" t="s">
        <v>2608</v>
      </c>
      <c r="M562" s="515" t="s">
        <v>983</v>
      </c>
      <c r="N562" s="505"/>
      <c r="O562" s="194"/>
    </row>
    <row r="563" spans="1:33" s="538" customFormat="1" ht="15" customHeight="1" x14ac:dyDescent="0.3">
      <c r="B563" s="547">
        <v>42534</v>
      </c>
      <c r="C563" s="548" t="s">
        <v>2930</v>
      </c>
      <c r="D563" s="548" t="s">
        <v>816</v>
      </c>
      <c r="E563" s="548" t="s">
        <v>879</v>
      </c>
      <c r="F563" s="549" t="s">
        <v>3782</v>
      </c>
      <c r="G563" s="506" t="s">
        <v>1272</v>
      </c>
      <c r="H563" s="506" t="s">
        <v>912</v>
      </c>
      <c r="I563" s="506">
        <v>53100</v>
      </c>
      <c r="J563" s="506"/>
      <c r="K563" s="550" t="s">
        <v>747</v>
      </c>
      <c r="L563" s="463"/>
      <c r="M563" s="551" t="s">
        <v>983</v>
      </c>
      <c r="N563" s="552" t="s">
        <v>903</v>
      </c>
      <c r="O563" s="553"/>
      <c r="P563" s="539"/>
      <c r="Q563" s="540"/>
      <c r="R563" s="540"/>
      <c r="S563" s="540"/>
      <c r="T563" s="541"/>
      <c r="U563" s="540"/>
      <c r="V563" s="540"/>
      <c r="W563" s="540"/>
      <c r="X563" s="541"/>
      <c r="Y563" s="540"/>
      <c r="Z563" s="540"/>
      <c r="AA563" s="540"/>
      <c r="AB563" s="541"/>
      <c r="AC563" s="540"/>
      <c r="AD563" s="540"/>
      <c r="AE563" s="540"/>
      <c r="AF563" s="541"/>
      <c r="AG563" s="542"/>
    </row>
    <row r="564" spans="1:33" s="399" customFormat="1" x14ac:dyDescent="0.3">
      <c r="B564" s="547">
        <v>42534</v>
      </c>
      <c r="C564" s="554" t="s">
        <v>2594</v>
      </c>
      <c r="D564" s="548" t="s">
        <v>827</v>
      </c>
      <c r="E564" s="548" t="s">
        <v>893</v>
      </c>
      <c r="F564" s="549" t="s">
        <v>3780</v>
      </c>
      <c r="G564" s="506" t="s">
        <v>1272</v>
      </c>
      <c r="H564" s="506" t="s">
        <v>912</v>
      </c>
      <c r="I564" s="506">
        <v>53100</v>
      </c>
      <c r="J564" s="506" t="s">
        <v>3078</v>
      </c>
      <c r="K564" s="555" t="s">
        <v>747</v>
      </c>
      <c r="L564" s="463"/>
      <c r="M564" s="325" t="s">
        <v>983</v>
      </c>
      <c r="N564" s="506" t="s">
        <v>903</v>
      </c>
      <c r="O564" s="553"/>
    </row>
    <row r="565" spans="1:33" s="543" customFormat="1" x14ac:dyDescent="0.3">
      <c r="B565" s="509">
        <v>42534</v>
      </c>
      <c r="C565" s="556" t="s">
        <v>2663</v>
      </c>
      <c r="D565" s="556" t="s">
        <v>832</v>
      </c>
      <c r="E565" s="556" t="s">
        <v>891</v>
      </c>
      <c r="F565" s="557" t="s">
        <v>801</v>
      </c>
      <c r="G565" s="513" t="s">
        <v>1274</v>
      </c>
      <c r="H565" s="513" t="s">
        <v>929</v>
      </c>
      <c r="I565" s="513">
        <v>35510</v>
      </c>
      <c r="J565" s="513" t="s">
        <v>3078</v>
      </c>
      <c r="K565" s="558" t="s">
        <v>747</v>
      </c>
      <c r="L565" s="463"/>
      <c r="M565" s="515" t="s">
        <v>983</v>
      </c>
      <c r="N565" s="513" t="s">
        <v>903</v>
      </c>
      <c r="O565" s="537"/>
    </row>
    <row r="566" spans="1:33" s="355" customFormat="1" x14ac:dyDescent="0.3">
      <c r="B566" s="305">
        <v>42534</v>
      </c>
      <c r="C566" s="460" t="s">
        <v>2663</v>
      </c>
      <c r="D566" s="460" t="s">
        <v>3622</v>
      </c>
      <c r="E566" s="460" t="s">
        <v>3623</v>
      </c>
      <c r="F566" s="460" t="s">
        <v>3783</v>
      </c>
      <c r="G566" s="305" t="s">
        <v>1272</v>
      </c>
      <c r="H566" s="305" t="s">
        <v>912</v>
      </c>
      <c r="I566" s="524">
        <v>53100</v>
      </c>
      <c r="J566" s="460"/>
      <c r="K566" s="462">
        <v>43587</v>
      </c>
      <c r="L566" s="559"/>
      <c r="M566" s="463" t="s">
        <v>983</v>
      </c>
      <c r="N566" s="505"/>
      <c r="O566" s="507"/>
    </row>
    <row r="567" spans="1:33" s="399" customFormat="1" x14ac:dyDescent="0.3">
      <c r="A567" s="412"/>
      <c r="B567" s="300">
        <v>42534</v>
      </c>
      <c r="C567" s="521" t="s">
        <v>2663</v>
      </c>
      <c r="D567" s="300" t="s">
        <v>3784</v>
      </c>
      <c r="E567" s="521" t="s">
        <v>3623</v>
      </c>
      <c r="F567" s="521" t="s">
        <v>3624</v>
      </c>
      <c r="G567" s="521" t="s">
        <v>1272</v>
      </c>
      <c r="H567" s="521" t="s">
        <v>912</v>
      </c>
      <c r="I567" s="560">
        <v>53100</v>
      </c>
      <c r="J567" s="519" t="s">
        <v>1003</v>
      </c>
      <c r="K567" s="403">
        <v>43338</v>
      </c>
      <c r="L567" s="521"/>
      <c r="M567" s="506" t="s">
        <v>983</v>
      </c>
      <c r="N567" s="505"/>
      <c r="O567" s="507"/>
    </row>
    <row r="568" spans="1:33" s="399" customFormat="1" x14ac:dyDescent="0.3">
      <c r="B568" s="300">
        <v>42534</v>
      </c>
      <c r="C568" s="505" t="s">
        <v>2594</v>
      </c>
      <c r="D568" s="297" t="s">
        <v>3785</v>
      </c>
      <c r="E568" s="505" t="s">
        <v>951</v>
      </c>
      <c r="F568" s="505" t="s">
        <v>2094</v>
      </c>
      <c r="G568" s="297" t="s">
        <v>3714</v>
      </c>
      <c r="H568" s="297" t="s">
        <v>913</v>
      </c>
      <c r="I568" s="297">
        <v>53000</v>
      </c>
      <c r="J568" s="505" t="s">
        <v>1001</v>
      </c>
      <c r="K568" s="403">
        <v>41948</v>
      </c>
      <c r="L568" s="510"/>
      <c r="M568" s="506" t="s">
        <v>983</v>
      </c>
      <c r="N568" s="505"/>
      <c r="O568" s="507"/>
    </row>
    <row r="569" spans="1:33" s="355" customFormat="1" x14ac:dyDescent="0.3">
      <c r="B569" s="305">
        <v>42534</v>
      </c>
      <c r="C569" s="460" t="s">
        <v>2729</v>
      </c>
      <c r="D569" s="460" t="s">
        <v>3786</v>
      </c>
      <c r="E569" s="460" t="s">
        <v>3735</v>
      </c>
      <c r="F569" s="460" t="s">
        <v>3787</v>
      </c>
      <c r="G569" s="305" t="s">
        <v>1272</v>
      </c>
      <c r="H569" s="305" t="s">
        <v>912</v>
      </c>
      <c r="I569" s="524">
        <v>53100</v>
      </c>
      <c r="J569" s="460"/>
      <c r="K569" s="462">
        <v>43600</v>
      </c>
      <c r="L569" s="559"/>
      <c r="M569" s="463" t="s">
        <v>983</v>
      </c>
      <c r="N569" s="505"/>
      <c r="O569" s="507"/>
    </row>
    <row r="570" spans="1:33" s="399" customFormat="1" x14ac:dyDescent="0.3">
      <c r="B570" s="509">
        <v>42534</v>
      </c>
      <c r="C570" s="513" t="s">
        <v>2729</v>
      </c>
      <c r="D570" s="513" t="s">
        <v>392</v>
      </c>
      <c r="E570" s="513" t="s">
        <v>927</v>
      </c>
      <c r="F570" s="513" t="s">
        <v>2117</v>
      </c>
      <c r="G570" s="513" t="s">
        <v>1272</v>
      </c>
      <c r="H570" s="513" t="s">
        <v>912</v>
      </c>
      <c r="I570" s="513">
        <v>53100</v>
      </c>
      <c r="J570" s="513" t="s">
        <v>1002</v>
      </c>
      <c r="K570" s="514">
        <v>39651</v>
      </c>
      <c r="L570" s="513" t="s">
        <v>2608</v>
      </c>
      <c r="M570" s="515" t="s">
        <v>984</v>
      </c>
      <c r="N570" s="513" t="s">
        <v>991</v>
      </c>
      <c r="O570" s="507"/>
    </row>
    <row r="571" spans="1:33" s="267" customFormat="1" x14ac:dyDescent="0.3">
      <c r="B571" s="509">
        <v>42534</v>
      </c>
      <c r="C571" s="513" t="s">
        <v>162</v>
      </c>
      <c r="D571" s="513" t="s">
        <v>260</v>
      </c>
      <c r="E571" s="513" t="s">
        <v>926</v>
      </c>
      <c r="F571" s="513" t="s">
        <v>1980</v>
      </c>
      <c r="G571" s="513" t="s">
        <v>1885</v>
      </c>
      <c r="H571" s="513" t="s">
        <v>966</v>
      </c>
      <c r="I571" s="513">
        <v>62300</v>
      </c>
      <c r="J571" s="513" t="s">
        <v>1001</v>
      </c>
      <c r="K571" s="514">
        <v>41022</v>
      </c>
      <c r="L571" s="513" t="s">
        <v>2608</v>
      </c>
      <c r="M571" s="515" t="s">
        <v>983</v>
      </c>
      <c r="N571" s="513" t="s">
        <v>991</v>
      </c>
      <c r="O571" s="537"/>
    </row>
    <row r="572" spans="1:33" s="267" customFormat="1" x14ac:dyDescent="0.3">
      <c r="B572" s="509">
        <v>42534</v>
      </c>
      <c r="C572" s="513" t="s">
        <v>77</v>
      </c>
      <c r="D572" s="513" t="s">
        <v>379</v>
      </c>
      <c r="E572" s="513" t="s">
        <v>971</v>
      </c>
      <c r="F572" s="513" t="s">
        <v>2104</v>
      </c>
      <c r="G572" s="513" t="s">
        <v>1272</v>
      </c>
      <c r="H572" s="513" t="s">
        <v>912</v>
      </c>
      <c r="I572" s="513">
        <v>53100</v>
      </c>
      <c r="J572" s="513" t="s">
        <v>1002</v>
      </c>
      <c r="K572" s="514">
        <v>39395</v>
      </c>
      <c r="L572" s="513" t="s">
        <v>2608</v>
      </c>
      <c r="M572" s="515" t="s">
        <v>984</v>
      </c>
      <c r="N572" s="513" t="s">
        <v>991</v>
      </c>
      <c r="O572" s="537"/>
    </row>
    <row r="573" spans="1:33" s="267" customFormat="1" x14ac:dyDescent="0.3">
      <c r="B573" s="509">
        <v>42534</v>
      </c>
      <c r="C573" s="513" t="s">
        <v>2729</v>
      </c>
      <c r="D573" s="513" t="s">
        <v>393</v>
      </c>
      <c r="E573" s="513" t="s">
        <v>967</v>
      </c>
      <c r="F573" s="513" t="s">
        <v>2118</v>
      </c>
      <c r="G573" s="513" t="s">
        <v>1272</v>
      </c>
      <c r="H573" s="513" t="s">
        <v>912</v>
      </c>
      <c r="I573" s="513">
        <v>53100</v>
      </c>
      <c r="J573" s="513" t="s">
        <v>1002</v>
      </c>
      <c r="K573" s="514">
        <v>40260</v>
      </c>
      <c r="L573" s="513" t="s">
        <v>2608</v>
      </c>
      <c r="M573" s="515" t="s">
        <v>984</v>
      </c>
      <c r="N573" s="513" t="s">
        <v>991</v>
      </c>
      <c r="O573" s="537"/>
    </row>
    <row r="574" spans="1:33" s="355" customFormat="1" x14ac:dyDescent="0.3">
      <c r="B574" s="305">
        <v>42534</v>
      </c>
      <c r="C574" s="460" t="s">
        <v>2594</v>
      </c>
      <c r="D574" s="460" t="s">
        <v>3788</v>
      </c>
      <c r="E574" s="460" t="s">
        <v>3789</v>
      </c>
      <c r="F574" s="460" t="s">
        <v>3790</v>
      </c>
      <c r="G574" s="305" t="s">
        <v>1272</v>
      </c>
      <c r="H574" s="305" t="s">
        <v>912</v>
      </c>
      <c r="I574" s="524">
        <v>53100</v>
      </c>
      <c r="J574" s="460"/>
      <c r="K574" s="462">
        <v>44360</v>
      </c>
      <c r="L574" s="510"/>
      <c r="M574" s="463" t="s">
        <v>983</v>
      </c>
      <c r="N574" s="505"/>
      <c r="O574" s="507"/>
      <c r="P574" s="544"/>
      <c r="Q574" s="545" t="s">
        <v>3791</v>
      </c>
    </row>
    <row r="575" spans="1:33" s="355" customFormat="1" x14ac:dyDescent="0.3">
      <c r="B575" s="305">
        <v>42534</v>
      </c>
      <c r="C575" s="460" t="s">
        <v>2594</v>
      </c>
      <c r="D575" s="460" t="s">
        <v>3792</v>
      </c>
      <c r="E575" s="460" t="s">
        <v>3789</v>
      </c>
      <c r="F575" s="460" t="s">
        <v>3793</v>
      </c>
      <c r="G575" s="305" t="s">
        <v>1272</v>
      </c>
      <c r="H575" s="305" t="s">
        <v>912</v>
      </c>
      <c r="I575" s="524">
        <v>53100</v>
      </c>
      <c r="J575" s="460"/>
      <c r="K575" s="462">
        <v>44360</v>
      </c>
      <c r="L575" s="510"/>
      <c r="M575" s="463" t="s">
        <v>983</v>
      </c>
      <c r="N575" s="505"/>
      <c r="O575" s="507"/>
      <c r="P575" s="544"/>
      <c r="Q575" s="545" t="s">
        <v>3791</v>
      </c>
    </row>
    <row r="576" spans="1:33" s="355" customFormat="1" x14ac:dyDescent="0.3">
      <c r="B576" s="305">
        <v>42534</v>
      </c>
      <c r="C576" s="460" t="s">
        <v>2594</v>
      </c>
      <c r="D576" s="460" t="s">
        <v>3794</v>
      </c>
      <c r="E576" s="460" t="s">
        <v>3789</v>
      </c>
      <c r="F576" s="460" t="s">
        <v>3795</v>
      </c>
      <c r="G576" s="305" t="s">
        <v>1272</v>
      </c>
      <c r="H576" s="305" t="s">
        <v>912</v>
      </c>
      <c r="I576" s="524">
        <v>53100</v>
      </c>
      <c r="J576" s="460"/>
      <c r="K576" s="462">
        <v>44360</v>
      </c>
      <c r="L576" s="510"/>
      <c r="M576" s="463" t="s">
        <v>983</v>
      </c>
      <c r="N576" s="505"/>
      <c r="O576" s="507"/>
      <c r="P576" s="544"/>
      <c r="Q576" s="545" t="s">
        <v>3791</v>
      </c>
    </row>
    <row r="577" spans="2:17" s="355" customFormat="1" x14ac:dyDescent="0.3">
      <c r="B577" s="305">
        <v>42534</v>
      </c>
      <c r="C577" s="460" t="s">
        <v>2594</v>
      </c>
      <c r="D577" s="460" t="s">
        <v>3796</v>
      </c>
      <c r="E577" s="460" t="s">
        <v>3797</v>
      </c>
      <c r="F577" s="460" t="s">
        <v>3798</v>
      </c>
      <c r="G577" s="305" t="s">
        <v>1272</v>
      </c>
      <c r="H577" s="305" t="s">
        <v>912</v>
      </c>
      <c r="I577" s="524">
        <v>53100</v>
      </c>
      <c r="J577" s="460"/>
      <c r="K577" s="462">
        <v>44360</v>
      </c>
      <c r="L577" s="510"/>
      <c r="M577" s="463" t="s">
        <v>983</v>
      </c>
      <c r="N577" s="505"/>
      <c r="O577" s="507"/>
      <c r="P577" s="544"/>
      <c r="Q577" s="545" t="s">
        <v>3791</v>
      </c>
    </row>
    <row r="578" spans="2:17" s="399" customFormat="1" x14ac:dyDescent="0.3">
      <c r="B578" s="305">
        <v>42534</v>
      </c>
      <c r="C578" s="460" t="s">
        <v>2700</v>
      </c>
      <c r="D578" s="460" t="s">
        <v>3799</v>
      </c>
      <c r="E578" s="460" t="s">
        <v>3789</v>
      </c>
      <c r="F578" s="460" t="s">
        <v>3800</v>
      </c>
      <c r="G578" s="460" t="s">
        <v>3714</v>
      </c>
      <c r="H578" s="460" t="s">
        <v>913</v>
      </c>
      <c r="I578" s="460">
        <v>53000</v>
      </c>
      <c r="J578" s="460"/>
      <c r="K578" s="462">
        <v>44360</v>
      </c>
      <c r="L578" s="510"/>
      <c r="M578" s="463" t="s">
        <v>983</v>
      </c>
      <c r="N578" s="505"/>
      <c r="O578" s="507"/>
      <c r="P578" s="363"/>
      <c r="Q578" s="546" t="s">
        <v>3791</v>
      </c>
    </row>
    <row r="579" spans="2:17" s="399" customFormat="1" x14ac:dyDescent="0.3">
      <c r="B579" s="305">
        <v>42534</v>
      </c>
      <c r="C579" s="460" t="s">
        <v>2700</v>
      </c>
      <c r="D579" s="460" t="s">
        <v>3801</v>
      </c>
      <c r="E579" s="460" t="s">
        <v>3789</v>
      </c>
      <c r="F579" s="460" t="s">
        <v>3802</v>
      </c>
      <c r="G579" s="460" t="s">
        <v>3714</v>
      </c>
      <c r="H579" s="460" t="s">
        <v>913</v>
      </c>
      <c r="I579" s="460">
        <v>53000</v>
      </c>
      <c r="J579" s="460"/>
      <c r="K579" s="462">
        <v>44360</v>
      </c>
      <c r="L579" s="510"/>
      <c r="M579" s="463" t="s">
        <v>983</v>
      </c>
      <c r="N579" s="505"/>
      <c r="O579" s="507"/>
      <c r="P579" s="363"/>
      <c r="Q579" s="546" t="s">
        <v>3791</v>
      </c>
    </row>
    <row r="580" spans="2:17" s="399" customFormat="1" x14ac:dyDescent="0.3">
      <c r="B580" s="305">
        <v>42534</v>
      </c>
      <c r="C580" s="460" t="s">
        <v>2700</v>
      </c>
      <c r="D580" s="460" t="s">
        <v>3803</v>
      </c>
      <c r="E580" s="460" t="s">
        <v>3789</v>
      </c>
      <c r="F580" s="460" t="s">
        <v>3804</v>
      </c>
      <c r="G580" s="460" t="s">
        <v>3714</v>
      </c>
      <c r="H580" s="460" t="s">
        <v>913</v>
      </c>
      <c r="I580" s="460">
        <v>53000</v>
      </c>
      <c r="J580" s="460"/>
      <c r="K580" s="462">
        <v>44360</v>
      </c>
      <c r="L580" s="510"/>
      <c r="M580" s="463" t="s">
        <v>983</v>
      </c>
      <c r="N580" s="505"/>
      <c r="O580" s="507"/>
      <c r="P580" s="363"/>
      <c r="Q580" s="546" t="s">
        <v>3791</v>
      </c>
    </row>
    <row r="581" spans="2:17" s="399" customFormat="1" x14ac:dyDescent="0.3">
      <c r="B581" s="305">
        <v>42534</v>
      </c>
      <c r="C581" s="460" t="s">
        <v>2700</v>
      </c>
      <c r="D581" s="460" t="s">
        <v>3805</v>
      </c>
      <c r="E581" s="460" t="s">
        <v>3797</v>
      </c>
      <c r="F581" s="460" t="s">
        <v>3806</v>
      </c>
      <c r="G581" s="460" t="s">
        <v>3714</v>
      </c>
      <c r="H581" s="460" t="s">
        <v>913</v>
      </c>
      <c r="I581" s="460">
        <v>53000</v>
      </c>
      <c r="J581" s="460"/>
      <c r="K581" s="462">
        <v>44360</v>
      </c>
      <c r="L581" s="510"/>
      <c r="M581" s="463" t="s">
        <v>983</v>
      </c>
      <c r="N581" s="505"/>
      <c r="O581" s="507"/>
      <c r="P581" s="363"/>
      <c r="Q581" s="546" t="s">
        <v>3791</v>
      </c>
    </row>
    <row r="582" spans="2:17" x14ac:dyDescent="0.3">
      <c r="B582" s="509">
        <v>42586</v>
      </c>
      <c r="C582" s="513" t="s">
        <v>2938</v>
      </c>
      <c r="D582" s="513" t="s">
        <v>3205</v>
      </c>
      <c r="E582" s="513" t="s">
        <v>926</v>
      </c>
      <c r="F582" s="513" t="s">
        <v>1567</v>
      </c>
      <c r="G582" s="513" t="s">
        <v>1272</v>
      </c>
      <c r="H582" s="513" t="s">
        <v>912</v>
      </c>
      <c r="I582" s="513">
        <v>53100</v>
      </c>
      <c r="J582" s="513" t="s">
        <v>1002</v>
      </c>
      <c r="K582" s="514">
        <v>40289</v>
      </c>
      <c r="L582" s="513" t="s">
        <v>2608</v>
      </c>
      <c r="M582" s="515" t="s">
        <v>984</v>
      </c>
      <c r="N582" s="505"/>
      <c r="O582" s="507"/>
    </row>
    <row r="583" spans="2:17" x14ac:dyDescent="0.3">
      <c r="B583" s="509">
        <v>42586</v>
      </c>
      <c r="C583" s="513" t="s">
        <v>2938</v>
      </c>
      <c r="D583" s="513" t="s">
        <v>3202</v>
      </c>
      <c r="E583" s="513" t="s">
        <v>926</v>
      </c>
      <c r="F583" s="513" t="s">
        <v>1564</v>
      </c>
      <c r="G583" s="513" t="s">
        <v>1272</v>
      </c>
      <c r="H583" s="513" t="s">
        <v>912</v>
      </c>
      <c r="I583" s="513">
        <v>53100</v>
      </c>
      <c r="J583" s="513" t="s">
        <v>1002</v>
      </c>
      <c r="K583" s="514">
        <v>40289</v>
      </c>
      <c r="L583" s="513" t="s">
        <v>2608</v>
      </c>
      <c r="M583" s="515" t="s">
        <v>984</v>
      </c>
      <c r="N583" s="505"/>
      <c r="O583" s="507"/>
    </row>
    <row r="584" spans="2:17" x14ac:dyDescent="0.3">
      <c r="B584" s="509">
        <v>42586</v>
      </c>
      <c r="C584" s="513" t="s">
        <v>2594</v>
      </c>
      <c r="D584" s="513" t="s">
        <v>2634</v>
      </c>
      <c r="E584" s="513" t="s">
        <v>911</v>
      </c>
      <c r="F584" s="513" t="s">
        <v>1069</v>
      </c>
      <c r="G584" s="513" t="s">
        <v>1272</v>
      </c>
      <c r="H584" s="513" t="s">
        <v>912</v>
      </c>
      <c r="I584" s="513">
        <v>53100</v>
      </c>
      <c r="J584" s="513" t="s">
        <v>1001</v>
      </c>
      <c r="K584" s="515">
        <v>39220</v>
      </c>
      <c r="L584" s="513" t="s">
        <v>2608</v>
      </c>
      <c r="M584" s="515" t="s">
        <v>983</v>
      </c>
      <c r="N584" s="505"/>
      <c r="O584" s="507"/>
    </row>
    <row r="585" spans="2:17" x14ac:dyDescent="0.3">
      <c r="B585" s="305">
        <v>42586</v>
      </c>
      <c r="C585" s="460" t="s">
        <v>2700</v>
      </c>
      <c r="D585" s="524" t="s">
        <v>3810</v>
      </c>
      <c r="E585" s="460" t="s">
        <v>3735</v>
      </c>
      <c r="F585" s="460" t="s">
        <v>3811</v>
      </c>
      <c r="G585" s="460" t="s">
        <v>3714</v>
      </c>
      <c r="H585" s="460" t="s">
        <v>913</v>
      </c>
      <c r="I585" s="460">
        <v>53000</v>
      </c>
      <c r="J585" s="463"/>
      <c r="K585" s="462">
        <v>43619</v>
      </c>
      <c r="L585" s="463"/>
      <c r="M585" s="463" t="s">
        <v>983</v>
      </c>
      <c r="N585" s="505"/>
      <c r="O585" s="507"/>
    </row>
    <row r="586" spans="2:17" x14ac:dyDescent="0.3">
      <c r="B586" s="305">
        <v>42586</v>
      </c>
      <c r="C586" s="460" t="s">
        <v>2700</v>
      </c>
      <c r="D586" s="524" t="s">
        <v>3812</v>
      </c>
      <c r="E586" s="460" t="s">
        <v>3735</v>
      </c>
      <c r="F586" s="460" t="s">
        <v>3813</v>
      </c>
      <c r="G586" s="460" t="s">
        <v>3714</v>
      </c>
      <c r="H586" s="460" t="s">
        <v>913</v>
      </c>
      <c r="I586" s="460">
        <v>53000</v>
      </c>
      <c r="J586" s="463"/>
      <c r="K586" s="462">
        <v>43619</v>
      </c>
      <c r="L586" s="463"/>
      <c r="M586" s="463" t="s">
        <v>983</v>
      </c>
      <c r="N586" s="505"/>
      <c r="O586" s="507"/>
    </row>
    <row r="587" spans="2:17" x14ac:dyDescent="0.3">
      <c r="B587" s="305">
        <v>42586</v>
      </c>
      <c r="C587" s="460" t="s">
        <v>2594</v>
      </c>
      <c r="D587" s="524" t="s">
        <v>3814</v>
      </c>
      <c r="E587" s="460" t="s">
        <v>3735</v>
      </c>
      <c r="F587" s="460" t="s">
        <v>3815</v>
      </c>
      <c r="G587" s="460" t="s">
        <v>1272</v>
      </c>
      <c r="H587" s="460" t="s">
        <v>912</v>
      </c>
      <c r="I587" s="460">
        <v>53100</v>
      </c>
      <c r="J587" s="463"/>
      <c r="K587" s="462">
        <v>43637</v>
      </c>
      <c r="L587" s="463"/>
      <c r="M587" s="463" t="s">
        <v>983</v>
      </c>
      <c r="N587" s="505"/>
      <c r="O587" s="507"/>
    </row>
    <row r="588" spans="2:17" x14ac:dyDescent="0.3">
      <c r="B588" s="305">
        <v>42586</v>
      </c>
      <c r="C588" s="460" t="s">
        <v>2594</v>
      </c>
      <c r="D588" s="524" t="s">
        <v>3816</v>
      </c>
      <c r="E588" s="460" t="s">
        <v>3735</v>
      </c>
      <c r="F588" s="460" t="s">
        <v>3817</v>
      </c>
      <c r="G588" s="460" t="s">
        <v>1272</v>
      </c>
      <c r="H588" s="460" t="s">
        <v>912</v>
      </c>
      <c r="I588" s="460">
        <v>53100</v>
      </c>
      <c r="J588" s="463"/>
      <c r="K588" s="462">
        <v>43637</v>
      </c>
      <c r="L588" s="463"/>
      <c r="M588" s="463" t="s">
        <v>983</v>
      </c>
      <c r="N588" s="505"/>
      <c r="O588" s="507"/>
    </row>
    <row r="589" spans="2:17" x14ac:dyDescent="0.3">
      <c r="B589" s="305">
        <v>42586</v>
      </c>
      <c r="C589" s="460" t="s">
        <v>2594</v>
      </c>
      <c r="D589" s="524" t="s">
        <v>3818</v>
      </c>
      <c r="E589" s="460" t="s">
        <v>3735</v>
      </c>
      <c r="F589" s="460" t="s">
        <v>3819</v>
      </c>
      <c r="G589" s="460" t="s">
        <v>1272</v>
      </c>
      <c r="H589" s="460" t="s">
        <v>912</v>
      </c>
      <c r="I589" s="460">
        <v>53100</v>
      </c>
      <c r="J589" s="463"/>
      <c r="K589" s="462">
        <v>43619</v>
      </c>
      <c r="L589" s="463"/>
      <c r="M589" s="463" t="s">
        <v>983</v>
      </c>
      <c r="N589" s="505"/>
      <c r="O589" s="507"/>
    </row>
    <row r="590" spans="2:17" x14ac:dyDescent="0.3">
      <c r="B590" s="305">
        <v>42586</v>
      </c>
      <c r="C590" s="460" t="s">
        <v>2594</v>
      </c>
      <c r="D590" s="524" t="s">
        <v>3820</v>
      </c>
      <c r="E590" s="460" t="s">
        <v>2455</v>
      </c>
      <c r="F590" s="460" t="s">
        <v>3821</v>
      </c>
      <c r="G590" s="460" t="s">
        <v>1272</v>
      </c>
      <c r="H590" s="460" t="s">
        <v>912</v>
      </c>
      <c r="I590" s="460">
        <v>53100</v>
      </c>
      <c r="J590" s="463"/>
      <c r="K590" s="462">
        <v>41261</v>
      </c>
      <c r="L590" s="463" t="s">
        <v>2608</v>
      </c>
      <c r="M590" s="463" t="s">
        <v>984</v>
      </c>
      <c r="N590" s="505"/>
      <c r="O590" s="507"/>
    </row>
    <row r="591" spans="2:17" x14ac:dyDescent="0.3">
      <c r="B591" s="300">
        <v>42586</v>
      </c>
      <c r="C591" s="297" t="s">
        <v>2700</v>
      </c>
      <c r="D591" s="562" t="s">
        <v>3822</v>
      </c>
      <c r="E591" s="563" t="s">
        <v>750</v>
      </c>
      <c r="F591" s="563" t="s">
        <v>2584</v>
      </c>
      <c r="G591" s="297" t="s">
        <v>3714</v>
      </c>
      <c r="H591" s="297" t="s">
        <v>913</v>
      </c>
      <c r="I591" s="297">
        <v>53000</v>
      </c>
      <c r="J591" s="563" t="s">
        <v>1001</v>
      </c>
      <c r="K591" s="564">
        <v>42900</v>
      </c>
      <c r="L591" s="563" t="s">
        <v>2609</v>
      </c>
      <c r="M591" s="565" t="s">
        <v>983</v>
      </c>
      <c r="N591" s="563" t="s">
        <v>991</v>
      </c>
      <c r="O591" s="178"/>
    </row>
    <row r="592" spans="2:17" x14ac:dyDescent="0.3">
      <c r="B592" s="305">
        <v>42586</v>
      </c>
      <c r="C592" s="460" t="s">
        <v>2700</v>
      </c>
      <c r="D592" s="524" t="s">
        <v>3823</v>
      </c>
      <c r="E592" s="460" t="s">
        <v>3735</v>
      </c>
      <c r="F592" s="460" t="s">
        <v>3824</v>
      </c>
      <c r="G592" s="460" t="s">
        <v>3714</v>
      </c>
      <c r="H592" s="460" t="s">
        <v>913</v>
      </c>
      <c r="I592" s="460">
        <v>53000</v>
      </c>
      <c r="J592" s="463"/>
      <c r="K592" s="462">
        <v>43637</v>
      </c>
      <c r="L592" s="463"/>
      <c r="M592" s="463" t="s">
        <v>983</v>
      </c>
      <c r="N592" s="505"/>
      <c r="O592" s="507"/>
    </row>
    <row r="593" spans="2:15" x14ac:dyDescent="0.3">
      <c r="B593" s="305">
        <v>42586</v>
      </c>
      <c r="C593" s="460" t="s">
        <v>2700</v>
      </c>
      <c r="D593" s="524" t="s">
        <v>3825</v>
      </c>
      <c r="E593" s="460" t="s">
        <v>3735</v>
      </c>
      <c r="F593" s="460" t="s">
        <v>3826</v>
      </c>
      <c r="G593" s="460" t="s">
        <v>3714</v>
      </c>
      <c r="H593" s="460" t="s">
        <v>913</v>
      </c>
      <c r="I593" s="460">
        <v>53000</v>
      </c>
      <c r="J593" s="463"/>
      <c r="K593" s="462">
        <v>43631</v>
      </c>
      <c r="L593" s="463"/>
      <c r="M593" s="463" t="s">
        <v>983</v>
      </c>
      <c r="N593" s="505"/>
      <c r="O593" s="507"/>
    </row>
    <row r="594" spans="2:15" x14ac:dyDescent="0.3">
      <c r="B594" s="305">
        <v>42586</v>
      </c>
      <c r="C594" s="460" t="s">
        <v>2700</v>
      </c>
      <c r="D594" s="524" t="s">
        <v>3827</v>
      </c>
      <c r="E594" s="460" t="s">
        <v>3735</v>
      </c>
      <c r="F594" s="460" t="s">
        <v>3828</v>
      </c>
      <c r="G594" s="460" t="s">
        <v>3714</v>
      </c>
      <c r="H594" s="460" t="s">
        <v>913</v>
      </c>
      <c r="I594" s="460">
        <v>53000</v>
      </c>
      <c r="J594" s="463"/>
      <c r="K594" s="462">
        <v>43631</v>
      </c>
      <c r="L594" s="463"/>
      <c r="M594" s="463" t="s">
        <v>983</v>
      </c>
      <c r="N594" s="505"/>
      <c r="O594" s="507"/>
    </row>
    <row r="595" spans="2:15" x14ac:dyDescent="0.3">
      <c r="B595" s="305">
        <v>42586</v>
      </c>
      <c r="C595" s="460" t="s">
        <v>2700</v>
      </c>
      <c r="D595" s="524" t="s">
        <v>3829</v>
      </c>
      <c r="E595" s="460" t="s">
        <v>3735</v>
      </c>
      <c r="F595" s="460" t="s">
        <v>3830</v>
      </c>
      <c r="G595" s="460" t="s">
        <v>3714</v>
      </c>
      <c r="H595" s="460" t="s">
        <v>913</v>
      </c>
      <c r="I595" s="460">
        <v>53000</v>
      </c>
      <c r="J595" s="463"/>
      <c r="K595" s="462">
        <v>43631</v>
      </c>
      <c r="L595" s="463"/>
      <c r="M595" s="463" t="s">
        <v>983</v>
      </c>
      <c r="N595" s="505"/>
      <c r="O595" s="507"/>
    </row>
    <row r="596" spans="2:15" x14ac:dyDescent="0.3">
      <c r="B596" s="305">
        <v>42586</v>
      </c>
      <c r="C596" s="460" t="s">
        <v>2700</v>
      </c>
      <c r="D596" s="524" t="s">
        <v>3831</v>
      </c>
      <c r="E596" s="460" t="s">
        <v>3735</v>
      </c>
      <c r="F596" s="460" t="s">
        <v>3832</v>
      </c>
      <c r="G596" s="460" t="s">
        <v>3714</v>
      </c>
      <c r="H596" s="460" t="s">
        <v>913</v>
      </c>
      <c r="I596" s="460">
        <v>53000</v>
      </c>
      <c r="J596" s="463"/>
      <c r="K596" s="462">
        <v>43637</v>
      </c>
      <c r="L596" s="463"/>
      <c r="M596" s="463" t="s">
        <v>983</v>
      </c>
      <c r="N596" s="505"/>
      <c r="O596" s="507"/>
    </row>
    <row r="597" spans="2:15" x14ac:dyDescent="0.3">
      <c r="B597" s="305">
        <v>42586</v>
      </c>
      <c r="C597" s="460" t="s">
        <v>2700</v>
      </c>
      <c r="D597" s="524" t="s">
        <v>3833</v>
      </c>
      <c r="E597" s="460" t="s">
        <v>3735</v>
      </c>
      <c r="F597" s="460" t="s">
        <v>3834</v>
      </c>
      <c r="G597" s="460" t="s">
        <v>3714</v>
      </c>
      <c r="H597" s="460" t="s">
        <v>913</v>
      </c>
      <c r="I597" s="460">
        <v>53000</v>
      </c>
      <c r="J597" s="463"/>
      <c r="K597" s="462">
        <v>43637</v>
      </c>
      <c r="L597" s="463"/>
      <c r="M597" s="463" t="s">
        <v>983</v>
      </c>
      <c r="N597" s="505"/>
      <c r="O597" s="507"/>
    </row>
    <row r="598" spans="2:15" x14ac:dyDescent="0.3">
      <c r="B598" s="305">
        <v>42586</v>
      </c>
      <c r="C598" s="460" t="s">
        <v>2700</v>
      </c>
      <c r="D598" s="524" t="s">
        <v>3835</v>
      </c>
      <c r="E598" s="460" t="s">
        <v>3735</v>
      </c>
      <c r="F598" s="460" t="s">
        <v>3836</v>
      </c>
      <c r="G598" s="460" t="s">
        <v>3714</v>
      </c>
      <c r="H598" s="460" t="s">
        <v>913</v>
      </c>
      <c r="I598" s="460">
        <v>53000</v>
      </c>
      <c r="J598" s="463"/>
      <c r="K598" s="462">
        <v>43637</v>
      </c>
      <c r="L598" s="463"/>
      <c r="M598" s="463" t="s">
        <v>983</v>
      </c>
      <c r="N598" s="505"/>
      <c r="O598" s="507"/>
    </row>
    <row r="599" spans="2:15" x14ac:dyDescent="0.3">
      <c r="B599" s="305">
        <v>42586</v>
      </c>
      <c r="C599" s="460" t="s">
        <v>2594</v>
      </c>
      <c r="D599" s="524" t="s">
        <v>3837</v>
      </c>
      <c r="E599" s="460" t="s">
        <v>3735</v>
      </c>
      <c r="F599" s="460" t="s">
        <v>3838</v>
      </c>
      <c r="G599" s="460" t="s">
        <v>1272</v>
      </c>
      <c r="H599" s="460" t="s">
        <v>912</v>
      </c>
      <c r="I599" s="460">
        <v>53100</v>
      </c>
      <c r="J599" s="463"/>
      <c r="K599" s="462">
        <v>43637</v>
      </c>
      <c r="L599" s="463"/>
      <c r="M599" s="463" t="s">
        <v>983</v>
      </c>
      <c r="N599" s="505"/>
      <c r="O599" s="507"/>
    </row>
    <row r="600" spans="2:15" x14ac:dyDescent="0.3">
      <c r="B600" s="305">
        <v>42586</v>
      </c>
      <c r="C600" s="460" t="s">
        <v>2594</v>
      </c>
      <c r="D600" s="524" t="s">
        <v>3839</v>
      </c>
      <c r="E600" s="460" t="s">
        <v>3735</v>
      </c>
      <c r="F600" s="460" t="s">
        <v>3840</v>
      </c>
      <c r="G600" s="460" t="s">
        <v>1272</v>
      </c>
      <c r="H600" s="460" t="s">
        <v>912</v>
      </c>
      <c r="I600" s="460">
        <v>53100</v>
      </c>
      <c r="J600" s="463"/>
      <c r="K600" s="462">
        <v>43637</v>
      </c>
      <c r="L600" s="463"/>
      <c r="M600" s="463" t="s">
        <v>983</v>
      </c>
      <c r="N600" s="505"/>
      <c r="O600" s="507"/>
    </row>
    <row r="601" spans="2:15" x14ac:dyDescent="0.3">
      <c r="B601" s="305">
        <v>42587</v>
      </c>
      <c r="C601" s="460" t="s">
        <v>2700</v>
      </c>
      <c r="D601" s="524" t="s">
        <v>3841</v>
      </c>
      <c r="E601" s="460" t="s">
        <v>3735</v>
      </c>
      <c r="F601" s="460" t="s">
        <v>3842</v>
      </c>
      <c r="G601" s="460" t="s">
        <v>3714</v>
      </c>
      <c r="H601" s="460" t="s">
        <v>913</v>
      </c>
      <c r="I601" s="460">
        <v>53000</v>
      </c>
      <c r="J601" s="463"/>
      <c r="K601" s="462">
        <v>43681</v>
      </c>
      <c r="L601" s="463"/>
      <c r="M601" s="463" t="s">
        <v>983</v>
      </c>
      <c r="N601" s="505"/>
      <c r="O601" s="507"/>
    </row>
    <row r="602" spans="2:15" x14ac:dyDescent="0.3">
      <c r="B602" s="305">
        <v>42587</v>
      </c>
      <c r="C602" s="460" t="s">
        <v>2700</v>
      </c>
      <c r="D602" s="524" t="s">
        <v>3843</v>
      </c>
      <c r="E602" s="460" t="s">
        <v>3735</v>
      </c>
      <c r="F602" s="460" t="s">
        <v>3844</v>
      </c>
      <c r="G602" s="460" t="s">
        <v>3714</v>
      </c>
      <c r="H602" s="460" t="s">
        <v>913</v>
      </c>
      <c r="I602" s="460">
        <v>53000</v>
      </c>
      <c r="J602" s="463"/>
      <c r="K602" s="462">
        <v>43681</v>
      </c>
      <c r="L602" s="463"/>
      <c r="M602" s="463" t="s">
        <v>983</v>
      </c>
      <c r="N602" s="505"/>
      <c r="O602" s="507"/>
    </row>
    <row r="603" spans="2:15" x14ac:dyDescent="0.3">
      <c r="B603" s="305">
        <v>42587</v>
      </c>
      <c r="C603" s="460" t="s">
        <v>2700</v>
      </c>
      <c r="D603" s="524" t="s">
        <v>3845</v>
      </c>
      <c r="E603" s="460" t="s">
        <v>3735</v>
      </c>
      <c r="F603" s="460" t="s">
        <v>3846</v>
      </c>
      <c r="G603" s="460" t="s">
        <v>3714</v>
      </c>
      <c r="H603" s="460" t="s">
        <v>913</v>
      </c>
      <c r="I603" s="460">
        <v>53000</v>
      </c>
      <c r="J603" s="463"/>
      <c r="K603" s="462">
        <v>43681</v>
      </c>
      <c r="L603" s="463"/>
      <c r="M603" s="463" t="s">
        <v>983</v>
      </c>
      <c r="N603" s="505"/>
      <c r="O603" s="507"/>
    </row>
    <row r="604" spans="2:15" x14ac:dyDescent="0.3">
      <c r="B604" s="305">
        <v>42587</v>
      </c>
      <c r="C604" s="460" t="s">
        <v>2700</v>
      </c>
      <c r="D604" s="524" t="s">
        <v>3847</v>
      </c>
      <c r="E604" s="460" t="s">
        <v>3735</v>
      </c>
      <c r="F604" s="460" t="s">
        <v>3848</v>
      </c>
      <c r="G604" s="460" t="s">
        <v>3714</v>
      </c>
      <c r="H604" s="460" t="s">
        <v>913</v>
      </c>
      <c r="I604" s="460">
        <v>53000</v>
      </c>
      <c r="J604" s="463"/>
      <c r="K604" s="462">
        <v>43681</v>
      </c>
      <c r="L604" s="463"/>
      <c r="M604" s="463" t="s">
        <v>983</v>
      </c>
      <c r="N604" s="505"/>
      <c r="O604" s="507"/>
    </row>
    <row r="605" spans="2:15" x14ac:dyDescent="0.3">
      <c r="B605" s="305">
        <v>42587</v>
      </c>
      <c r="C605" s="460" t="s">
        <v>2594</v>
      </c>
      <c r="D605" s="524" t="s">
        <v>3849</v>
      </c>
      <c r="E605" s="460" t="s">
        <v>3735</v>
      </c>
      <c r="F605" s="460" t="s">
        <v>3850</v>
      </c>
      <c r="G605" s="460" t="s">
        <v>1272</v>
      </c>
      <c r="H605" s="460" t="s">
        <v>912</v>
      </c>
      <c r="I605" s="460">
        <v>53100</v>
      </c>
      <c r="J605" s="463"/>
      <c r="K605" s="462">
        <v>43681</v>
      </c>
      <c r="L605" s="463"/>
      <c r="M605" s="463" t="s">
        <v>983</v>
      </c>
      <c r="N605" s="505"/>
      <c r="O605" s="507"/>
    </row>
    <row r="606" spans="2:15" x14ac:dyDescent="0.3">
      <c r="B606" s="305">
        <v>42587</v>
      </c>
      <c r="C606" s="460" t="s">
        <v>2594</v>
      </c>
      <c r="D606" s="524" t="s">
        <v>3851</v>
      </c>
      <c r="E606" s="460" t="s">
        <v>3735</v>
      </c>
      <c r="F606" s="460" t="s">
        <v>3852</v>
      </c>
      <c r="G606" s="460" t="s">
        <v>1272</v>
      </c>
      <c r="H606" s="460" t="s">
        <v>912</v>
      </c>
      <c r="I606" s="460">
        <v>53100</v>
      </c>
      <c r="J606" s="463"/>
      <c r="K606" s="462">
        <v>43681</v>
      </c>
      <c r="L606" s="463"/>
      <c r="M606" s="463" t="s">
        <v>983</v>
      </c>
      <c r="N606" s="505"/>
      <c r="O606" s="507"/>
    </row>
    <row r="607" spans="2:15" x14ac:dyDescent="0.3">
      <c r="B607" s="509">
        <v>42587</v>
      </c>
      <c r="C607" s="556" t="s">
        <v>760</v>
      </c>
      <c r="D607" s="556" t="s">
        <v>810</v>
      </c>
      <c r="E607" s="556" t="s">
        <v>895</v>
      </c>
      <c r="F607" s="556" t="s">
        <v>780</v>
      </c>
      <c r="G607" s="513" t="s">
        <v>1272</v>
      </c>
      <c r="H607" s="513" t="s">
        <v>912</v>
      </c>
      <c r="I607" s="513">
        <v>53100</v>
      </c>
      <c r="J607" s="513" t="s">
        <v>3078</v>
      </c>
      <c r="K607" s="558" t="s">
        <v>747</v>
      </c>
      <c r="L607" s="515" t="s">
        <v>983</v>
      </c>
      <c r="M607" s="513" t="s">
        <v>903</v>
      </c>
      <c r="N607" s="558" t="s">
        <v>747</v>
      </c>
      <c r="O607" s="507"/>
    </row>
    <row r="608" spans="2:15" x14ac:dyDescent="0.3">
      <c r="B608" s="509">
        <v>42587</v>
      </c>
      <c r="C608" s="556" t="s">
        <v>760</v>
      </c>
      <c r="D608" s="556" t="s">
        <v>815</v>
      </c>
      <c r="E608" s="556" t="s">
        <v>893</v>
      </c>
      <c r="F608" s="556" t="s">
        <v>784</v>
      </c>
      <c r="G608" s="513" t="s">
        <v>1272</v>
      </c>
      <c r="H608" s="513" t="s">
        <v>912</v>
      </c>
      <c r="I608" s="513">
        <v>53100</v>
      </c>
      <c r="J608" s="513" t="s">
        <v>3078</v>
      </c>
      <c r="K608" s="558" t="s">
        <v>747</v>
      </c>
      <c r="L608" s="515" t="s">
        <v>983</v>
      </c>
      <c r="M608" s="513" t="s">
        <v>903</v>
      </c>
      <c r="N608" s="558" t="s">
        <v>747</v>
      </c>
      <c r="O608" s="194"/>
    </row>
    <row r="609" spans="2:15" x14ac:dyDescent="0.3">
      <c r="B609" s="588">
        <v>42619</v>
      </c>
      <c r="C609" s="583" t="s">
        <v>2700</v>
      </c>
      <c r="D609" s="587" t="s">
        <v>3853</v>
      </c>
      <c r="E609" s="583" t="s">
        <v>951</v>
      </c>
      <c r="F609" s="583" t="s">
        <v>2179</v>
      </c>
      <c r="G609" s="587" t="s">
        <v>1272</v>
      </c>
      <c r="H609" s="587" t="s">
        <v>912</v>
      </c>
      <c r="I609" s="587">
        <v>53100</v>
      </c>
      <c r="J609" s="583" t="s">
        <v>1001</v>
      </c>
      <c r="K609" s="576">
        <v>42137</v>
      </c>
      <c r="L609" s="583"/>
      <c r="M609" s="193"/>
      <c r="N609" s="583"/>
      <c r="O609" s="194"/>
    </row>
    <row r="610" spans="2:15" x14ac:dyDescent="0.3">
      <c r="B610" s="588">
        <v>42619</v>
      </c>
      <c r="C610" s="583" t="s">
        <v>2700</v>
      </c>
      <c r="D610" s="587" t="s">
        <v>3854</v>
      </c>
      <c r="E610" s="583" t="s">
        <v>951</v>
      </c>
      <c r="F610" s="583" t="s">
        <v>2178</v>
      </c>
      <c r="G610" s="587" t="s">
        <v>1272</v>
      </c>
      <c r="H610" s="587" t="s">
        <v>912</v>
      </c>
      <c r="I610" s="587">
        <v>53100</v>
      </c>
      <c r="J610" s="583" t="s">
        <v>1001</v>
      </c>
      <c r="K610" s="576">
        <v>42137</v>
      </c>
      <c r="L610" s="583"/>
      <c r="M610" s="193"/>
      <c r="N610" s="583"/>
      <c r="O610" s="194"/>
    </row>
    <row r="611" spans="2:15" x14ac:dyDescent="0.3">
      <c r="B611" s="588">
        <v>42619</v>
      </c>
      <c r="C611" s="583" t="s">
        <v>2700</v>
      </c>
      <c r="D611" s="587" t="s">
        <v>3855</v>
      </c>
      <c r="E611" s="583" t="s">
        <v>951</v>
      </c>
      <c r="F611" s="583" t="s">
        <v>2176</v>
      </c>
      <c r="G611" s="587" t="s">
        <v>1272</v>
      </c>
      <c r="H611" s="587" t="s">
        <v>912</v>
      </c>
      <c r="I611" s="587">
        <v>53100</v>
      </c>
      <c r="J611" s="583" t="s">
        <v>1001</v>
      </c>
      <c r="K611" s="576">
        <v>42137</v>
      </c>
      <c r="L611" s="583"/>
      <c r="M611" s="193"/>
      <c r="N611" s="583"/>
      <c r="O611" s="194"/>
    </row>
    <row r="612" spans="2:15" x14ac:dyDescent="0.3">
      <c r="B612" s="588">
        <v>42619</v>
      </c>
      <c r="C612" s="583" t="s">
        <v>2594</v>
      </c>
      <c r="D612" s="587" t="s">
        <v>3856</v>
      </c>
      <c r="E612" s="583" t="s">
        <v>951</v>
      </c>
      <c r="F612" s="583" t="s">
        <v>2177</v>
      </c>
      <c r="G612" s="587" t="s">
        <v>1272</v>
      </c>
      <c r="H612" s="587" t="s">
        <v>912</v>
      </c>
      <c r="I612" s="587">
        <v>53100</v>
      </c>
      <c r="J612" s="583" t="s">
        <v>1001</v>
      </c>
      <c r="K612" s="576">
        <v>42137</v>
      </c>
      <c r="L612" s="583"/>
      <c r="M612" s="193"/>
      <c r="N612" s="583"/>
      <c r="O612" s="194"/>
    </row>
    <row r="613" spans="2:15" x14ac:dyDescent="0.3">
      <c r="B613" s="585">
        <v>42632</v>
      </c>
      <c r="C613" s="594" t="s">
        <v>2911</v>
      </c>
      <c r="D613" s="594" t="s">
        <v>404</v>
      </c>
      <c r="E613" s="594" t="s">
        <v>926</v>
      </c>
      <c r="F613" s="594" t="s">
        <v>2129</v>
      </c>
      <c r="G613" s="594" t="s">
        <v>1272</v>
      </c>
      <c r="H613" s="594" t="s">
        <v>912</v>
      </c>
      <c r="I613" s="594">
        <v>53100</v>
      </c>
      <c r="J613" s="594" t="s">
        <v>1002</v>
      </c>
      <c r="K613" s="595">
        <v>40956</v>
      </c>
      <c r="L613" s="594" t="s">
        <v>984</v>
      </c>
      <c r="M613" s="193"/>
      <c r="N613" s="583"/>
      <c r="O613" s="194"/>
    </row>
    <row r="614" spans="2:15" x14ac:dyDescent="0.3">
      <c r="B614" s="585">
        <v>42632</v>
      </c>
      <c r="C614" s="594" t="s">
        <v>2663</v>
      </c>
      <c r="D614" s="594" t="s">
        <v>3021</v>
      </c>
      <c r="E614" s="594" t="s">
        <v>926</v>
      </c>
      <c r="F614" s="594" t="s">
        <v>1376</v>
      </c>
      <c r="G614" s="594" t="s">
        <v>1274</v>
      </c>
      <c r="H614" s="594" t="s">
        <v>929</v>
      </c>
      <c r="I614" s="594">
        <v>35510</v>
      </c>
      <c r="J614" s="594" t="s">
        <v>1001</v>
      </c>
      <c r="K614" s="595">
        <v>40756</v>
      </c>
      <c r="L614" s="594" t="s">
        <v>983</v>
      </c>
      <c r="M614" s="193"/>
      <c r="N614" s="583"/>
      <c r="O614" s="194"/>
    </row>
    <row r="615" spans="2:15" x14ac:dyDescent="0.3">
      <c r="B615" s="585">
        <v>42632</v>
      </c>
      <c r="C615" s="594" t="s">
        <v>2677</v>
      </c>
      <c r="D615" s="594" t="s">
        <v>2934</v>
      </c>
      <c r="E615" s="594" t="s">
        <v>919</v>
      </c>
      <c r="F615" s="594" t="s">
        <v>1284</v>
      </c>
      <c r="G615" s="594" t="s">
        <v>1272</v>
      </c>
      <c r="H615" s="594" t="s">
        <v>912</v>
      </c>
      <c r="I615" s="594">
        <v>53100</v>
      </c>
      <c r="J615" s="594" t="s">
        <v>1001</v>
      </c>
      <c r="K615" s="596">
        <v>36526</v>
      </c>
      <c r="L615" s="594" t="s">
        <v>983</v>
      </c>
      <c r="M615" s="193"/>
      <c r="N615" s="583"/>
      <c r="O615" s="194"/>
    </row>
    <row r="616" spans="2:15" x14ac:dyDescent="0.3">
      <c r="B616" s="585">
        <v>42632</v>
      </c>
      <c r="C616" s="594" t="s">
        <v>2932</v>
      </c>
      <c r="D616" s="594" t="s">
        <v>2933</v>
      </c>
      <c r="E616" s="594" t="s">
        <v>917</v>
      </c>
      <c r="F616" s="594" t="s">
        <v>1283</v>
      </c>
      <c r="G616" s="594" t="s">
        <v>1272</v>
      </c>
      <c r="H616" s="594" t="s">
        <v>912</v>
      </c>
      <c r="I616" s="594">
        <v>53100</v>
      </c>
      <c r="J616" s="594" t="s">
        <v>1001</v>
      </c>
      <c r="K616" s="596">
        <v>36526</v>
      </c>
      <c r="L616" s="594" t="s">
        <v>983</v>
      </c>
      <c r="M616" s="193"/>
      <c r="N616" s="583"/>
      <c r="O616" s="194"/>
    </row>
    <row r="617" spans="2:15" x14ac:dyDescent="0.3">
      <c r="B617" s="585">
        <v>42632</v>
      </c>
      <c r="C617" s="594" t="s">
        <v>157</v>
      </c>
      <c r="D617" s="594" t="s">
        <v>159</v>
      </c>
      <c r="E617" s="594" t="s">
        <v>748</v>
      </c>
      <c r="F617" s="594" t="s">
        <v>1886</v>
      </c>
      <c r="G617" s="594" t="s">
        <v>1272</v>
      </c>
      <c r="H617" s="594" t="s">
        <v>912</v>
      </c>
      <c r="I617" s="594">
        <v>53100</v>
      </c>
      <c r="J617" s="594" t="s">
        <v>1001</v>
      </c>
      <c r="K617" s="595">
        <v>40953</v>
      </c>
      <c r="L617" s="594" t="s">
        <v>983</v>
      </c>
      <c r="M617" s="193"/>
      <c r="N617" s="583"/>
      <c r="O617" s="194"/>
    </row>
    <row r="618" spans="2:15" x14ac:dyDescent="0.3">
      <c r="B618" s="585">
        <v>42632</v>
      </c>
      <c r="C618" s="594" t="s">
        <v>157</v>
      </c>
      <c r="D618" s="594" t="s">
        <v>158</v>
      </c>
      <c r="E618" s="594" t="s">
        <v>748</v>
      </c>
      <c r="F618" s="594" t="s">
        <v>1884</v>
      </c>
      <c r="G618" s="594" t="s">
        <v>1885</v>
      </c>
      <c r="H618" s="594" t="s">
        <v>966</v>
      </c>
      <c r="I618" s="594">
        <v>62300</v>
      </c>
      <c r="J618" s="594" t="s">
        <v>1001</v>
      </c>
      <c r="K618" s="595">
        <v>40953</v>
      </c>
      <c r="L618" s="594" t="s">
        <v>983</v>
      </c>
      <c r="M618" s="193"/>
      <c r="N618" s="583"/>
      <c r="O618" s="194"/>
    </row>
    <row r="619" spans="2:15" x14ac:dyDescent="0.3">
      <c r="B619" s="585">
        <v>42632</v>
      </c>
      <c r="C619" s="594" t="s">
        <v>2659</v>
      </c>
      <c r="D619" s="594" t="s">
        <v>3275</v>
      </c>
      <c r="E619" s="594" t="s">
        <v>943</v>
      </c>
      <c r="F619" s="594" t="s">
        <v>1643</v>
      </c>
      <c r="G619" s="594" t="s">
        <v>1272</v>
      </c>
      <c r="H619" s="594" t="s">
        <v>912</v>
      </c>
      <c r="I619" s="594">
        <v>53100</v>
      </c>
      <c r="J619" s="594" t="s">
        <v>1001</v>
      </c>
      <c r="K619" s="595">
        <v>41349</v>
      </c>
      <c r="L619" s="594" t="s">
        <v>983</v>
      </c>
      <c r="M619" s="193"/>
      <c r="N619" s="583"/>
      <c r="O619" s="194"/>
    </row>
    <row r="620" spans="2:15" x14ac:dyDescent="0.3">
      <c r="B620" s="585">
        <v>42632</v>
      </c>
      <c r="C620" s="594" t="s">
        <v>2594</v>
      </c>
      <c r="D620" s="594" t="s">
        <v>3047</v>
      </c>
      <c r="E620" s="594" t="s">
        <v>926</v>
      </c>
      <c r="F620" s="594" t="s">
        <v>1401</v>
      </c>
      <c r="G620" s="594" t="s">
        <v>1272</v>
      </c>
      <c r="H620" s="594" t="s">
        <v>912</v>
      </c>
      <c r="I620" s="594">
        <v>53100</v>
      </c>
      <c r="J620" s="594" t="s">
        <v>1001</v>
      </c>
      <c r="K620" s="595">
        <v>40855</v>
      </c>
      <c r="L620" s="594" t="s">
        <v>983</v>
      </c>
      <c r="M620" s="193"/>
      <c r="N620" s="583"/>
      <c r="O620" s="194"/>
    </row>
    <row r="621" spans="2:15" x14ac:dyDescent="0.3">
      <c r="B621" s="585">
        <v>42632</v>
      </c>
      <c r="C621" s="594" t="s">
        <v>2594</v>
      </c>
      <c r="D621" s="594" t="s">
        <v>3040</v>
      </c>
      <c r="E621" s="594" t="s">
        <v>926</v>
      </c>
      <c r="F621" s="594" t="s">
        <v>1394</v>
      </c>
      <c r="G621" s="594" t="s">
        <v>1272</v>
      </c>
      <c r="H621" s="594" t="s">
        <v>912</v>
      </c>
      <c r="I621" s="594">
        <v>53100</v>
      </c>
      <c r="J621" s="594" t="s">
        <v>1001</v>
      </c>
      <c r="K621" s="595">
        <v>40855</v>
      </c>
      <c r="L621" s="594" t="s">
        <v>983</v>
      </c>
      <c r="M621" s="193"/>
      <c r="N621" s="583"/>
      <c r="O621" s="194"/>
    </row>
    <row r="622" spans="2:15" x14ac:dyDescent="0.3">
      <c r="B622" s="585">
        <v>42632</v>
      </c>
      <c r="C622" s="594" t="s">
        <v>2594</v>
      </c>
      <c r="D622" s="594" t="s">
        <v>2887</v>
      </c>
      <c r="E622" s="594" t="s">
        <v>926</v>
      </c>
      <c r="F622" s="594" t="s">
        <v>1237</v>
      </c>
      <c r="G622" s="594" t="s">
        <v>1272</v>
      </c>
      <c r="H622" s="594" t="s">
        <v>912</v>
      </c>
      <c r="I622" s="594">
        <v>53100</v>
      </c>
      <c r="J622" s="594" t="s">
        <v>1001</v>
      </c>
      <c r="K622" s="595">
        <v>40506</v>
      </c>
      <c r="L622" s="594" t="s">
        <v>983</v>
      </c>
      <c r="M622" s="193"/>
      <c r="N622" s="583"/>
      <c r="O622" s="194"/>
    </row>
    <row r="623" spans="2:15" x14ac:dyDescent="0.3">
      <c r="B623" s="585">
        <v>42632</v>
      </c>
      <c r="C623" s="594" t="s">
        <v>162</v>
      </c>
      <c r="D623" s="594" t="s">
        <v>188</v>
      </c>
      <c r="E623" s="594" t="s">
        <v>967</v>
      </c>
      <c r="F623" s="594" t="s">
        <v>1911</v>
      </c>
      <c r="G623" s="594" t="s">
        <v>1885</v>
      </c>
      <c r="H623" s="594" t="s">
        <v>966</v>
      </c>
      <c r="I623" s="594">
        <v>62300</v>
      </c>
      <c r="J623" s="594" t="s">
        <v>1001</v>
      </c>
      <c r="K623" s="595">
        <v>39952</v>
      </c>
      <c r="L623" s="594" t="s">
        <v>983</v>
      </c>
      <c r="M623" s="193"/>
      <c r="N623" s="583"/>
      <c r="O623" s="194"/>
    </row>
    <row r="624" spans="2:15" x14ac:dyDescent="0.3">
      <c r="B624" s="585">
        <v>42632</v>
      </c>
      <c r="C624" s="594" t="s">
        <v>174</v>
      </c>
      <c r="D624" s="594" t="s">
        <v>201</v>
      </c>
      <c r="E624" s="594" t="s">
        <v>967</v>
      </c>
      <c r="F624" s="594" t="s">
        <v>1924</v>
      </c>
      <c r="G624" s="594" t="s">
        <v>1885</v>
      </c>
      <c r="H624" s="594" t="s">
        <v>966</v>
      </c>
      <c r="I624" s="594">
        <v>62300</v>
      </c>
      <c r="J624" s="594" t="s">
        <v>1001</v>
      </c>
      <c r="K624" s="595">
        <v>40119</v>
      </c>
      <c r="L624" s="594" t="s">
        <v>983</v>
      </c>
      <c r="M624" s="193"/>
      <c r="N624" s="583"/>
      <c r="O624" s="194"/>
    </row>
    <row r="625" spans="2:15" x14ac:dyDescent="0.3">
      <c r="B625" s="585">
        <v>42632</v>
      </c>
      <c r="C625" s="594" t="s">
        <v>2665</v>
      </c>
      <c r="D625" s="594" t="s">
        <v>118</v>
      </c>
      <c r="E625" s="594" t="s">
        <v>926</v>
      </c>
      <c r="F625" s="594" t="s">
        <v>1845</v>
      </c>
      <c r="G625" s="594" t="s">
        <v>1272</v>
      </c>
      <c r="H625" s="594" t="s">
        <v>912</v>
      </c>
      <c r="I625" s="594">
        <v>53100</v>
      </c>
      <c r="J625" s="594" t="s">
        <v>1001</v>
      </c>
      <c r="K625" s="595">
        <v>40720</v>
      </c>
      <c r="L625" s="594" t="s">
        <v>983</v>
      </c>
      <c r="M625" s="193"/>
      <c r="N625" s="583"/>
      <c r="O625" s="194"/>
    </row>
    <row r="626" spans="2:15" x14ac:dyDescent="0.3">
      <c r="B626" s="585">
        <v>42632</v>
      </c>
      <c r="C626" s="594" t="s">
        <v>2594</v>
      </c>
      <c r="D626" s="594" t="s">
        <v>2901</v>
      </c>
      <c r="E626" s="594" t="s">
        <v>926</v>
      </c>
      <c r="F626" s="594" t="s">
        <v>1252</v>
      </c>
      <c r="G626" s="594" t="s">
        <v>1272</v>
      </c>
      <c r="H626" s="594" t="s">
        <v>912</v>
      </c>
      <c r="I626" s="594">
        <v>53100</v>
      </c>
      <c r="J626" s="594" t="s">
        <v>1001</v>
      </c>
      <c r="K626" s="595">
        <v>40575</v>
      </c>
      <c r="L626" s="594" t="s">
        <v>983</v>
      </c>
      <c r="M626" s="193"/>
      <c r="N626" s="583"/>
      <c r="O626" s="194"/>
    </row>
    <row r="627" spans="2:15" x14ac:dyDescent="0.3">
      <c r="B627" s="585">
        <v>42632</v>
      </c>
      <c r="C627" s="594" t="s">
        <v>2594</v>
      </c>
      <c r="D627" s="594" t="s">
        <v>2899</v>
      </c>
      <c r="E627" s="594" t="s">
        <v>926</v>
      </c>
      <c r="F627" s="594" t="s">
        <v>1249</v>
      </c>
      <c r="G627" s="594" t="s">
        <v>1272</v>
      </c>
      <c r="H627" s="594" t="s">
        <v>912</v>
      </c>
      <c r="I627" s="594">
        <v>53100</v>
      </c>
      <c r="J627" s="594" t="s">
        <v>1001</v>
      </c>
      <c r="K627" s="595">
        <v>40575</v>
      </c>
      <c r="L627" s="594" t="s">
        <v>983</v>
      </c>
      <c r="M627" s="193"/>
      <c r="N627" s="583"/>
      <c r="O627" s="194"/>
    </row>
    <row r="628" spans="2:15" x14ac:dyDescent="0.3">
      <c r="B628" s="585">
        <v>42632</v>
      </c>
      <c r="C628" s="594" t="s">
        <v>2594</v>
      </c>
      <c r="D628" s="594" t="s">
        <v>2832</v>
      </c>
      <c r="E628" s="594" t="s">
        <v>926</v>
      </c>
      <c r="F628" s="594" t="s">
        <v>1174</v>
      </c>
      <c r="G628" s="594" t="s">
        <v>1272</v>
      </c>
      <c r="H628" s="594" t="s">
        <v>912</v>
      </c>
      <c r="I628" s="594">
        <v>53100</v>
      </c>
      <c r="J628" s="594" t="s">
        <v>1001</v>
      </c>
      <c r="K628" s="595">
        <v>40544</v>
      </c>
      <c r="L628" s="594" t="s">
        <v>983</v>
      </c>
      <c r="M628" s="193"/>
      <c r="N628" s="583"/>
      <c r="O628" s="194"/>
    </row>
    <row r="629" spans="2:15" x14ac:dyDescent="0.3">
      <c r="B629" s="585">
        <v>42632</v>
      </c>
      <c r="C629" s="594" t="s">
        <v>2594</v>
      </c>
      <c r="D629" s="594" t="s">
        <v>3072</v>
      </c>
      <c r="E629" s="594" t="s">
        <v>926</v>
      </c>
      <c r="F629" s="594" t="s">
        <v>1428</v>
      </c>
      <c r="G629" s="594" t="s">
        <v>1272</v>
      </c>
      <c r="H629" s="594" t="s">
        <v>912</v>
      </c>
      <c r="I629" s="594">
        <v>53100</v>
      </c>
      <c r="J629" s="594" t="s">
        <v>1001</v>
      </c>
      <c r="K629" s="595">
        <v>40691</v>
      </c>
      <c r="L629" s="594" t="s">
        <v>983</v>
      </c>
      <c r="M629" s="193"/>
      <c r="N629" s="583"/>
      <c r="O629" s="194"/>
    </row>
    <row r="630" spans="2:15" x14ac:dyDescent="0.3">
      <c r="B630" s="585">
        <v>42632</v>
      </c>
      <c r="C630" s="594" t="s">
        <v>2594</v>
      </c>
      <c r="D630" s="594" t="s">
        <v>2847</v>
      </c>
      <c r="E630" s="594" t="s">
        <v>926</v>
      </c>
      <c r="F630" s="594" t="s">
        <v>1189</v>
      </c>
      <c r="G630" s="594" t="s">
        <v>1272</v>
      </c>
      <c r="H630" s="594" t="s">
        <v>912</v>
      </c>
      <c r="I630" s="594">
        <v>53100</v>
      </c>
      <c r="J630" s="594" t="s">
        <v>1001</v>
      </c>
      <c r="K630" s="595">
        <v>40343</v>
      </c>
      <c r="L630" s="594" t="s">
        <v>983</v>
      </c>
      <c r="M630" s="193"/>
      <c r="N630" s="583"/>
      <c r="O630" s="194"/>
    </row>
    <row r="631" spans="2:15" x14ac:dyDescent="0.3">
      <c r="B631" s="585">
        <v>42632</v>
      </c>
      <c r="C631" s="594" t="s">
        <v>2594</v>
      </c>
      <c r="D631" s="594" t="s">
        <v>2906</v>
      </c>
      <c r="E631" s="594" t="s">
        <v>926</v>
      </c>
      <c r="F631" s="594" t="s">
        <v>1257</v>
      </c>
      <c r="G631" s="594" t="s">
        <v>1272</v>
      </c>
      <c r="H631" s="594" t="s">
        <v>912</v>
      </c>
      <c r="I631" s="594">
        <v>53100</v>
      </c>
      <c r="J631" s="594" t="s">
        <v>1001</v>
      </c>
      <c r="K631" s="595">
        <v>40575</v>
      </c>
      <c r="L631" s="594" t="s">
        <v>983</v>
      </c>
      <c r="M631" s="193"/>
      <c r="N631" s="583"/>
      <c r="O631" s="194"/>
    </row>
    <row r="632" spans="2:15" x14ac:dyDescent="0.3">
      <c r="B632" s="585">
        <v>42632</v>
      </c>
      <c r="C632" s="594" t="s">
        <v>2594</v>
      </c>
      <c r="D632" s="594" t="s">
        <v>2769</v>
      </c>
      <c r="E632" s="594" t="s">
        <v>921</v>
      </c>
      <c r="F632" s="594" t="s">
        <v>1106</v>
      </c>
      <c r="G632" s="594" t="s">
        <v>1272</v>
      </c>
      <c r="H632" s="594" t="s">
        <v>912</v>
      </c>
      <c r="I632" s="594">
        <v>53100</v>
      </c>
      <c r="J632" s="594" t="s">
        <v>1005</v>
      </c>
      <c r="K632" s="595">
        <v>36526</v>
      </c>
      <c r="L632" s="594" t="s">
        <v>983</v>
      </c>
      <c r="M632" s="193"/>
      <c r="N632" s="583"/>
      <c r="O632" s="194"/>
    </row>
    <row r="633" spans="2:15" x14ac:dyDescent="0.3">
      <c r="B633" s="585">
        <v>42632</v>
      </c>
      <c r="C633" s="594" t="s">
        <v>2594</v>
      </c>
      <c r="D633" s="594" t="s">
        <v>2895</v>
      </c>
      <c r="E633" s="594" t="s">
        <v>926</v>
      </c>
      <c r="F633" s="594" t="s">
        <v>1245</v>
      </c>
      <c r="G633" s="594" t="s">
        <v>1272</v>
      </c>
      <c r="H633" s="594" t="s">
        <v>912</v>
      </c>
      <c r="I633" s="594">
        <v>53100</v>
      </c>
      <c r="J633" s="594" t="s">
        <v>1001</v>
      </c>
      <c r="K633" s="595">
        <v>40575</v>
      </c>
      <c r="L633" s="594" t="s">
        <v>983</v>
      </c>
      <c r="M633" s="193"/>
      <c r="N633" s="583"/>
      <c r="O633" s="194"/>
    </row>
    <row r="634" spans="2:15" x14ac:dyDescent="0.3">
      <c r="B634" s="585">
        <v>42632</v>
      </c>
      <c r="C634" s="594" t="s">
        <v>2594</v>
      </c>
      <c r="D634" s="594" t="s">
        <v>3049</v>
      </c>
      <c r="E634" s="594" t="s">
        <v>926</v>
      </c>
      <c r="F634" s="594" t="s">
        <v>1403</v>
      </c>
      <c r="G634" s="594" t="s">
        <v>1272</v>
      </c>
      <c r="H634" s="594" t="s">
        <v>912</v>
      </c>
      <c r="I634" s="594">
        <v>53100</v>
      </c>
      <c r="J634" s="594" t="s">
        <v>1001</v>
      </c>
      <c r="K634" s="595">
        <v>40855</v>
      </c>
      <c r="L634" s="594" t="s">
        <v>983</v>
      </c>
      <c r="M634" s="193"/>
      <c r="N634" s="583"/>
      <c r="O634" s="194"/>
    </row>
    <row r="635" spans="2:15" x14ac:dyDescent="0.3">
      <c r="B635" s="585">
        <v>42632</v>
      </c>
      <c r="C635" s="594" t="s">
        <v>2594</v>
      </c>
      <c r="D635" s="594" t="s">
        <v>2772</v>
      </c>
      <c r="E635" s="594" t="s">
        <v>917</v>
      </c>
      <c r="F635" s="594" t="s">
        <v>1109</v>
      </c>
      <c r="G635" s="594" t="s">
        <v>1272</v>
      </c>
      <c r="H635" s="594" t="s">
        <v>912</v>
      </c>
      <c r="I635" s="594">
        <v>53100</v>
      </c>
      <c r="J635" s="594" t="s">
        <v>1001</v>
      </c>
      <c r="K635" s="595">
        <v>39741</v>
      </c>
      <c r="L635" s="594" t="s">
        <v>983</v>
      </c>
      <c r="M635" s="193"/>
      <c r="N635" s="583"/>
      <c r="O635" s="194"/>
    </row>
    <row r="636" spans="2:15" x14ac:dyDescent="0.3">
      <c r="B636" s="585">
        <v>42632</v>
      </c>
      <c r="C636" s="594" t="s">
        <v>2729</v>
      </c>
      <c r="D636" s="594" t="s">
        <v>2965</v>
      </c>
      <c r="E636" s="594" t="s">
        <v>927</v>
      </c>
      <c r="F636" s="594" t="s">
        <v>1315</v>
      </c>
      <c r="G636" s="594" t="s">
        <v>1272</v>
      </c>
      <c r="H636" s="594" t="s">
        <v>912</v>
      </c>
      <c r="I636" s="594">
        <v>53100</v>
      </c>
      <c r="J636" s="594" t="s">
        <v>1002</v>
      </c>
      <c r="K636" s="595">
        <v>40527</v>
      </c>
      <c r="L636" s="594" t="s">
        <v>984</v>
      </c>
      <c r="M636" s="193"/>
      <c r="N636" s="583"/>
      <c r="O636" s="194"/>
    </row>
    <row r="637" spans="2:15" x14ac:dyDescent="0.3">
      <c r="B637" s="585">
        <v>42632</v>
      </c>
      <c r="C637" s="594" t="s">
        <v>157</v>
      </c>
      <c r="D637" s="594" t="s">
        <v>208</v>
      </c>
      <c r="E637" s="594" t="s">
        <v>960</v>
      </c>
      <c r="F637" s="594" t="s">
        <v>1931</v>
      </c>
      <c r="G637" s="594" t="s">
        <v>1885</v>
      </c>
      <c r="H637" s="594" t="s">
        <v>966</v>
      </c>
      <c r="I637" s="594">
        <v>62300</v>
      </c>
      <c r="J637" s="594" t="s">
        <v>1001</v>
      </c>
      <c r="K637" s="595">
        <v>40944</v>
      </c>
      <c r="L637" s="594" t="s">
        <v>983</v>
      </c>
      <c r="M637" s="193"/>
      <c r="N637" s="583"/>
      <c r="O637" s="194"/>
    </row>
    <row r="638" spans="2:15" x14ac:dyDescent="0.3">
      <c r="B638" s="585">
        <v>42632</v>
      </c>
      <c r="C638" s="594" t="s">
        <v>157</v>
      </c>
      <c r="D638" s="594" t="s">
        <v>209</v>
      </c>
      <c r="E638" s="594" t="s">
        <v>960</v>
      </c>
      <c r="F638" s="594" t="s">
        <v>1932</v>
      </c>
      <c r="G638" s="594" t="s">
        <v>1885</v>
      </c>
      <c r="H638" s="594" t="s">
        <v>966</v>
      </c>
      <c r="I638" s="594">
        <v>62300</v>
      </c>
      <c r="J638" s="594" t="s">
        <v>1001</v>
      </c>
      <c r="K638" s="595">
        <v>40944</v>
      </c>
      <c r="L638" s="594" t="s">
        <v>983</v>
      </c>
      <c r="M638" s="193"/>
      <c r="N638" s="583"/>
      <c r="O638" s="194"/>
    </row>
    <row r="639" spans="2:15" x14ac:dyDescent="0.3">
      <c r="B639" s="585">
        <v>42632</v>
      </c>
      <c r="C639" s="594" t="s">
        <v>157</v>
      </c>
      <c r="D639" s="594" t="s">
        <v>212</v>
      </c>
      <c r="E639" s="594" t="s">
        <v>960</v>
      </c>
      <c r="F639" s="594" t="s">
        <v>1935</v>
      </c>
      <c r="G639" s="594" t="s">
        <v>1885</v>
      </c>
      <c r="H639" s="594" t="s">
        <v>966</v>
      </c>
      <c r="I639" s="594">
        <v>62300</v>
      </c>
      <c r="J639" s="594" t="s">
        <v>1001</v>
      </c>
      <c r="K639" s="595">
        <v>40179</v>
      </c>
      <c r="L639" s="594" t="s">
        <v>983</v>
      </c>
      <c r="M639" s="193"/>
      <c r="N639" s="583"/>
      <c r="O639" s="194"/>
    </row>
    <row r="640" spans="2:15" x14ac:dyDescent="0.3">
      <c r="B640" s="585">
        <v>42632</v>
      </c>
      <c r="C640" s="594" t="s">
        <v>2663</v>
      </c>
      <c r="D640" s="594" t="s">
        <v>3008</v>
      </c>
      <c r="E640" s="594" t="s">
        <v>926</v>
      </c>
      <c r="F640" s="594" t="s">
        <v>1361</v>
      </c>
      <c r="G640" s="594" t="s">
        <v>1274</v>
      </c>
      <c r="H640" s="594" t="s">
        <v>929</v>
      </c>
      <c r="I640" s="594">
        <v>35510</v>
      </c>
      <c r="J640" s="594" t="s">
        <v>1001</v>
      </c>
      <c r="K640" s="595">
        <v>40376</v>
      </c>
      <c r="L640" s="594" t="s">
        <v>983</v>
      </c>
      <c r="M640" s="193"/>
      <c r="N640" s="583"/>
      <c r="O640" s="194"/>
    </row>
    <row r="641" spans="2:15" x14ac:dyDescent="0.3">
      <c r="B641" s="585">
        <v>42632</v>
      </c>
      <c r="C641" s="594" t="s">
        <v>2911</v>
      </c>
      <c r="D641" s="594" t="s">
        <v>2912</v>
      </c>
      <c r="E641" s="594" t="s">
        <v>911</v>
      </c>
      <c r="F641" s="594" t="s">
        <v>1263</v>
      </c>
      <c r="G641" s="594" t="s">
        <v>1272</v>
      </c>
      <c r="H641" s="594" t="s">
        <v>912</v>
      </c>
      <c r="I641" s="594">
        <v>53100</v>
      </c>
      <c r="J641" s="594" t="s">
        <v>1002</v>
      </c>
      <c r="K641" s="595">
        <v>36526</v>
      </c>
      <c r="L641" s="594" t="s">
        <v>984</v>
      </c>
      <c r="M641" s="193"/>
      <c r="N641" s="583"/>
      <c r="O641" s="194"/>
    </row>
    <row r="642" spans="2:15" x14ac:dyDescent="0.3">
      <c r="B642" s="585">
        <v>42632</v>
      </c>
      <c r="C642" s="594" t="s">
        <v>2665</v>
      </c>
      <c r="D642" s="594" t="s">
        <v>389</v>
      </c>
      <c r="E642" s="594" t="s">
        <v>926</v>
      </c>
      <c r="F642" s="594" t="s">
        <v>2114</v>
      </c>
      <c r="G642" s="594" t="s">
        <v>1272</v>
      </c>
      <c r="H642" s="594" t="s">
        <v>912</v>
      </c>
      <c r="I642" s="594">
        <v>53100</v>
      </c>
      <c r="J642" s="594" t="s">
        <v>1002</v>
      </c>
      <c r="K642" s="595">
        <v>40855</v>
      </c>
      <c r="L642" s="594" t="s">
        <v>984</v>
      </c>
      <c r="M642" s="193"/>
      <c r="N642" s="583"/>
      <c r="O642" s="194"/>
    </row>
    <row r="643" spans="2:15" x14ac:dyDescent="0.3">
      <c r="B643" s="585">
        <v>42632</v>
      </c>
      <c r="C643" s="594" t="s">
        <v>2663</v>
      </c>
      <c r="D643" s="594" t="s">
        <v>317</v>
      </c>
      <c r="E643" s="594" t="s">
        <v>926</v>
      </c>
      <c r="F643" s="594" t="s">
        <v>2038</v>
      </c>
      <c r="G643" s="594" t="s">
        <v>1272</v>
      </c>
      <c r="H643" s="594" t="s">
        <v>912</v>
      </c>
      <c r="I643" s="594">
        <v>53100</v>
      </c>
      <c r="J643" s="594" t="s">
        <v>1001</v>
      </c>
      <c r="K643" s="595">
        <v>40756</v>
      </c>
      <c r="L643" s="594" t="s">
        <v>983</v>
      </c>
      <c r="M643" s="193"/>
      <c r="N643" s="583"/>
      <c r="O643" s="194"/>
    </row>
    <row r="644" spans="2:15" x14ac:dyDescent="0.3">
      <c r="B644" s="585">
        <v>42632</v>
      </c>
      <c r="C644" s="594" t="s">
        <v>2911</v>
      </c>
      <c r="D644" s="594" t="s">
        <v>399</v>
      </c>
      <c r="E644" s="594" t="s">
        <v>748</v>
      </c>
      <c r="F644" s="594" t="s">
        <v>2124</v>
      </c>
      <c r="G644" s="594" t="s">
        <v>1272</v>
      </c>
      <c r="H644" s="594" t="s">
        <v>912</v>
      </c>
      <c r="I644" s="594">
        <v>53100</v>
      </c>
      <c r="J644" s="594" t="s">
        <v>1002</v>
      </c>
      <c r="K644" s="595">
        <v>40304</v>
      </c>
      <c r="L644" s="594" t="s">
        <v>984</v>
      </c>
      <c r="M644" s="193"/>
      <c r="N644" s="583"/>
      <c r="O644" s="194"/>
    </row>
    <row r="645" spans="2:15" x14ac:dyDescent="0.3">
      <c r="B645" s="585">
        <v>42632</v>
      </c>
      <c r="C645" s="594" t="s">
        <v>2652</v>
      </c>
      <c r="D645" s="594" t="s">
        <v>3227</v>
      </c>
      <c r="E645" s="594" t="s">
        <v>917</v>
      </c>
      <c r="F645" s="594" t="s">
        <v>1592</v>
      </c>
      <c r="G645" s="594" t="s">
        <v>1591</v>
      </c>
      <c r="H645" s="594" t="s">
        <v>947</v>
      </c>
      <c r="I645" s="594">
        <v>45774</v>
      </c>
      <c r="J645" s="594" t="s">
        <v>1001</v>
      </c>
      <c r="K645" s="595">
        <v>39910</v>
      </c>
      <c r="L645" s="594" t="s">
        <v>983</v>
      </c>
      <c r="M645" s="193"/>
      <c r="N645" s="583"/>
      <c r="O645" s="194"/>
    </row>
    <row r="646" spans="2:15" x14ac:dyDescent="0.3">
      <c r="B646" s="585">
        <v>42632</v>
      </c>
      <c r="C646" s="594" t="s">
        <v>2700</v>
      </c>
      <c r="D646" s="594" t="s">
        <v>2909</v>
      </c>
      <c r="E646" s="594" t="s">
        <v>917</v>
      </c>
      <c r="F646" s="594" t="s">
        <v>1261</v>
      </c>
      <c r="G646" s="594" t="s">
        <v>1273</v>
      </c>
      <c r="H646" s="594" t="s">
        <v>913</v>
      </c>
      <c r="I646" s="594">
        <v>53000</v>
      </c>
      <c r="J646" s="594" t="s">
        <v>1001</v>
      </c>
      <c r="K646" s="595">
        <v>39475</v>
      </c>
      <c r="L646" s="594" t="s">
        <v>983</v>
      </c>
      <c r="M646" s="193"/>
      <c r="N646" s="583"/>
      <c r="O646" s="194"/>
    </row>
    <row r="647" spans="2:15" x14ac:dyDescent="0.3">
      <c r="B647" s="585">
        <v>42632</v>
      </c>
      <c r="C647" s="594" t="s">
        <v>2686</v>
      </c>
      <c r="D647" s="594" t="s">
        <v>3439</v>
      </c>
      <c r="E647" s="594" t="s">
        <v>3428</v>
      </c>
      <c r="F647" s="594" t="s">
        <v>3440</v>
      </c>
      <c r="G647" s="594" t="s">
        <v>1272</v>
      </c>
      <c r="H647" s="594" t="s">
        <v>912</v>
      </c>
      <c r="I647" s="594">
        <v>53100</v>
      </c>
      <c r="J647" s="594" t="s">
        <v>1002</v>
      </c>
      <c r="K647" s="595">
        <v>40223</v>
      </c>
      <c r="L647" s="594" t="s">
        <v>984</v>
      </c>
      <c r="M647" s="193"/>
      <c r="N647" s="583"/>
      <c r="O647" s="194"/>
    </row>
    <row r="648" spans="2:15" x14ac:dyDescent="0.3">
      <c r="B648" s="585">
        <v>42632</v>
      </c>
      <c r="C648" s="594" t="s">
        <v>2686</v>
      </c>
      <c r="D648" s="594" t="s">
        <v>3441</v>
      </c>
      <c r="E648" s="594" t="s">
        <v>2455</v>
      </c>
      <c r="F648" s="594" t="s">
        <v>3442</v>
      </c>
      <c r="G648" s="594" t="s">
        <v>1272</v>
      </c>
      <c r="H648" s="594" t="s">
        <v>912</v>
      </c>
      <c r="I648" s="594">
        <v>53100</v>
      </c>
      <c r="J648" s="594" t="s">
        <v>1002</v>
      </c>
      <c r="K648" s="595">
        <v>41261</v>
      </c>
      <c r="L648" s="594" t="s">
        <v>984</v>
      </c>
      <c r="M648" s="193"/>
      <c r="N648" s="583"/>
      <c r="O648" s="194"/>
    </row>
    <row r="649" spans="2:15" x14ac:dyDescent="0.3">
      <c r="B649" s="585">
        <v>42632</v>
      </c>
      <c r="C649" s="594" t="s">
        <v>2686</v>
      </c>
      <c r="D649" s="594" t="s">
        <v>3445</v>
      </c>
      <c r="E649" s="594" t="s">
        <v>2455</v>
      </c>
      <c r="F649" s="594" t="s">
        <v>3446</v>
      </c>
      <c r="G649" s="594" t="s">
        <v>1272</v>
      </c>
      <c r="H649" s="594" t="s">
        <v>912</v>
      </c>
      <c r="I649" s="594">
        <v>53100</v>
      </c>
      <c r="J649" s="594" t="s">
        <v>1002</v>
      </c>
      <c r="K649" s="595">
        <v>41261</v>
      </c>
      <c r="L649" s="594" t="s">
        <v>984</v>
      </c>
      <c r="M649" s="193"/>
      <c r="N649" s="583"/>
      <c r="O649" s="194"/>
    </row>
    <row r="650" spans="2:15" x14ac:dyDescent="0.3">
      <c r="B650" s="585">
        <v>42632</v>
      </c>
      <c r="C650" s="594" t="s">
        <v>2686</v>
      </c>
      <c r="D650" s="594" t="s">
        <v>3447</v>
      </c>
      <c r="E650" s="594" t="s">
        <v>2455</v>
      </c>
      <c r="F650" s="594" t="s">
        <v>3448</v>
      </c>
      <c r="G650" s="594" t="s">
        <v>1272</v>
      </c>
      <c r="H650" s="594" t="s">
        <v>912</v>
      </c>
      <c r="I650" s="594">
        <v>53100</v>
      </c>
      <c r="J650" s="594" t="s">
        <v>1002</v>
      </c>
      <c r="K650" s="595">
        <v>41261</v>
      </c>
      <c r="L650" s="594" t="s">
        <v>984</v>
      </c>
      <c r="M650" s="193"/>
      <c r="N650" s="583"/>
      <c r="O650" s="194"/>
    </row>
    <row r="651" spans="2:15" x14ac:dyDescent="0.3">
      <c r="B651" s="585">
        <v>42632</v>
      </c>
      <c r="C651" s="594" t="s">
        <v>2686</v>
      </c>
      <c r="D651" s="594" t="s">
        <v>3453</v>
      </c>
      <c r="E651" s="594" t="s">
        <v>2455</v>
      </c>
      <c r="F651" s="594" t="s">
        <v>3454</v>
      </c>
      <c r="G651" s="594" t="s">
        <v>1272</v>
      </c>
      <c r="H651" s="594" t="s">
        <v>912</v>
      </c>
      <c r="I651" s="594">
        <v>53100</v>
      </c>
      <c r="J651" s="594" t="s">
        <v>1002</v>
      </c>
      <c r="K651" s="595">
        <v>41261</v>
      </c>
      <c r="L651" s="594" t="s">
        <v>984</v>
      </c>
      <c r="M651" s="193"/>
      <c r="N651" s="583"/>
      <c r="O651" s="194"/>
    </row>
    <row r="652" spans="2:15" x14ac:dyDescent="0.3">
      <c r="B652" s="585">
        <v>42632</v>
      </c>
      <c r="C652" s="594" t="s">
        <v>2686</v>
      </c>
      <c r="D652" s="594" t="s">
        <v>3455</v>
      </c>
      <c r="E652" s="594" t="s">
        <v>2455</v>
      </c>
      <c r="F652" s="594" t="s">
        <v>3456</v>
      </c>
      <c r="G652" s="594" t="s">
        <v>1272</v>
      </c>
      <c r="H652" s="594" t="s">
        <v>912</v>
      </c>
      <c r="I652" s="594">
        <v>53100</v>
      </c>
      <c r="J652" s="594" t="s">
        <v>1002</v>
      </c>
      <c r="K652" s="595">
        <v>41261</v>
      </c>
      <c r="L652" s="594" t="s">
        <v>984</v>
      </c>
      <c r="M652" s="193"/>
      <c r="N652" s="583"/>
      <c r="O652" s="194"/>
    </row>
    <row r="653" spans="2:15" x14ac:dyDescent="0.3">
      <c r="B653" s="585">
        <v>42632</v>
      </c>
      <c r="C653" s="594" t="s">
        <v>2686</v>
      </c>
      <c r="D653" s="594" t="s">
        <v>3457</v>
      </c>
      <c r="E653" s="594" t="s">
        <v>2455</v>
      </c>
      <c r="F653" s="594" t="s">
        <v>3458</v>
      </c>
      <c r="G653" s="594" t="s">
        <v>1272</v>
      </c>
      <c r="H653" s="594" t="s">
        <v>912</v>
      </c>
      <c r="I653" s="594">
        <v>53100</v>
      </c>
      <c r="J653" s="594" t="s">
        <v>1002</v>
      </c>
      <c r="K653" s="595">
        <v>41261</v>
      </c>
      <c r="L653" s="594" t="s">
        <v>984</v>
      </c>
      <c r="M653" s="193"/>
      <c r="N653" s="583"/>
      <c r="O653" s="194"/>
    </row>
    <row r="654" spans="2:15" x14ac:dyDescent="0.3">
      <c r="B654" s="585">
        <v>42632</v>
      </c>
      <c r="C654" s="594" t="s">
        <v>157</v>
      </c>
      <c r="D654" s="594" t="s">
        <v>228</v>
      </c>
      <c r="E654" s="594" t="s">
        <v>938</v>
      </c>
      <c r="F654" s="594" t="s">
        <v>1950</v>
      </c>
      <c r="G654" s="594" t="s">
        <v>1885</v>
      </c>
      <c r="H654" s="594" t="s">
        <v>966</v>
      </c>
      <c r="I654" s="594">
        <v>62300</v>
      </c>
      <c r="J654" s="594" t="s">
        <v>1005</v>
      </c>
      <c r="K654" s="595">
        <v>40179</v>
      </c>
      <c r="L654" s="594" t="s">
        <v>983</v>
      </c>
      <c r="M654" s="193"/>
      <c r="N654" s="583"/>
      <c r="O654" s="194"/>
    </row>
    <row r="655" spans="2:15" x14ac:dyDescent="0.3">
      <c r="B655" s="585">
        <v>42632</v>
      </c>
      <c r="C655" s="594" t="s">
        <v>157</v>
      </c>
      <c r="D655" s="594" t="s">
        <v>229</v>
      </c>
      <c r="E655" s="594" t="s">
        <v>938</v>
      </c>
      <c r="F655" s="594" t="s">
        <v>1951</v>
      </c>
      <c r="G655" s="594" t="s">
        <v>1885</v>
      </c>
      <c r="H655" s="594" t="s">
        <v>966</v>
      </c>
      <c r="I655" s="594">
        <v>62300</v>
      </c>
      <c r="J655" s="594" t="s">
        <v>1005</v>
      </c>
      <c r="K655" s="595">
        <v>40179</v>
      </c>
      <c r="L655" s="594" t="s">
        <v>983</v>
      </c>
      <c r="M655" s="193"/>
      <c r="N655" s="583"/>
      <c r="O655" s="194"/>
    </row>
    <row r="656" spans="2:15" x14ac:dyDescent="0.3">
      <c r="B656" s="585">
        <v>42632</v>
      </c>
      <c r="C656" s="594" t="s">
        <v>157</v>
      </c>
      <c r="D656" s="594" t="s">
        <v>232</v>
      </c>
      <c r="E656" s="594" t="s">
        <v>943</v>
      </c>
      <c r="F656" s="594" t="s">
        <v>1954</v>
      </c>
      <c r="G656" s="594" t="s">
        <v>1885</v>
      </c>
      <c r="H656" s="594" t="s">
        <v>966</v>
      </c>
      <c r="I656" s="594">
        <v>62300</v>
      </c>
      <c r="J656" s="594" t="s">
        <v>1001</v>
      </c>
      <c r="K656" s="595">
        <v>41154</v>
      </c>
      <c r="L656" s="594" t="s">
        <v>983</v>
      </c>
      <c r="M656" s="193"/>
      <c r="N656" s="583"/>
      <c r="O656" s="194"/>
    </row>
    <row r="657" spans="2:15" x14ac:dyDescent="0.3">
      <c r="B657" s="585">
        <v>42632</v>
      </c>
      <c r="C657" s="594" t="s">
        <v>174</v>
      </c>
      <c r="D657" s="594" t="s">
        <v>329</v>
      </c>
      <c r="E657" s="594" t="s">
        <v>943</v>
      </c>
      <c r="F657" s="594" t="s">
        <v>2050</v>
      </c>
      <c r="G657" s="594" t="s">
        <v>1885</v>
      </c>
      <c r="H657" s="594" t="s">
        <v>966</v>
      </c>
      <c r="I657" s="594">
        <v>62300</v>
      </c>
      <c r="J657" s="594" t="s">
        <v>1001</v>
      </c>
      <c r="K657" s="595">
        <v>41085</v>
      </c>
      <c r="L657" s="594" t="s">
        <v>983</v>
      </c>
      <c r="M657" s="193"/>
      <c r="N657" s="583"/>
      <c r="O657" s="194"/>
    </row>
    <row r="658" spans="2:15" x14ac:dyDescent="0.3">
      <c r="B658" s="585">
        <v>42632</v>
      </c>
      <c r="C658" s="594" t="s">
        <v>174</v>
      </c>
      <c r="D658" s="594" t="s">
        <v>339</v>
      </c>
      <c r="E658" s="594" t="s">
        <v>943</v>
      </c>
      <c r="F658" s="594" t="s">
        <v>2059</v>
      </c>
      <c r="G658" s="594" t="s">
        <v>1885</v>
      </c>
      <c r="H658" s="594" t="s">
        <v>966</v>
      </c>
      <c r="I658" s="594">
        <v>62300</v>
      </c>
      <c r="J658" s="594" t="s">
        <v>1001</v>
      </c>
      <c r="K658" s="595">
        <v>41085</v>
      </c>
      <c r="L658" s="594" t="s">
        <v>983</v>
      </c>
      <c r="M658" s="193"/>
      <c r="N658" s="583"/>
      <c r="O658" s="194"/>
    </row>
    <row r="659" spans="2:15" x14ac:dyDescent="0.3">
      <c r="B659" s="585">
        <v>42632</v>
      </c>
      <c r="C659" s="594" t="s">
        <v>157</v>
      </c>
      <c r="D659" s="594" t="s">
        <v>533</v>
      </c>
      <c r="E659" s="594" t="s">
        <v>750</v>
      </c>
      <c r="F659" s="594" t="s">
        <v>2296</v>
      </c>
      <c r="G659" s="594" t="s">
        <v>1885</v>
      </c>
      <c r="H659" s="594" t="s">
        <v>966</v>
      </c>
      <c r="I659" s="594">
        <v>62300</v>
      </c>
      <c r="J659" s="594" t="s">
        <v>1001</v>
      </c>
      <c r="K659" s="595">
        <v>42378</v>
      </c>
      <c r="L659" s="594" t="s">
        <v>983</v>
      </c>
      <c r="M659" s="193"/>
      <c r="N659" s="583"/>
      <c r="O659" s="194"/>
    </row>
    <row r="660" spans="2:15" x14ac:dyDescent="0.3">
      <c r="B660" s="585">
        <v>42632</v>
      </c>
      <c r="C660" s="594" t="s">
        <v>2665</v>
      </c>
      <c r="D660" s="594" t="s">
        <v>3232</v>
      </c>
      <c r="E660" s="594" t="s">
        <v>945</v>
      </c>
      <c r="F660" s="594" t="s">
        <v>3561</v>
      </c>
      <c r="G660" s="594" t="s">
        <v>1591</v>
      </c>
      <c r="H660" s="594" t="s">
        <v>947</v>
      </c>
      <c r="I660" s="594">
        <v>45774</v>
      </c>
      <c r="J660" s="594" t="s">
        <v>1002</v>
      </c>
      <c r="K660" s="595">
        <v>39747</v>
      </c>
      <c r="L660" s="594" t="s">
        <v>984</v>
      </c>
      <c r="M660" s="193"/>
      <c r="N660" s="583"/>
      <c r="O660" s="194"/>
    </row>
    <row r="661" spans="2:15" x14ac:dyDescent="0.3">
      <c r="B661" s="585">
        <v>42632</v>
      </c>
      <c r="C661" s="594" t="s">
        <v>2665</v>
      </c>
      <c r="D661" s="594" t="s">
        <v>3298</v>
      </c>
      <c r="E661" s="594" t="s">
        <v>926</v>
      </c>
      <c r="F661" s="594" t="s">
        <v>1664</v>
      </c>
      <c r="G661" s="594" t="s">
        <v>1272</v>
      </c>
      <c r="H661" s="594" t="s">
        <v>912</v>
      </c>
      <c r="I661" s="594">
        <v>53100</v>
      </c>
      <c r="J661" s="594" t="s">
        <v>1002</v>
      </c>
      <c r="K661" s="595">
        <v>39396</v>
      </c>
      <c r="L661" s="594" t="s">
        <v>984</v>
      </c>
      <c r="M661" s="193"/>
      <c r="N661" s="583"/>
      <c r="O661" s="194"/>
    </row>
    <row r="662" spans="2:15" x14ac:dyDescent="0.3">
      <c r="B662" s="585">
        <v>42632</v>
      </c>
      <c r="C662" s="594" t="s">
        <v>226</v>
      </c>
      <c r="D662" s="594" t="s">
        <v>357</v>
      </c>
      <c r="E662" s="594" t="s">
        <v>972</v>
      </c>
      <c r="F662" s="594" t="s">
        <v>2076</v>
      </c>
      <c r="G662" s="594" t="s">
        <v>1885</v>
      </c>
      <c r="H662" s="594" t="s">
        <v>966</v>
      </c>
      <c r="I662" s="594">
        <v>62300</v>
      </c>
      <c r="J662" s="594" t="s">
        <v>1002</v>
      </c>
      <c r="K662" s="595">
        <v>40179</v>
      </c>
      <c r="L662" s="594" t="s">
        <v>984</v>
      </c>
      <c r="M662" s="193"/>
      <c r="N662" s="583"/>
      <c r="O662" s="194"/>
    </row>
    <row r="663" spans="2:15" x14ac:dyDescent="0.3">
      <c r="B663" s="585">
        <v>42632</v>
      </c>
      <c r="C663" s="594" t="s">
        <v>2682</v>
      </c>
      <c r="D663" s="594" t="s">
        <v>304</v>
      </c>
      <c r="E663" s="594" t="s">
        <v>927</v>
      </c>
      <c r="F663" s="594" t="s">
        <v>2024</v>
      </c>
      <c r="G663" s="594" t="s">
        <v>1272</v>
      </c>
      <c r="H663" s="594" t="s">
        <v>912</v>
      </c>
      <c r="I663" s="594">
        <v>53100</v>
      </c>
      <c r="J663" s="594" t="s">
        <v>1002</v>
      </c>
      <c r="K663" s="595">
        <v>40222</v>
      </c>
      <c r="L663" s="594" t="s">
        <v>984</v>
      </c>
      <c r="M663" s="193"/>
      <c r="N663" s="583"/>
      <c r="O663" s="194"/>
    </row>
    <row r="664" spans="2:15" x14ac:dyDescent="0.3">
      <c r="B664" s="585">
        <v>42632</v>
      </c>
      <c r="C664" s="594" t="s">
        <v>2652</v>
      </c>
      <c r="D664" s="594" t="s">
        <v>2656</v>
      </c>
      <c r="E664" s="594" t="s">
        <v>3730</v>
      </c>
      <c r="F664" s="594" t="s">
        <v>1801</v>
      </c>
      <c r="G664" s="594" t="s">
        <v>1591</v>
      </c>
      <c r="H664" s="594" t="s">
        <v>947</v>
      </c>
      <c r="I664" s="594">
        <v>45774</v>
      </c>
      <c r="J664" s="594" t="s">
        <v>1002</v>
      </c>
      <c r="K664" s="595">
        <v>40630</v>
      </c>
      <c r="L664" s="594" t="s">
        <v>984</v>
      </c>
      <c r="M664" s="193"/>
      <c r="N664" s="583"/>
      <c r="O664" s="194"/>
    </row>
    <row r="665" spans="2:15" x14ac:dyDescent="0.3">
      <c r="B665" s="585">
        <v>42632</v>
      </c>
      <c r="C665" s="594" t="s">
        <v>766</v>
      </c>
      <c r="D665" s="594" t="s">
        <v>834</v>
      </c>
      <c r="E665" s="594" t="s">
        <v>880</v>
      </c>
      <c r="F665" s="594" t="s">
        <v>3857</v>
      </c>
      <c r="G665" s="594" t="s">
        <v>1591</v>
      </c>
      <c r="H665" s="594" t="s">
        <v>947</v>
      </c>
      <c r="I665" s="594">
        <v>45774</v>
      </c>
      <c r="J665" s="594" t="s">
        <v>3078</v>
      </c>
      <c r="K665" s="595" t="s">
        <v>747</v>
      </c>
      <c r="L665" s="594" t="s">
        <v>983</v>
      </c>
      <c r="M665" s="193"/>
      <c r="N665" s="583"/>
      <c r="O665" s="194"/>
    </row>
    <row r="666" spans="2:15" x14ac:dyDescent="0.3">
      <c r="B666" s="585">
        <v>42632</v>
      </c>
      <c r="C666" s="594" t="s">
        <v>2944</v>
      </c>
      <c r="D666" s="594" t="s">
        <v>614</v>
      </c>
      <c r="E666" s="594" t="s">
        <v>980</v>
      </c>
      <c r="F666" s="594" t="s">
        <v>2487</v>
      </c>
      <c r="G666" s="594" t="s">
        <v>1272</v>
      </c>
      <c r="H666" s="594" t="s">
        <v>912</v>
      </c>
      <c r="I666" s="594">
        <v>53100</v>
      </c>
      <c r="J666" s="594" t="s">
        <v>1002</v>
      </c>
      <c r="K666" s="595">
        <v>39933</v>
      </c>
      <c r="L666" s="594" t="s">
        <v>984</v>
      </c>
      <c r="M666" s="193"/>
      <c r="N666" s="583"/>
      <c r="O666" s="194"/>
    </row>
    <row r="667" spans="2:15" x14ac:dyDescent="0.3">
      <c r="B667" s="585">
        <v>42632</v>
      </c>
      <c r="C667" s="594" t="s">
        <v>2913</v>
      </c>
      <c r="D667" s="594" t="s">
        <v>2928</v>
      </c>
      <c r="E667" s="594" t="s">
        <v>921</v>
      </c>
      <c r="F667" s="594" t="s">
        <v>1280</v>
      </c>
      <c r="G667" s="594" t="s">
        <v>1272</v>
      </c>
      <c r="H667" s="594" t="s">
        <v>912</v>
      </c>
      <c r="I667" s="594">
        <v>53100</v>
      </c>
      <c r="J667" s="594" t="s">
        <v>1006</v>
      </c>
      <c r="K667" s="596">
        <v>36526</v>
      </c>
      <c r="L667" s="594" t="s">
        <v>984</v>
      </c>
      <c r="M667" s="193"/>
      <c r="N667" s="583"/>
      <c r="O667" s="194"/>
    </row>
    <row r="668" spans="2:15" x14ac:dyDescent="0.3">
      <c r="B668" s="585">
        <v>42632</v>
      </c>
      <c r="C668" s="594" t="s">
        <v>2663</v>
      </c>
      <c r="D668" s="594" t="s">
        <v>3411</v>
      </c>
      <c r="E668" s="594" t="s">
        <v>926</v>
      </c>
      <c r="F668" s="594" t="s">
        <v>2422</v>
      </c>
      <c r="G668" s="594" t="s">
        <v>1274</v>
      </c>
      <c r="H668" s="594" t="s">
        <v>929</v>
      </c>
      <c r="I668" s="594">
        <v>35510</v>
      </c>
      <c r="J668" s="594" t="s">
        <v>1001</v>
      </c>
      <c r="K668" s="596">
        <v>40285</v>
      </c>
      <c r="L668" s="594" t="s">
        <v>983</v>
      </c>
      <c r="M668" s="193"/>
      <c r="N668" s="583"/>
      <c r="O668" s="194"/>
    </row>
    <row r="669" spans="2:15" x14ac:dyDescent="0.3">
      <c r="B669" s="70"/>
      <c r="C669" s="60"/>
      <c r="D669" s="60"/>
      <c r="E669" s="172"/>
      <c r="F669" s="48"/>
      <c r="G669" s="48"/>
      <c r="H669" s="60"/>
      <c r="I669" s="60"/>
      <c r="J669" s="71"/>
      <c r="K669" s="54"/>
      <c r="L669" s="53"/>
      <c r="M669" s="71"/>
      <c r="N669" s="60"/>
      <c r="O669" s="72"/>
    </row>
    <row r="670" spans="2:15" x14ac:dyDescent="0.3">
      <c r="B670" s="70"/>
      <c r="C670" s="60"/>
      <c r="D670" s="60"/>
      <c r="E670" s="172"/>
      <c r="F670" s="48"/>
      <c r="G670" s="48"/>
      <c r="H670" s="60"/>
      <c r="I670" s="60"/>
      <c r="J670" s="71"/>
      <c r="K670" s="54"/>
      <c r="L670" s="53"/>
      <c r="M670" s="71"/>
      <c r="N670" s="60"/>
      <c r="O670" s="72"/>
    </row>
    <row r="671" spans="2:15" x14ac:dyDescent="0.3">
      <c r="B671" s="70"/>
      <c r="C671" s="60"/>
      <c r="D671" s="60"/>
      <c r="E671" s="172"/>
      <c r="F671" s="48"/>
      <c r="G671" s="48"/>
      <c r="H671" s="60"/>
      <c r="I671" s="60"/>
      <c r="J671" s="71"/>
      <c r="K671" s="54"/>
      <c r="L671" s="53"/>
      <c r="M671" s="71"/>
      <c r="N671" s="60"/>
      <c r="O671" s="72"/>
    </row>
    <row r="672" spans="2:15" x14ac:dyDescent="0.3">
      <c r="B672" s="70"/>
      <c r="C672" s="60"/>
      <c r="D672" s="60"/>
      <c r="E672" s="172"/>
      <c r="F672" s="48"/>
      <c r="G672" s="48"/>
      <c r="H672" s="60"/>
      <c r="I672" s="60"/>
      <c r="J672" s="71"/>
      <c r="K672" s="54"/>
      <c r="L672" s="53"/>
      <c r="M672" s="71"/>
      <c r="N672" s="60"/>
      <c r="O672" s="72"/>
    </row>
    <row r="673" spans="2:15" x14ac:dyDescent="0.3">
      <c r="B673" s="70"/>
      <c r="C673" s="60"/>
      <c r="D673" s="60"/>
      <c r="E673" s="172"/>
      <c r="F673" s="48"/>
      <c r="G673" s="48"/>
      <c r="H673" s="60"/>
      <c r="I673" s="60"/>
      <c r="J673" s="71"/>
      <c r="K673" s="54"/>
      <c r="L673" s="53"/>
      <c r="M673" s="71"/>
      <c r="N673" s="60"/>
      <c r="O673" s="72"/>
    </row>
    <row r="674" spans="2:15" x14ac:dyDescent="0.3">
      <c r="B674" s="70"/>
      <c r="C674" s="60"/>
      <c r="D674" s="60"/>
      <c r="E674" s="172"/>
      <c r="F674" s="48"/>
      <c r="G674" s="48"/>
      <c r="H674" s="60"/>
      <c r="I674" s="60"/>
      <c r="J674" s="71"/>
      <c r="K674" s="54"/>
      <c r="L674" s="53"/>
      <c r="M674" s="71"/>
      <c r="N674" s="60"/>
      <c r="O674" s="72"/>
    </row>
    <row r="675" spans="2:15" x14ac:dyDescent="0.3">
      <c r="B675" s="70"/>
      <c r="C675" s="60"/>
      <c r="D675" s="60"/>
      <c r="E675" s="172"/>
      <c r="F675" s="48"/>
      <c r="G675" s="48"/>
      <c r="H675" s="60"/>
      <c r="I675" s="60"/>
      <c r="J675" s="71"/>
      <c r="K675" s="54"/>
      <c r="L675" s="53"/>
      <c r="M675" s="71"/>
      <c r="N675" s="60"/>
      <c r="O675" s="72"/>
    </row>
    <row r="676" spans="2:15" x14ac:dyDescent="0.3">
      <c r="B676" s="70"/>
      <c r="C676" s="60"/>
      <c r="D676" s="60"/>
      <c r="E676" s="172"/>
      <c r="F676" s="48"/>
      <c r="G676" s="48"/>
      <c r="H676" s="60"/>
      <c r="I676" s="60"/>
      <c r="J676" s="71"/>
      <c r="K676" s="54"/>
      <c r="L676" s="53"/>
      <c r="M676" s="71"/>
      <c r="N676" s="60"/>
      <c r="O676" s="72"/>
    </row>
    <row r="677" spans="2:15" x14ac:dyDescent="0.3">
      <c r="B677" s="70"/>
      <c r="C677" s="60"/>
      <c r="D677" s="60"/>
      <c r="E677" s="172"/>
      <c r="F677" s="48"/>
      <c r="G677" s="48"/>
      <c r="H677" s="60"/>
      <c r="I677" s="60"/>
      <c r="J677" s="71"/>
      <c r="K677" s="54"/>
      <c r="L677" s="53"/>
      <c r="M677" s="71"/>
      <c r="N677" s="60"/>
      <c r="O677" s="72"/>
    </row>
    <row r="678" spans="2:15" x14ac:dyDescent="0.3">
      <c r="B678" s="70"/>
      <c r="C678" s="60"/>
      <c r="D678" s="60"/>
      <c r="E678" s="172"/>
      <c r="F678" s="48"/>
      <c r="G678" s="48"/>
      <c r="H678" s="60"/>
      <c r="I678" s="60"/>
      <c r="J678" s="71"/>
      <c r="K678" s="54"/>
      <c r="L678" s="53"/>
      <c r="M678" s="71"/>
      <c r="N678" s="60"/>
      <c r="O678" s="72"/>
    </row>
    <row r="679" spans="2:15" x14ac:dyDescent="0.3">
      <c r="B679" s="70"/>
      <c r="C679" s="60"/>
      <c r="D679" s="60"/>
      <c r="E679" s="172"/>
      <c r="F679" s="48"/>
      <c r="G679" s="48"/>
      <c r="H679" s="60"/>
      <c r="I679" s="60"/>
      <c r="J679" s="71"/>
      <c r="K679" s="54"/>
      <c r="L679" s="53"/>
      <c r="M679" s="71"/>
      <c r="N679" s="60"/>
      <c r="O679" s="72"/>
    </row>
    <row r="680" spans="2:15" x14ac:dyDescent="0.3">
      <c r="B680" s="70"/>
      <c r="C680" s="60"/>
      <c r="D680" s="60"/>
      <c r="E680" s="172"/>
      <c r="F680" s="48"/>
      <c r="G680" s="48"/>
      <c r="H680" s="60"/>
      <c r="I680" s="60"/>
      <c r="J680" s="71"/>
      <c r="K680" s="54"/>
      <c r="L680" s="53"/>
      <c r="M680" s="71"/>
      <c r="N680" s="60"/>
      <c r="O680" s="72"/>
    </row>
    <row r="681" spans="2:15" x14ac:dyDescent="0.3">
      <c r="B681" s="70"/>
      <c r="C681" s="60"/>
      <c r="D681" s="60"/>
      <c r="E681" s="172"/>
      <c r="F681" s="48"/>
      <c r="G681" s="48"/>
      <c r="H681" s="60"/>
      <c r="I681" s="60"/>
      <c r="J681" s="71"/>
      <c r="K681" s="54"/>
      <c r="L681" s="53"/>
      <c r="M681" s="71"/>
      <c r="N681" s="60"/>
      <c r="O681" s="72"/>
    </row>
    <row r="682" spans="2:15" x14ac:dyDescent="0.3">
      <c r="B682" s="70"/>
      <c r="C682" s="60"/>
      <c r="D682" s="60"/>
      <c r="E682" s="172"/>
      <c r="F682" s="48"/>
      <c r="G682" s="48"/>
      <c r="H682" s="60"/>
      <c r="I682" s="60"/>
      <c r="J682" s="71"/>
      <c r="K682" s="54"/>
      <c r="L682" s="53"/>
      <c r="M682" s="71"/>
      <c r="N682" s="60"/>
      <c r="O682" s="72"/>
    </row>
    <row r="683" spans="2:15" x14ac:dyDescent="0.3">
      <c r="B683" s="70"/>
      <c r="C683" s="60"/>
      <c r="D683" s="60"/>
      <c r="E683" s="172"/>
      <c r="F683" s="48"/>
      <c r="G683" s="48"/>
      <c r="H683" s="60"/>
      <c r="I683" s="60"/>
      <c r="J683" s="71"/>
      <c r="K683" s="54"/>
      <c r="L683" s="53"/>
      <c r="M683" s="71"/>
      <c r="N683" s="60"/>
      <c r="O683" s="72"/>
    </row>
    <row r="684" spans="2:15" x14ac:dyDescent="0.3">
      <c r="B684" s="70"/>
      <c r="C684" s="60"/>
      <c r="D684" s="60"/>
      <c r="E684" s="172"/>
      <c r="F684" s="48"/>
      <c r="G684" s="48"/>
      <c r="H684" s="60"/>
      <c r="I684" s="60"/>
      <c r="J684" s="71"/>
      <c r="K684" s="54"/>
      <c r="L684" s="53"/>
      <c r="M684" s="71"/>
      <c r="N684" s="60"/>
      <c r="O684" s="72"/>
    </row>
    <row r="685" spans="2:15" x14ac:dyDescent="0.3">
      <c r="B685" s="70"/>
      <c r="C685" s="60"/>
      <c r="D685" s="60"/>
      <c r="E685" s="172"/>
      <c r="F685" s="48"/>
      <c r="G685" s="48"/>
      <c r="H685" s="60"/>
      <c r="I685" s="60"/>
      <c r="J685" s="71"/>
      <c r="K685" s="54"/>
      <c r="L685" s="53"/>
      <c r="M685" s="71"/>
      <c r="N685" s="60"/>
      <c r="O685" s="72"/>
    </row>
    <row r="686" spans="2:15" x14ac:dyDescent="0.3">
      <c r="B686" s="70"/>
      <c r="C686" s="60"/>
      <c r="D686" s="60"/>
      <c r="E686" s="172"/>
      <c r="F686" s="48"/>
      <c r="G686" s="48"/>
      <c r="H686" s="60"/>
      <c r="I686" s="60"/>
      <c r="J686" s="71"/>
      <c r="K686" s="54"/>
      <c r="L686" s="53"/>
      <c r="M686" s="71"/>
      <c r="N686" s="60"/>
      <c r="O686" s="72"/>
    </row>
    <row r="687" spans="2:15" x14ac:dyDescent="0.3">
      <c r="B687" s="70"/>
      <c r="C687" s="60"/>
      <c r="D687" s="60"/>
      <c r="E687" s="172"/>
      <c r="F687" s="48"/>
      <c r="G687" s="48"/>
      <c r="H687" s="60"/>
      <c r="I687" s="60"/>
      <c r="J687" s="71"/>
      <c r="K687" s="54"/>
      <c r="L687" s="53"/>
      <c r="M687" s="71"/>
      <c r="N687" s="60"/>
      <c r="O687" s="72"/>
    </row>
    <row r="688" spans="2:15" x14ac:dyDescent="0.3">
      <c r="B688" s="70"/>
      <c r="C688" s="60"/>
      <c r="D688" s="60"/>
      <c r="E688" s="172"/>
      <c r="F688" s="48"/>
      <c r="G688" s="48"/>
      <c r="H688" s="60"/>
      <c r="I688" s="60"/>
      <c r="J688" s="71"/>
      <c r="K688" s="54"/>
      <c r="L688" s="53"/>
      <c r="M688" s="71"/>
      <c r="N688" s="60"/>
      <c r="O688" s="72"/>
    </row>
    <row r="689" spans="2:15" x14ac:dyDescent="0.3">
      <c r="B689" s="70"/>
      <c r="C689" s="60"/>
      <c r="D689" s="60"/>
      <c r="E689" s="172"/>
      <c r="F689" s="48"/>
      <c r="G689" s="48"/>
      <c r="H689" s="60"/>
      <c r="I689" s="60"/>
      <c r="J689" s="71"/>
      <c r="K689" s="54"/>
      <c r="L689" s="53"/>
      <c r="M689" s="71"/>
      <c r="N689" s="60"/>
      <c r="O689" s="72"/>
    </row>
    <row r="690" spans="2:15" x14ac:dyDescent="0.3">
      <c r="B690" s="70"/>
      <c r="C690" s="60"/>
      <c r="D690" s="60"/>
      <c r="E690" s="172"/>
      <c r="F690" s="48"/>
      <c r="G690" s="48"/>
      <c r="H690" s="60"/>
      <c r="I690" s="60"/>
      <c r="J690" s="71"/>
      <c r="K690" s="54"/>
      <c r="L690" s="53"/>
      <c r="M690" s="71"/>
      <c r="N690" s="60"/>
      <c r="O690" s="72"/>
    </row>
    <row r="691" spans="2:15" x14ac:dyDescent="0.3">
      <c r="B691" s="70"/>
      <c r="C691" s="60"/>
      <c r="D691" s="60"/>
      <c r="E691" s="172"/>
      <c r="F691" s="48"/>
      <c r="G691" s="48"/>
      <c r="H691" s="60"/>
      <c r="I691" s="60"/>
      <c r="J691" s="71"/>
      <c r="K691" s="54"/>
      <c r="L691" s="53"/>
      <c r="M691" s="71"/>
      <c r="N691" s="60"/>
      <c r="O691" s="72"/>
    </row>
    <row r="692" spans="2:15" x14ac:dyDescent="0.3">
      <c r="B692" s="70"/>
      <c r="C692" s="60"/>
      <c r="D692" s="60"/>
      <c r="E692" s="172"/>
      <c r="F692" s="48"/>
      <c r="G692" s="48"/>
      <c r="H692" s="60"/>
      <c r="I692" s="60"/>
      <c r="J692" s="71"/>
      <c r="K692" s="54"/>
      <c r="L692" s="53"/>
      <c r="M692" s="71"/>
      <c r="N692" s="60"/>
      <c r="O692" s="72"/>
    </row>
    <row r="693" spans="2:15" x14ac:dyDescent="0.3">
      <c r="B693" s="70"/>
      <c r="C693" s="60"/>
      <c r="D693" s="60"/>
      <c r="E693" s="172"/>
      <c r="F693" s="48"/>
      <c r="G693" s="48"/>
      <c r="H693" s="60"/>
      <c r="I693" s="60"/>
      <c r="J693" s="71"/>
      <c r="K693" s="54"/>
      <c r="L693" s="53"/>
      <c r="M693" s="71"/>
      <c r="N693" s="60"/>
      <c r="O693" s="72"/>
    </row>
    <row r="694" spans="2:15" x14ac:dyDescent="0.3">
      <c r="B694" s="70"/>
      <c r="C694" s="60"/>
      <c r="D694" s="60"/>
      <c r="E694" s="172"/>
      <c r="F694" s="48"/>
      <c r="G694" s="48"/>
      <c r="H694" s="60"/>
      <c r="I694" s="60"/>
      <c r="J694" s="71"/>
      <c r="K694" s="54"/>
      <c r="L694" s="53"/>
      <c r="M694" s="71"/>
      <c r="N694" s="60"/>
      <c r="O694" s="72"/>
    </row>
    <row r="695" spans="2:15" x14ac:dyDescent="0.3">
      <c r="B695" s="70"/>
      <c r="C695" s="60"/>
      <c r="D695" s="60"/>
      <c r="E695" s="172"/>
      <c r="F695" s="48"/>
      <c r="G695" s="48"/>
      <c r="H695" s="60"/>
      <c r="I695" s="60"/>
      <c r="J695" s="71"/>
      <c r="K695" s="54"/>
      <c r="L695" s="53"/>
      <c r="M695" s="71"/>
      <c r="N695" s="60"/>
      <c r="O695" s="72"/>
    </row>
    <row r="696" spans="2:15" x14ac:dyDescent="0.3">
      <c r="B696" s="70"/>
      <c r="C696" s="60"/>
      <c r="D696" s="60"/>
      <c r="E696" s="172"/>
      <c r="F696" s="48"/>
      <c r="G696" s="48"/>
      <c r="H696" s="60"/>
      <c r="I696" s="60"/>
      <c r="J696" s="71"/>
      <c r="K696" s="54"/>
      <c r="L696" s="53"/>
      <c r="M696" s="71"/>
      <c r="N696" s="60"/>
      <c r="O696" s="72"/>
    </row>
    <row r="697" spans="2:15" x14ac:dyDescent="0.3">
      <c r="B697" s="70"/>
      <c r="C697" s="60"/>
      <c r="D697" s="60"/>
      <c r="E697" s="172"/>
      <c r="F697" s="48"/>
      <c r="G697" s="48"/>
      <c r="H697" s="60"/>
      <c r="I697" s="60"/>
      <c r="J697" s="71"/>
      <c r="K697" s="54"/>
      <c r="L697" s="53"/>
      <c r="M697" s="71"/>
      <c r="N697" s="60"/>
      <c r="O697" s="72"/>
    </row>
    <row r="698" spans="2:15" x14ac:dyDescent="0.3">
      <c r="B698" s="70"/>
      <c r="C698" s="60"/>
      <c r="D698" s="60"/>
      <c r="E698" s="172"/>
      <c r="F698" s="48"/>
      <c r="G698" s="48"/>
      <c r="H698" s="60"/>
      <c r="I698" s="60"/>
      <c r="J698" s="71"/>
      <c r="K698" s="54"/>
      <c r="L698" s="53"/>
      <c r="M698" s="71"/>
      <c r="N698" s="60"/>
      <c r="O698" s="72"/>
    </row>
    <row r="699" spans="2:15" x14ac:dyDescent="0.3">
      <c r="B699" s="70"/>
      <c r="C699" s="60"/>
      <c r="D699" s="60"/>
      <c r="E699" s="172"/>
      <c r="F699" s="48"/>
      <c r="G699" s="48"/>
      <c r="H699" s="60"/>
      <c r="I699" s="60"/>
      <c r="J699" s="71"/>
      <c r="K699" s="54"/>
      <c r="L699" s="53"/>
      <c r="M699" s="71"/>
      <c r="N699" s="60"/>
      <c r="O699" s="72"/>
    </row>
    <row r="700" spans="2:15" x14ac:dyDescent="0.3">
      <c r="B700" s="70"/>
      <c r="C700" s="60"/>
      <c r="D700" s="60"/>
      <c r="E700" s="172"/>
      <c r="F700" s="48"/>
      <c r="G700" s="48"/>
      <c r="H700" s="60"/>
      <c r="I700" s="60"/>
      <c r="J700" s="71"/>
      <c r="K700" s="54"/>
      <c r="L700" s="53"/>
      <c r="M700" s="71"/>
      <c r="N700" s="60"/>
      <c r="O700" s="72"/>
    </row>
    <row r="701" spans="2:15" x14ac:dyDescent="0.3">
      <c r="B701" s="70"/>
      <c r="C701" s="60"/>
      <c r="D701" s="60"/>
      <c r="E701" s="172"/>
      <c r="F701" s="48"/>
      <c r="G701" s="48"/>
      <c r="H701" s="60"/>
      <c r="I701" s="60"/>
      <c r="J701" s="71"/>
      <c r="K701" s="54"/>
      <c r="L701" s="53"/>
      <c r="M701" s="71"/>
      <c r="N701" s="60"/>
      <c r="O701" s="72"/>
    </row>
    <row r="702" spans="2:15" x14ac:dyDescent="0.3">
      <c r="B702" s="70"/>
      <c r="C702" s="60"/>
      <c r="D702" s="60"/>
      <c r="E702" s="172"/>
      <c r="F702" s="48"/>
      <c r="G702" s="48"/>
      <c r="H702" s="60"/>
      <c r="I702" s="60"/>
      <c r="J702" s="71"/>
      <c r="K702" s="54"/>
      <c r="L702" s="53"/>
      <c r="M702" s="71"/>
      <c r="N702" s="60"/>
      <c r="O702" s="72"/>
    </row>
    <row r="703" spans="2:15" x14ac:dyDescent="0.3">
      <c r="B703" s="70"/>
      <c r="C703" s="60"/>
      <c r="D703" s="60"/>
      <c r="E703" s="172"/>
      <c r="F703" s="48"/>
      <c r="G703" s="48"/>
      <c r="H703" s="60"/>
      <c r="I703" s="60"/>
      <c r="J703" s="71"/>
      <c r="K703" s="54"/>
      <c r="L703" s="53"/>
      <c r="M703" s="71"/>
      <c r="N703" s="60"/>
      <c r="O703" s="72"/>
    </row>
    <row r="704" spans="2:15" x14ac:dyDescent="0.3">
      <c r="B704" s="70"/>
      <c r="C704" s="60"/>
      <c r="D704" s="60"/>
      <c r="E704" s="172"/>
      <c r="F704" s="48"/>
      <c r="G704" s="48"/>
      <c r="H704" s="60"/>
      <c r="I704" s="60"/>
      <c r="J704" s="71"/>
      <c r="K704" s="54"/>
      <c r="L704" s="53"/>
      <c r="M704" s="71"/>
      <c r="N704" s="60"/>
      <c r="O704" s="72"/>
    </row>
    <row r="705" spans="2:15" x14ac:dyDescent="0.3">
      <c r="B705" s="70"/>
      <c r="C705" s="60"/>
      <c r="D705" s="60"/>
      <c r="E705" s="172"/>
      <c r="F705" s="48"/>
      <c r="G705" s="48"/>
      <c r="H705" s="60"/>
      <c r="I705" s="60"/>
      <c r="J705" s="71"/>
      <c r="K705" s="54"/>
      <c r="L705" s="53"/>
      <c r="M705" s="71"/>
      <c r="N705" s="60"/>
      <c r="O705" s="72"/>
    </row>
    <row r="706" spans="2:15" x14ac:dyDescent="0.3">
      <c r="B706" s="70"/>
      <c r="C706" s="60"/>
      <c r="D706" s="60"/>
      <c r="E706" s="172"/>
      <c r="F706" s="48"/>
      <c r="G706" s="48"/>
      <c r="H706" s="60"/>
      <c r="I706" s="60"/>
      <c r="J706" s="71"/>
      <c r="K706" s="54"/>
      <c r="L706" s="53"/>
      <c r="M706" s="71"/>
      <c r="N706" s="60"/>
      <c r="O706" s="72"/>
    </row>
    <row r="707" spans="2:15" x14ac:dyDescent="0.3">
      <c r="B707" s="70"/>
      <c r="C707" s="60"/>
      <c r="D707" s="60"/>
      <c r="E707" s="172"/>
      <c r="F707" s="48"/>
      <c r="G707" s="48"/>
      <c r="H707" s="60"/>
      <c r="I707" s="60"/>
      <c r="J707" s="71"/>
      <c r="K707" s="54"/>
      <c r="L707" s="53"/>
      <c r="M707" s="71"/>
      <c r="N707" s="60"/>
      <c r="O707" s="72"/>
    </row>
    <row r="708" spans="2:15" x14ac:dyDescent="0.3">
      <c r="B708" s="70"/>
      <c r="C708" s="60"/>
      <c r="D708" s="60"/>
      <c r="E708" s="172"/>
      <c r="F708" s="48"/>
      <c r="G708" s="48"/>
      <c r="H708" s="60"/>
      <c r="I708" s="60"/>
      <c r="J708" s="71"/>
      <c r="K708" s="54"/>
      <c r="L708" s="53"/>
      <c r="M708" s="71"/>
      <c r="N708" s="60"/>
      <c r="O708" s="72"/>
    </row>
    <row r="709" spans="2:15" x14ac:dyDescent="0.3">
      <c r="B709" s="70"/>
      <c r="C709" s="60"/>
      <c r="D709" s="60"/>
      <c r="E709" s="172"/>
      <c r="F709" s="48"/>
      <c r="G709" s="48"/>
      <c r="H709" s="60"/>
      <c r="I709" s="60"/>
      <c r="J709" s="71"/>
      <c r="K709" s="54"/>
      <c r="L709" s="53"/>
      <c r="M709" s="71"/>
      <c r="N709" s="60"/>
      <c r="O709" s="72"/>
    </row>
    <row r="710" spans="2:15" x14ac:dyDescent="0.3">
      <c r="B710" s="70"/>
      <c r="C710" s="60"/>
      <c r="D710" s="60"/>
      <c r="E710" s="172"/>
      <c r="F710" s="48"/>
      <c r="G710" s="48"/>
      <c r="H710" s="60"/>
      <c r="I710" s="60"/>
      <c r="J710" s="71"/>
      <c r="K710" s="54"/>
      <c r="L710" s="53"/>
      <c r="M710" s="71"/>
      <c r="N710" s="60"/>
      <c r="O710" s="72"/>
    </row>
    <row r="711" spans="2:15" x14ac:dyDescent="0.3">
      <c r="B711" s="70"/>
      <c r="C711" s="60"/>
      <c r="D711" s="60"/>
      <c r="E711" s="172"/>
      <c r="F711" s="48"/>
      <c r="G711" s="48"/>
      <c r="H711" s="60"/>
      <c r="I711" s="60"/>
      <c r="J711" s="71"/>
      <c r="K711" s="54"/>
      <c r="L711" s="53"/>
      <c r="M711" s="71"/>
      <c r="N711" s="60"/>
      <c r="O711" s="72"/>
    </row>
    <row r="712" spans="2:15" x14ac:dyDescent="0.3">
      <c r="B712" s="70"/>
      <c r="C712" s="60"/>
      <c r="D712" s="60"/>
      <c r="E712" s="172"/>
      <c r="F712" s="48"/>
      <c r="G712" s="48"/>
      <c r="H712" s="60"/>
      <c r="I712" s="60"/>
      <c r="J712" s="71"/>
      <c r="K712" s="54"/>
      <c r="L712" s="53"/>
      <c r="M712" s="71"/>
      <c r="N712" s="60"/>
      <c r="O712" s="72"/>
    </row>
    <row r="713" spans="2:15" x14ac:dyDescent="0.3">
      <c r="B713" s="70"/>
      <c r="C713" s="60"/>
      <c r="D713" s="60"/>
      <c r="E713" s="172"/>
      <c r="F713" s="48"/>
      <c r="G713" s="48"/>
      <c r="H713" s="60"/>
      <c r="I713" s="60"/>
      <c r="J713" s="71"/>
      <c r="K713" s="54"/>
      <c r="L713" s="53"/>
      <c r="M713" s="71"/>
      <c r="N713" s="60"/>
      <c r="O713" s="72"/>
    </row>
    <row r="714" spans="2:15" x14ac:dyDescent="0.3">
      <c r="B714" s="70"/>
      <c r="C714" s="60"/>
      <c r="D714" s="60"/>
      <c r="E714" s="172"/>
      <c r="F714" s="48"/>
      <c r="G714" s="48"/>
      <c r="H714" s="60"/>
      <c r="I714" s="60"/>
      <c r="J714" s="71"/>
      <c r="K714" s="54"/>
      <c r="L714" s="53"/>
      <c r="M714" s="71"/>
      <c r="N714" s="60"/>
      <c r="O714" s="72"/>
    </row>
    <row r="715" spans="2:15" x14ac:dyDescent="0.3">
      <c r="B715" s="70"/>
      <c r="C715" s="60"/>
      <c r="D715" s="60"/>
      <c r="E715" s="172"/>
      <c r="F715" s="48"/>
      <c r="G715" s="48"/>
      <c r="H715" s="60"/>
      <c r="I715" s="60"/>
      <c r="J715" s="71"/>
      <c r="K715" s="54"/>
      <c r="L715" s="53"/>
      <c r="M715" s="71"/>
      <c r="N715" s="60"/>
      <c r="O715" s="72"/>
    </row>
    <row r="716" spans="2:15" x14ac:dyDescent="0.3">
      <c r="B716" s="70"/>
      <c r="C716" s="60"/>
      <c r="D716" s="60"/>
      <c r="E716" s="172"/>
      <c r="F716" s="48"/>
      <c r="G716" s="48"/>
      <c r="H716" s="60"/>
      <c r="I716" s="60"/>
      <c r="J716" s="71"/>
      <c r="K716" s="54"/>
      <c r="L716" s="53"/>
      <c r="M716" s="71"/>
      <c r="N716" s="60"/>
      <c r="O716" s="72"/>
    </row>
    <row r="717" spans="2:15" x14ac:dyDescent="0.3">
      <c r="B717" s="70"/>
      <c r="C717" s="60"/>
      <c r="D717" s="60"/>
      <c r="E717" s="172"/>
      <c r="F717" s="48"/>
      <c r="G717" s="48"/>
      <c r="H717" s="60"/>
      <c r="I717" s="60"/>
      <c r="J717" s="71"/>
      <c r="K717" s="54"/>
      <c r="L717" s="53"/>
      <c r="M717" s="71"/>
      <c r="N717" s="60"/>
      <c r="O717" s="72"/>
    </row>
    <row r="718" spans="2:15" x14ac:dyDescent="0.3">
      <c r="B718" s="70"/>
      <c r="C718" s="60"/>
      <c r="D718" s="60"/>
      <c r="E718" s="172"/>
      <c r="F718" s="48"/>
      <c r="G718" s="48"/>
      <c r="H718" s="60"/>
      <c r="I718" s="60"/>
      <c r="J718" s="71"/>
      <c r="K718" s="54"/>
      <c r="L718" s="53"/>
      <c r="M718" s="71"/>
      <c r="N718" s="60"/>
      <c r="O718" s="72"/>
    </row>
    <row r="719" spans="2:15" x14ac:dyDescent="0.3">
      <c r="B719" s="70"/>
      <c r="C719" s="60"/>
      <c r="D719" s="60"/>
      <c r="E719" s="172"/>
      <c r="F719" s="48"/>
      <c r="G719" s="48"/>
      <c r="H719" s="60"/>
      <c r="I719" s="60"/>
      <c r="J719" s="71"/>
      <c r="K719" s="54"/>
      <c r="L719" s="53"/>
      <c r="M719" s="71"/>
      <c r="N719" s="60"/>
      <c r="O719" s="72"/>
    </row>
    <row r="720" spans="2:15" x14ac:dyDescent="0.3">
      <c r="B720" s="70"/>
      <c r="C720" s="60"/>
      <c r="D720" s="60"/>
      <c r="E720" s="172"/>
      <c r="F720" s="48"/>
      <c r="G720" s="48"/>
      <c r="H720" s="60"/>
      <c r="I720" s="60"/>
      <c r="J720" s="71"/>
      <c r="K720" s="54"/>
      <c r="L720" s="53"/>
      <c r="M720" s="71"/>
      <c r="N720" s="60"/>
      <c r="O720" s="72"/>
    </row>
    <row r="721" spans="2:15" x14ac:dyDescent="0.3">
      <c r="B721" s="70"/>
      <c r="C721" s="60"/>
      <c r="D721" s="60"/>
      <c r="E721" s="172"/>
      <c r="F721" s="48"/>
      <c r="G721" s="48"/>
      <c r="H721" s="60"/>
      <c r="I721" s="60"/>
      <c r="J721" s="71"/>
      <c r="K721" s="54"/>
      <c r="L721" s="53"/>
      <c r="M721" s="71"/>
      <c r="N721" s="60"/>
      <c r="O721" s="72"/>
    </row>
    <row r="722" spans="2:15" x14ac:dyDescent="0.3">
      <c r="B722" s="70"/>
      <c r="C722" s="60"/>
      <c r="D722" s="60"/>
      <c r="E722" s="172"/>
      <c r="F722" s="48"/>
      <c r="G722" s="48"/>
      <c r="H722" s="60"/>
      <c r="I722" s="60"/>
      <c r="J722" s="71"/>
      <c r="K722" s="54"/>
      <c r="L722" s="53"/>
      <c r="M722" s="71"/>
      <c r="N722" s="60"/>
      <c r="O722" s="72"/>
    </row>
    <row r="723" spans="2:15" x14ac:dyDescent="0.3">
      <c r="B723" s="70"/>
      <c r="C723" s="60"/>
      <c r="D723" s="60"/>
      <c r="E723" s="172"/>
      <c r="F723" s="48"/>
      <c r="G723" s="48"/>
      <c r="H723" s="60"/>
      <c r="I723" s="60"/>
      <c r="J723" s="71"/>
      <c r="K723" s="54"/>
      <c r="L723" s="53"/>
      <c r="M723" s="71"/>
      <c r="N723" s="60"/>
      <c r="O723" s="72"/>
    </row>
    <row r="724" spans="2:15" x14ac:dyDescent="0.3">
      <c r="B724" s="70"/>
      <c r="C724" s="60"/>
      <c r="D724" s="60"/>
      <c r="E724" s="172"/>
      <c r="F724" s="48"/>
      <c r="G724" s="48"/>
      <c r="H724" s="60"/>
      <c r="I724" s="60"/>
      <c r="J724" s="71"/>
      <c r="K724" s="54"/>
      <c r="L724" s="53"/>
      <c r="M724" s="71"/>
      <c r="N724" s="60"/>
      <c r="O724" s="72"/>
    </row>
    <row r="725" spans="2:15" x14ac:dyDescent="0.3">
      <c r="B725" s="70"/>
      <c r="C725" s="60"/>
      <c r="D725" s="60"/>
      <c r="E725" s="172"/>
      <c r="F725" s="48"/>
      <c r="G725" s="48"/>
      <c r="H725" s="60"/>
      <c r="I725" s="60"/>
      <c r="J725" s="71"/>
      <c r="K725" s="54"/>
      <c r="L725" s="53"/>
      <c r="M725" s="71"/>
      <c r="N725" s="60"/>
      <c r="O725" s="72"/>
    </row>
    <row r="726" spans="2:15" x14ac:dyDescent="0.3">
      <c r="B726" s="70"/>
      <c r="C726" s="60"/>
      <c r="D726" s="60"/>
      <c r="E726" s="172"/>
      <c r="F726" s="48"/>
      <c r="G726" s="48"/>
      <c r="H726" s="60"/>
      <c r="I726" s="60"/>
      <c r="J726" s="71"/>
      <c r="K726" s="54"/>
      <c r="L726" s="53"/>
      <c r="M726" s="71"/>
      <c r="N726" s="60"/>
      <c r="O726" s="72"/>
    </row>
    <row r="727" spans="2:15" x14ac:dyDescent="0.3">
      <c r="B727" s="70"/>
      <c r="C727" s="60"/>
      <c r="D727" s="60"/>
      <c r="E727" s="172"/>
      <c r="F727" s="48"/>
      <c r="G727" s="48"/>
      <c r="H727" s="60"/>
      <c r="I727" s="60"/>
      <c r="J727" s="71"/>
      <c r="K727" s="54"/>
      <c r="L727" s="53"/>
      <c r="M727" s="71"/>
      <c r="N727" s="60"/>
      <c r="O727" s="72"/>
    </row>
    <row r="728" spans="2:15" x14ac:dyDescent="0.3">
      <c r="B728" s="70"/>
      <c r="C728" s="60"/>
      <c r="D728" s="60"/>
      <c r="E728" s="172"/>
      <c r="F728" s="48"/>
      <c r="G728" s="48"/>
      <c r="H728" s="60"/>
      <c r="I728" s="60"/>
      <c r="J728" s="71"/>
      <c r="K728" s="54"/>
      <c r="L728" s="53"/>
      <c r="M728" s="71"/>
      <c r="N728" s="60"/>
      <c r="O728" s="72"/>
    </row>
    <row r="729" spans="2:15" x14ac:dyDescent="0.3">
      <c r="B729" s="70"/>
      <c r="C729" s="60"/>
      <c r="D729" s="60"/>
      <c r="E729" s="172"/>
      <c r="F729" s="48"/>
      <c r="G729" s="48"/>
      <c r="H729" s="60"/>
      <c r="I729" s="60"/>
      <c r="J729" s="71"/>
      <c r="K729" s="54"/>
      <c r="L729" s="53"/>
      <c r="M729" s="71"/>
      <c r="N729" s="60"/>
      <c r="O729" s="72"/>
    </row>
    <row r="730" spans="2:15" x14ac:dyDescent="0.3">
      <c r="B730" s="70"/>
      <c r="C730" s="60"/>
      <c r="D730" s="60"/>
      <c r="E730" s="172"/>
      <c r="F730" s="48"/>
      <c r="G730" s="48"/>
      <c r="H730" s="60"/>
      <c r="I730" s="60"/>
      <c r="J730" s="71"/>
      <c r="K730" s="54"/>
      <c r="L730" s="53"/>
      <c r="M730" s="71"/>
      <c r="N730" s="60"/>
      <c r="O730" s="72"/>
    </row>
    <row r="731" spans="2:15" x14ac:dyDescent="0.3">
      <c r="B731" s="70"/>
      <c r="C731" s="60"/>
      <c r="D731" s="60"/>
      <c r="E731" s="172"/>
      <c r="F731" s="48"/>
      <c r="G731" s="48"/>
      <c r="H731" s="60"/>
      <c r="I731" s="60"/>
      <c r="J731" s="71"/>
      <c r="K731" s="54"/>
      <c r="L731" s="53"/>
      <c r="M731" s="71"/>
      <c r="N731" s="60"/>
      <c r="O731" s="72"/>
    </row>
    <row r="732" spans="2:15" x14ac:dyDescent="0.3">
      <c r="B732" s="70"/>
      <c r="C732" s="60"/>
      <c r="D732" s="60"/>
      <c r="E732" s="172"/>
      <c r="F732" s="48"/>
      <c r="G732" s="48"/>
      <c r="H732" s="60"/>
      <c r="I732" s="60"/>
      <c r="J732" s="71"/>
      <c r="K732" s="54"/>
      <c r="L732" s="53"/>
      <c r="M732" s="71"/>
      <c r="N732" s="60"/>
      <c r="O732" s="72"/>
    </row>
    <row r="733" spans="2:15" x14ac:dyDescent="0.3">
      <c r="B733" s="70"/>
      <c r="C733" s="60"/>
      <c r="D733" s="60"/>
      <c r="E733" s="172"/>
      <c r="F733" s="48"/>
      <c r="G733" s="48"/>
      <c r="H733" s="60"/>
      <c r="I733" s="60"/>
      <c r="J733" s="71"/>
      <c r="K733" s="54"/>
      <c r="L733" s="53"/>
      <c r="M733" s="71"/>
      <c r="N733" s="60"/>
      <c r="O733" s="72"/>
    </row>
    <row r="734" spans="2:15" x14ac:dyDescent="0.3">
      <c r="B734" s="70"/>
      <c r="C734" s="60"/>
      <c r="D734" s="60"/>
      <c r="E734" s="172"/>
      <c r="F734" s="48"/>
      <c r="G734" s="48"/>
      <c r="H734" s="60"/>
      <c r="I734" s="60"/>
      <c r="J734" s="71"/>
      <c r="K734" s="54"/>
      <c r="L734" s="53"/>
      <c r="M734" s="71"/>
      <c r="N734" s="60"/>
      <c r="O734" s="72"/>
    </row>
    <row r="735" spans="2:15" x14ac:dyDescent="0.3">
      <c r="B735" s="70"/>
      <c r="C735" s="60"/>
      <c r="D735" s="60"/>
      <c r="E735" s="172"/>
      <c r="F735" s="48"/>
      <c r="G735" s="48"/>
      <c r="H735" s="60"/>
      <c r="I735" s="60"/>
      <c r="J735" s="71"/>
      <c r="K735" s="54"/>
      <c r="L735" s="53"/>
      <c r="M735" s="71"/>
      <c r="N735" s="60"/>
      <c r="O735" s="72"/>
    </row>
    <row r="736" spans="2:15" x14ac:dyDescent="0.3">
      <c r="B736" s="70"/>
      <c r="C736" s="60"/>
      <c r="D736" s="60"/>
      <c r="E736" s="172"/>
      <c r="F736" s="48"/>
      <c r="G736" s="48"/>
      <c r="H736" s="60"/>
      <c r="I736" s="60"/>
      <c r="J736" s="71"/>
      <c r="K736" s="54"/>
      <c r="L736" s="53"/>
      <c r="M736" s="71"/>
      <c r="N736" s="60"/>
      <c r="O736" s="72"/>
    </row>
    <row r="737" spans="2:15" x14ac:dyDescent="0.3">
      <c r="B737" s="70"/>
      <c r="C737" s="60"/>
      <c r="D737" s="60"/>
      <c r="E737" s="172"/>
      <c r="F737" s="48"/>
      <c r="G737" s="48"/>
      <c r="H737" s="60"/>
      <c r="I737" s="60"/>
      <c r="J737" s="71"/>
      <c r="K737" s="54"/>
      <c r="L737" s="53"/>
      <c r="M737" s="71"/>
      <c r="N737" s="60"/>
      <c r="O737" s="72"/>
    </row>
    <row r="738" spans="2:15" x14ac:dyDescent="0.3">
      <c r="B738" s="70"/>
      <c r="C738" s="60"/>
      <c r="D738" s="60"/>
      <c r="E738" s="172"/>
      <c r="F738" s="48"/>
      <c r="G738" s="48"/>
      <c r="H738" s="60"/>
      <c r="I738" s="60"/>
      <c r="J738" s="71"/>
      <c r="K738" s="54"/>
      <c r="L738" s="53"/>
      <c r="M738" s="71"/>
      <c r="N738" s="60"/>
      <c r="O738" s="72"/>
    </row>
    <row r="739" spans="2:15" x14ac:dyDescent="0.3">
      <c r="B739" s="70"/>
      <c r="C739" s="60"/>
      <c r="D739" s="60"/>
      <c r="E739" s="172"/>
      <c r="F739" s="48"/>
      <c r="G739" s="48"/>
      <c r="H739" s="60"/>
      <c r="I739" s="60"/>
      <c r="J739" s="71"/>
      <c r="K739" s="54"/>
      <c r="L739" s="53"/>
      <c r="M739" s="71"/>
      <c r="N739" s="60"/>
      <c r="O739" s="72"/>
    </row>
    <row r="740" spans="2:15" x14ac:dyDescent="0.3">
      <c r="B740" s="70"/>
      <c r="C740" s="60"/>
      <c r="D740" s="60"/>
      <c r="E740" s="172"/>
      <c r="F740" s="48"/>
      <c r="G740" s="48"/>
      <c r="H740" s="60"/>
      <c r="I740" s="60"/>
      <c r="J740" s="71"/>
      <c r="K740" s="54"/>
      <c r="L740" s="53"/>
      <c r="M740" s="71"/>
      <c r="N740" s="60"/>
      <c r="O740" s="72"/>
    </row>
    <row r="741" spans="2:15" x14ac:dyDescent="0.3">
      <c r="B741" s="70"/>
      <c r="C741" s="60"/>
      <c r="D741" s="60"/>
      <c r="E741" s="172"/>
      <c r="F741" s="48"/>
      <c r="G741" s="48"/>
      <c r="H741" s="60"/>
      <c r="I741" s="60"/>
      <c r="J741" s="71"/>
      <c r="K741" s="54"/>
      <c r="L741" s="53"/>
      <c r="M741" s="71"/>
      <c r="N741" s="60"/>
      <c r="O741" s="72"/>
    </row>
    <row r="742" spans="2:15" x14ac:dyDescent="0.3">
      <c r="B742" s="70"/>
      <c r="C742" s="60"/>
      <c r="D742" s="60"/>
      <c r="E742" s="172"/>
      <c r="F742" s="48"/>
      <c r="G742" s="48"/>
      <c r="H742" s="60"/>
      <c r="I742" s="60"/>
      <c r="J742" s="71"/>
      <c r="K742" s="54"/>
      <c r="L742" s="53"/>
      <c r="M742" s="71"/>
      <c r="N742" s="60"/>
      <c r="O742" s="72"/>
    </row>
    <row r="743" spans="2:15" x14ac:dyDescent="0.3">
      <c r="B743" s="70"/>
      <c r="C743" s="60"/>
      <c r="D743" s="60"/>
      <c r="E743" s="172"/>
      <c r="F743" s="48"/>
      <c r="G743" s="48"/>
      <c r="H743" s="60"/>
      <c r="I743" s="60"/>
      <c r="J743" s="71"/>
      <c r="K743" s="54"/>
      <c r="L743" s="53"/>
      <c r="M743" s="71"/>
      <c r="N743" s="60"/>
      <c r="O743" s="72"/>
    </row>
    <row r="744" spans="2:15" x14ac:dyDescent="0.3">
      <c r="B744" s="70"/>
      <c r="C744" s="60"/>
      <c r="D744" s="60"/>
      <c r="E744" s="172"/>
      <c r="F744" s="48"/>
      <c r="G744" s="48"/>
      <c r="H744" s="60"/>
      <c r="I744" s="60"/>
      <c r="J744" s="71"/>
      <c r="K744" s="54"/>
      <c r="L744" s="53"/>
      <c r="M744" s="71"/>
      <c r="N744" s="60"/>
      <c r="O744" s="72"/>
    </row>
    <row r="745" spans="2:15" x14ac:dyDescent="0.3">
      <c r="B745" s="70"/>
      <c r="C745" s="60"/>
      <c r="D745" s="60"/>
      <c r="E745" s="172"/>
      <c r="F745" s="48"/>
      <c r="G745" s="48"/>
      <c r="H745" s="60"/>
      <c r="I745" s="60"/>
      <c r="J745" s="71"/>
      <c r="K745" s="54"/>
      <c r="L745" s="53"/>
      <c r="M745" s="71"/>
      <c r="N745" s="60"/>
      <c r="O745" s="72"/>
    </row>
    <row r="746" spans="2:15" x14ac:dyDescent="0.3">
      <c r="B746" s="70"/>
      <c r="C746" s="60"/>
      <c r="D746" s="60"/>
      <c r="E746" s="172"/>
      <c r="F746" s="48"/>
      <c r="G746" s="48"/>
      <c r="H746" s="60"/>
      <c r="I746" s="60"/>
      <c r="J746" s="71"/>
      <c r="K746" s="54"/>
      <c r="L746" s="53"/>
      <c r="M746" s="71"/>
      <c r="N746" s="60"/>
      <c r="O746" s="72"/>
    </row>
    <row r="747" spans="2:15" x14ac:dyDescent="0.3">
      <c r="B747" s="70"/>
      <c r="C747" s="60"/>
      <c r="D747" s="60"/>
      <c r="E747" s="172"/>
      <c r="F747" s="48"/>
      <c r="G747" s="48"/>
      <c r="H747" s="60"/>
      <c r="I747" s="60"/>
      <c r="J747" s="71"/>
      <c r="K747" s="54"/>
      <c r="L747" s="53"/>
      <c r="M747" s="71"/>
      <c r="N747" s="60"/>
      <c r="O747" s="72"/>
    </row>
    <row r="748" spans="2:15" x14ac:dyDescent="0.3">
      <c r="B748" s="70"/>
      <c r="C748" s="60"/>
      <c r="D748" s="60"/>
      <c r="E748" s="172"/>
      <c r="F748" s="48"/>
      <c r="G748" s="48"/>
      <c r="H748" s="60"/>
      <c r="I748" s="60"/>
      <c r="J748" s="71"/>
      <c r="K748" s="54"/>
      <c r="L748" s="53"/>
      <c r="M748" s="71"/>
      <c r="N748" s="60"/>
      <c r="O748" s="72"/>
    </row>
    <row r="749" spans="2:15" x14ac:dyDescent="0.3">
      <c r="B749" s="70"/>
      <c r="C749" s="60"/>
      <c r="D749" s="60"/>
      <c r="E749" s="172"/>
      <c r="F749" s="48"/>
      <c r="G749" s="48"/>
      <c r="H749" s="60"/>
      <c r="I749" s="60"/>
      <c r="J749" s="71"/>
      <c r="K749" s="54"/>
      <c r="L749" s="53"/>
      <c r="M749" s="71"/>
      <c r="N749" s="60"/>
      <c r="O749" s="72"/>
    </row>
    <row r="750" spans="2:15" x14ac:dyDescent="0.3">
      <c r="B750" s="70"/>
      <c r="C750" s="60"/>
      <c r="D750" s="60"/>
      <c r="E750" s="172"/>
      <c r="F750" s="48"/>
      <c r="G750" s="48"/>
      <c r="H750" s="60"/>
      <c r="I750" s="60"/>
      <c r="J750" s="71"/>
      <c r="K750" s="54"/>
      <c r="L750" s="53"/>
      <c r="M750" s="71"/>
      <c r="N750" s="60"/>
      <c r="O750" s="72"/>
    </row>
    <row r="751" spans="2:15" x14ac:dyDescent="0.3">
      <c r="B751" s="70"/>
      <c r="C751" s="60"/>
      <c r="D751" s="60"/>
      <c r="E751" s="172"/>
      <c r="F751" s="48"/>
      <c r="G751" s="48"/>
      <c r="H751" s="60"/>
      <c r="I751" s="60"/>
      <c r="J751" s="71"/>
      <c r="K751" s="54"/>
      <c r="L751" s="53"/>
      <c r="M751" s="71"/>
      <c r="N751" s="60"/>
      <c r="O751" s="72"/>
    </row>
    <row r="752" spans="2:15" x14ac:dyDescent="0.3">
      <c r="B752" s="70"/>
      <c r="C752" s="60"/>
      <c r="D752" s="60"/>
      <c r="E752" s="172"/>
      <c r="F752" s="48"/>
      <c r="G752" s="48"/>
      <c r="H752" s="60"/>
      <c r="I752" s="60"/>
      <c r="J752" s="71"/>
      <c r="K752" s="54"/>
      <c r="L752" s="53"/>
      <c r="M752" s="71"/>
      <c r="N752" s="60"/>
      <c r="O752" s="72"/>
    </row>
    <row r="753" spans="2:15" x14ac:dyDescent="0.3">
      <c r="B753" s="70"/>
      <c r="C753" s="60"/>
      <c r="D753" s="60"/>
      <c r="E753" s="172"/>
      <c r="F753" s="48"/>
      <c r="G753" s="48"/>
      <c r="H753" s="60"/>
      <c r="I753" s="60"/>
      <c r="J753" s="71"/>
      <c r="K753" s="54"/>
      <c r="L753" s="53"/>
      <c r="M753" s="71"/>
      <c r="N753" s="60"/>
      <c r="O753" s="72"/>
    </row>
    <row r="754" spans="2:15" x14ac:dyDescent="0.3">
      <c r="B754" s="70"/>
      <c r="C754" s="60"/>
      <c r="D754" s="60"/>
      <c r="E754" s="172"/>
      <c r="F754" s="48"/>
      <c r="G754" s="48"/>
      <c r="H754" s="60"/>
      <c r="I754" s="60"/>
      <c r="J754" s="71"/>
      <c r="K754" s="54"/>
      <c r="L754" s="53"/>
      <c r="M754" s="71"/>
      <c r="N754" s="60"/>
      <c r="O754" s="72"/>
    </row>
    <row r="755" spans="2:15" x14ac:dyDescent="0.3">
      <c r="B755" s="70"/>
      <c r="C755" s="60"/>
      <c r="D755" s="60"/>
      <c r="E755" s="172"/>
      <c r="F755" s="48"/>
      <c r="G755" s="48"/>
      <c r="H755" s="60"/>
      <c r="I755" s="60"/>
      <c r="J755" s="71"/>
      <c r="K755" s="54"/>
      <c r="L755" s="53"/>
      <c r="M755" s="71"/>
      <c r="N755" s="60"/>
      <c r="O755" s="72"/>
    </row>
    <row r="756" spans="2:15" x14ac:dyDescent="0.3">
      <c r="B756" s="70"/>
      <c r="C756" s="60"/>
      <c r="D756" s="60"/>
      <c r="E756" s="172"/>
      <c r="F756" s="48"/>
      <c r="G756" s="48"/>
      <c r="H756" s="60"/>
      <c r="I756" s="60"/>
      <c r="J756" s="71"/>
      <c r="K756" s="54"/>
      <c r="L756" s="53"/>
      <c r="M756" s="71"/>
      <c r="N756" s="60"/>
      <c r="O756" s="72"/>
    </row>
    <row r="757" spans="2:15" x14ac:dyDescent="0.3">
      <c r="B757" s="70"/>
      <c r="C757" s="60"/>
      <c r="D757" s="60"/>
      <c r="E757" s="172"/>
      <c r="F757" s="48"/>
      <c r="G757" s="48"/>
      <c r="H757" s="60"/>
      <c r="I757" s="60"/>
      <c r="J757" s="71"/>
      <c r="K757" s="54"/>
      <c r="L757" s="53"/>
      <c r="M757" s="71"/>
      <c r="N757" s="60"/>
      <c r="O757" s="72"/>
    </row>
    <row r="758" spans="2:15" x14ac:dyDescent="0.3">
      <c r="B758" s="70"/>
      <c r="C758" s="60"/>
      <c r="D758" s="60"/>
      <c r="E758" s="172"/>
      <c r="F758" s="48"/>
      <c r="G758" s="48"/>
      <c r="H758" s="60"/>
      <c r="I758" s="60"/>
      <c r="J758" s="71"/>
      <c r="K758" s="54"/>
      <c r="L758" s="53"/>
      <c r="M758" s="71"/>
      <c r="N758" s="60"/>
      <c r="O758" s="72"/>
    </row>
    <row r="759" spans="2:15" x14ac:dyDescent="0.3">
      <c r="B759" s="70"/>
      <c r="C759" s="60"/>
      <c r="D759" s="60"/>
      <c r="E759" s="172"/>
      <c r="F759" s="48"/>
      <c r="G759" s="48"/>
      <c r="H759" s="60"/>
      <c r="I759" s="60"/>
      <c r="J759" s="71"/>
      <c r="K759" s="54"/>
      <c r="L759" s="53"/>
      <c r="M759" s="71"/>
      <c r="N759" s="60"/>
      <c r="O759" s="72"/>
    </row>
    <row r="760" spans="2:15" x14ac:dyDescent="0.3">
      <c r="B760" s="70"/>
      <c r="C760" s="60"/>
      <c r="D760" s="60"/>
      <c r="E760" s="172"/>
      <c r="F760" s="48"/>
      <c r="G760" s="48"/>
      <c r="H760" s="60"/>
      <c r="I760" s="60"/>
      <c r="J760" s="71"/>
      <c r="K760" s="54"/>
      <c r="L760" s="53"/>
      <c r="M760" s="71"/>
      <c r="N760" s="60"/>
      <c r="O760" s="72"/>
    </row>
    <row r="761" spans="2:15" x14ac:dyDescent="0.3">
      <c r="B761" s="70"/>
      <c r="C761" s="60"/>
      <c r="D761" s="60"/>
      <c r="E761" s="172"/>
      <c r="F761" s="48"/>
      <c r="G761" s="48"/>
      <c r="H761" s="60"/>
      <c r="I761" s="60"/>
      <c r="J761" s="71"/>
      <c r="K761" s="54"/>
      <c r="L761" s="53"/>
      <c r="M761" s="71"/>
      <c r="N761" s="60"/>
      <c r="O761" s="72"/>
    </row>
    <row r="762" spans="2:15" x14ac:dyDescent="0.3">
      <c r="B762" s="70"/>
      <c r="C762" s="60"/>
      <c r="D762" s="60"/>
      <c r="E762" s="172"/>
      <c r="F762" s="48"/>
      <c r="G762" s="48"/>
      <c r="H762" s="60"/>
      <c r="I762" s="60"/>
      <c r="J762" s="71"/>
      <c r="K762" s="54"/>
      <c r="L762" s="53"/>
      <c r="M762" s="71"/>
      <c r="N762" s="60"/>
      <c r="O762" s="72"/>
    </row>
    <row r="763" spans="2:15" x14ac:dyDescent="0.3">
      <c r="B763" s="70"/>
      <c r="C763" s="60"/>
      <c r="D763" s="60"/>
      <c r="E763" s="172"/>
      <c r="F763" s="48"/>
      <c r="G763" s="48"/>
      <c r="H763" s="60"/>
      <c r="I763" s="60"/>
      <c r="J763" s="71"/>
      <c r="K763" s="54"/>
      <c r="L763" s="53"/>
      <c r="M763" s="71"/>
      <c r="N763" s="60"/>
      <c r="O763" s="72"/>
    </row>
    <row r="764" spans="2:15" x14ac:dyDescent="0.3">
      <c r="B764" s="70"/>
      <c r="C764" s="60"/>
      <c r="D764" s="60"/>
      <c r="E764" s="172"/>
      <c r="F764" s="48"/>
      <c r="G764" s="48"/>
      <c r="H764" s="60"/>
      <c r="I764" s="60"/>
      <c r="J764" s="71"/>
      <c r="K764" s="54"/>
      <c r="L764" s="53"/>
      <c r="M764" s="71"/>
      <c r="N764" s="60"/>
      <c r="O764" s="72"/>
    </row>
    <row r="765" spans="2:15" x14ac:dyDescent="0.3">
      <c r="B765" s="70"/>
      <c r="C765" s="60"/>
      <c r="D765" s="60"/>
      <c r="E765" s="172"/>
      <c r="F765" s="48"/>
      <c r="G765" s="48"/>
      <c r="H765" s="60"/>
      <c r="I765" s="60"/>
      <c r="J765" s="71"/>
      <c r="K765" s="54"/>
      <c r="L765" s="53"/>
      <c r="M765" s="71"/>
      <c r="N765" s="60"/>
      <c r="O765" s="72"/>
    </row>
    <row r="766" spans="2:15" x14ac:dyDescent="0.3">
      <c r="B766" s="70"/>
      <c r="C766" s="60"/>
      <c r="D766" s="60"/>
      <c r="E766" s="172"/>
      <c r="F766" s="48"/>
      <c r="G766" s="48"/>
      <c r="H766" s="60"/>
      <c r="I766" s="60"/>
      <c r="J766" s="71"/>
      <c r="K766" s="54"/>
      <c r="L766" s="53"/>
      <c r="M766" s="71"/>
      <c r="N766" s="60"/>
      <c r="O766" s="72"/>
    </row>
    <row r="767" spans="2:15" x14ac:dyDescent="0.3">
      <c r="B767" s="70"/>
      <c r="C767" s="60"/>
      <c r="D767" s="60"/>
      <c r="E767" s="172"/>
      <c r="F767" s="48"/>
      <c r="G767" s="48"/>
      <c r="H767" s="60"/>
      <c r="I767" s="60"/>
      <c r="J767" s="71"/>
      <c r="K767" s="54"/>
      <c r="L767" s="53"/>
      <c r="M767" s="71"/>
      <c r="N767" s="60"/>
      <c r="O767" s="72"/>
    </row>
    <row r="768" spans="2:15" x14ac:dyDescent="0.3">
      <c r="B768" s="70"/>
      <c r="C768" s="60"/>
      <c r="D768" s="60"/>
      <c r="E768" s="172"/>
      <c r="F768" s="48"/>
      <c r="G768" s="48"/>
      <c r="H768" s="60"/>
      <c r="I768" s="60"/>
      <c r="J768" s="71"/>
      <c r="K768" s="54"/>
      <c r="L768" s="53"/>
      <c r="M768" s="71"/>
      <c r="N768" s="60"/>
      <c r="O768" s="72"/>
    </row>
    <row r="769" spans="2:15" x14ac:dyDescent="0.3">
      <c r="B769" s="70"/>
      <c r="C769" s="60"/>
      <c r="D769" s="60"/>
      <c r="E769" s="172"/>
      <c r="F769" s="48"/>
      <c r="G769" s="48"/>
      <c r="H769" s="60"/>
      <c r="I769" s="60"/>
      <c r="J769" s="71"/>
      <c r="K769" s="54"/>
      <c r="L769" s="53"/>
      <c r="M769" s="71"/>
      <c r="N769" s="60"/>
      <c r="O769" s="72"/>
    </row>
    <row r="770" spans="2:15" x14ac:dyDescent="0.3">
      <c r="B770" s="70"/>
      <c r="C770" s="60"/>
      <c r="D770" s="60"/>
      <c r="E770" s="172"/>
      <c r="F770" s="48"/>
      <c r="G770" s="48"/>
      <c r="H770" s="60"/>
      <c r="I770" s="60"/>
      <c r="J770" s="71"/>
      <c r="K770" s="54"/>
      <c r="L770" s="53"/>
      <c r="M770" s="71"/>
      <c r="N770" s="60"/>
      <c r="O770" s="72"/>
    </row>
    <row r="771" spans="2:15" x14ac:dyDescent="0.3">
      <c r="B771" s="70"/>
      <c r="C771" s="60"/>
      <c r="D771" s="60"/>
      <c r="E771" s="172"/>
      <c r="F771" s="48"/>
      <c r="G771" s="48"/>
      <c r="H771" s="60"/>
      <c r="I771" s="60"/>
      <c r="J771" s="71"/>
      <c r="K771" s="54"/>
      <c r="L771" s="53"/>
      <c r="M771" s="71"/>
      <c r="N771" s="60"/>
      <c r="O771" s="72"/>
    </row>
    <row r="772" spans="2:15" x14ac:dyDescent="0.3">
      <c r="B772" s="70"/>
      <c r="C772" s="60"/>
      <c r="D772" s="60"/>
      <c r="E772" s="172"/>
      <c r="F772" s="48"/>
      <c r="G772" s="48"/>
      <c r="H772" s="60"/>
      <c r="I772" s="60"/>
      <c r="J772" s="71"/>
      <c r="K772" s="54"/>
      <c r="L772" s="53"/>
      <c r="M772" s="71"/>
      <c r="N772" s="60"/>
      <c r="O772" s="72"/>
    </row>
    <row r="773" spans="2:15" x14ac:dyDescent="0.3">
      <c r="B773" s="70"/>
      <c r="C773" s="60"/>
      <c r="D773" s="60"/>
      <c r="E773" s="172"/>
      <c r="F773" s="48"/>
      <c r="G773" s="48"/>
      <c r="H773" s="60"/>
      <c r="I773" s="60"/>
      <c r="J773" s="71"/>
      <c r="K773" s="54"/>
      <c r="L773" s="53"/>
      <c r="M773" s="71"/>
      <c r="N773" s="60"/>
      <c r="O773" s="72"/>
    </row>
    <row r="774" spans="2:15" x14ac:dyDescent="0.3">
      <c r="B774" s="70"/>
      <c r="C774" s="60"/>
      <c r="D774" s="60"/>
      <c r="E774" s="172"/>
      <c r="F774" s="48"/>
      <c r="G774" s="48"/>
      <c r="H774" s="60"/>
      <c r="I774" s="60"/>
      <c r="J774" s="71"/>
      <c r="K774" s="54"/>
      <c r="L774" s="53"/>
      <c r="M774" s="71"/>
      <c r="N774" s="60"/>
      <c r="O774" s="72"/>
    </row>
    <row r="775" spans="2:15" x14ac:dyDescent="0.3">
      <c r="B775" s="70"/>
      <c r="C775" s="60"/>
      <c r="D775" s="60"/>
      <c r="E775" s="172"/>
      <c r="F775" s="48"/>
      <c r="G775" s="48"/>
      <c r="H775" s="60"/>
      <c r="I775" s="60"/>
      <c r="J775" s="71"/>
      <c r="K775" s="54"/>
      <c r="L775" s="53"/>
      <c r="M775" s="71"/>
      <c r="N775" s="60"/>
      <c r="O775" s="72"/>
    </row>
    <row r="776" spans="2:15" x14ac:dyDescent="0.3">
      <c r="B776" s="70"/>
      <c r="C776" s="60"/>
      <c r="D776" s="60"/>
      <c r="E776" s="172"/>
      <c r="F776" s="48"/>
      <c r="G776" s="48"/>
      <c r="H776" s="60"/>
      <c r="I776" s="60"/>
      <c r="J776" s="71"/>
      <c r="K776" s="54"/>
      <c r="L776" s="53"/>
      <c r="M776" s="71"/>
      <c r="N776" s="60"/>
      <c r="O776" s="72"/>
    </row>
    <row r="777" spans="2:15" x14ac:dyDescent="0.3">
      <c r="B777" s="70"/>
      <c r="C777" s="60"/>
      <c r="D777" s="60"/>
      <c r="E777" s="172"/>
      <c r="F777" s="48"/>
      <c r="G777" s="48"/>
      <c r="H777" s="60"/>
      <c r="I777" s="60"/>
      <c r="J777" s="71"/>
      <c r="K777" s="54"/>
      <c r="L777" s="53"/>
      <c r="M777" s="71"/>
      <c r="N777" s="60"/>
      <c r="O777" s="72"/>
    </row>
    <row r="778" spans="2:15" x14ac:dyDescent="0.3">
      <c r="B778" s="70"/>
      <c r="C778" s="60"/>
      <c r="D778" s="60"/>
      <c r="E778" s="172"/>
      <c r="F778" s="48"/>
      <c r="G778" s="48"/>
      <c r="H778" s="60"/>
      <c r="I778" s="60"/>
      <c r="J778" s="71"/>
      <c r="K778" s="54"/>
      <c r="L778" s="53"/>
      <c r="M778" s="71"/>
      <c r="N778" s="60"/>
      <c r="O778" s="72"/>
    </row>
    <row r="779" spans="2:15" x14ac:dyDescent="0.3">
      <c r="B779" s="70"/>
      <c r="C779" s="60"/>
      <c r="D779" s="60"/>
      <c r="E779" s="172"/>
      <c r="F779" s="48"/>
      <c r="G779" s="48"/>
      <c r="H779" s="60"/>
      <c r="I779" s="60"/>
      <c r="J779" s="71"/>
      <c r="K779" s="54"/>
      <c r="L779" s="53"/>
      <c r="M779" s="71"/>
      <c r="N779" s="60"/>
      <c r="O779" s="72"/>
    </row>
    <row r="780" spans="2:15" x14ac:dyDescent="0.3">
      <c r="B780" s="70"/>
      <c r="C780" s="60"/>
      <c r="D780" s="60"/>
      <c r="E780" s="172"/>
      <c r="F780" s="48"/>
      <c r="G780" s="48"/>
      <c r="H780" s="60"/>
      <c r="I780" s="60"/>
      <c r="J780" s="71"/>
      <c r="K780" s="54"/>
      <c r="L780" s="53"/>
      <c r="M780" s="71"/>
      <c r="N780" s="60"/>
      <c r="O780" s="72"/>
    </row>
    <row r="781" spans="2:15" x14ac:dyDescent="0.3">
      <c r="B781" s="70"/>
      <c r="C781" s="60"/>
      <c r="D781" s="60"/>
      <c r="E781" s="172"/>
      <c r="F781" s="48"/>
      <c r="G781" s="48"/>
      <c r="H781" s="60"/>
      <c r="I781" s="60"/>
      <c r="J781" s="71"/>
      <c r="K781" s="54"/>
      <c r="L781" s="53"/>
      <c r="M781" s="71"/>
      <c r="N781" s="60"/>
      <c r="O781" s="72"/>
    </row>
    <row r="782" spans="2:15" x14ac:dyDescent="0.3">
      <c r="B782" s="70"/>
      <c r="C782" s="60"/>
      <c r="D782" s="60"/>
      <c r="E782" s="172"/>
      <c r="F782" s="48"/>
      <c r="G782" s="48"/>
      <c r="H782" s="60"/>
      <c r="I782" s="60"/>
      <c r="J782" s="71"/>
      <c r="K782" s="54"/>
      <c r="L782" s="53"/>
      <c r="M782" s="71"/>
      <c r="N782" s="60"/>
      <c r="O782" s="72"/>
    </row>
    <row r="783" spans="2:15" x14ac:dyDescent="0.3">
      <c r="B783" s="70"/>
      <c r="C783" s="60"/>
      <c r="D783" s="60"/>
      <c r="E783" s="172"/>
      <c r="F783" s="48"/>
      <c r="G783" s="48"/>
      <c r="H783" s="60"/>
      <c r="I783" s="60"/>
      <c r="J783" s="71"/>
      <c r="K783" s="54"/>
      <c r="L783" s="53"/>
      <c r="M783" s="71"/>
      <c r="N783" s="60"/>
      <c r="O783" s="72"/>
    </row>
    <row r="784" spans="2:15" x14ac:dyDescent="0.3">
      <c r="B784" s="70"/>
      <c r="C784" s="60"/>
      <c r="D784" s="60"/>
      <c r="E784" s="172"/>
      <c r="F784" s="48"/>
      <c r="G784" s="48"/>
      <c r="H784" s="60"/>
      <c r="I784" s="60"/>
      <c r="J784" s="71"/>
      <c r="K784" s="54"/>
      <c r="L784" s="53"/>
      <c r="M784" s="71"/>
      <c r="N784" s="60"/>
      <c r="O784" s="72"/>
    </row>
    <row r="785" spans="2:15" x14ac:dyDescent="0.3">
      <c r="B785" s="70"/>
      <c r="C785" s="60"/>
      <c r="D785" s="60"/>
      <c r="E785" s="172"/>
      <c r="F785" s="48"/>
      <c r="G785" s="48"/>
      <c r="H785" s="60"/>
      <c r="I785" s="60"/>
      <c r="J785" s="71"/>
      <c r="K785" s="54"/>
      <c r="L785" s="53"/>
      <c r="M785" s="71"/>
      <c r="N785" s="60"/>
      <c r="O785" s="72"/>
    </row>
    <row r="786" spans="2:15" x14ac:dyDescent="0.3">
      <c r="B786" s="70"/>
      <c r="C786" s="60"/>
      <c r="D786" s="60"/>
      <c r="E786" s="172"/>
      <c r="F786" s="48"/>
      <c r="G786" s="48"/>
      <c r="H786" s="60"/>
      <c r="I786" s="60"/>
      <c r="J786" s="71"/>
      <c r="K786" s="54"/>
      <c r="L786" s="53"/>
      <c r="M786" s="71"/>
      <c r="N786" s="60"/>
      <c r="O786" s="72"/>
    </row>
    <row r="787" spans="2:15" x14ac:dyDescent="0.3">
      <c r="B787" s="70"/>
      <c r="C787" s="60"/>
      <c r="D787" s="60"/>
      <c r="E787" s="172"/>
      <c r="F787" s="48"/>
      <c r="G787" s="48"/>
      <c r="H787" s="60"/>
      <c r="I787" s="60"/>
      <c r="J787" s="71"/>
      <c r="K787" s="54"/>
      <c r="L787" s="53"/>
      <c r="M787" s="71"/>
      <c r="N787" s="60"/>
      <c r="O787" s="72"/>
    </row>
    <row r="788" spans="2:15" x14ac:dyDescent="0.3">
      <c r="B788" s="70"/>
      <c r="C788" s="60"/>
      <c r="D788" s="60"/>
      <c r="E788" s="172"/>
      <c r="F788" s="48"/>
      <c r="G788" s="48"/>
      <c r="H788" s="60"/>
      <c r="I788" s="60"/>
      <c r="J788" s="71"/>
      <c r="K788" s="54"/>
      <c r="L788" s="53"/>
      <c r="M788" s="71"/>
      <c r="N788" s="60"/>
      <c r="O788" s="72"/>
    </row>
    <row r="789" spans="2:15" x14ac:dyDescent="0.3">
      <c r="B789" s="70"/>
      <c r="C789" s="60"/>
      <c r="D789" s="60"/>
      <c r="E789" s="172"/>
      <c r="F789" s="48"/>
      <c r="G789" s="48"/>
      <c r="H789" s="60"/>
      <c r="I789" s="60"/>
      <c r="J789" s="71"/>
      <c r="K789" s="54"/>
      <c r="L789" s="53"/>
      <c r="M789" s="71"/>
      <c r="N789" s="60"/>
      <c r="O789" s="72"/>
    </row>
    <row r="790" spans="2:15" x14ac:dyDescent="0.3">
      <c r="B790" s="70"/>
      <c r="C790" s="60"/>
      <c r="D790" s="60"/>
      <c r="E790" s="172"/>
      <c r="F790" s="48"/>
      <c r="G790" s="48"/>
      <c r="H790" s="60"/>
      <c r="I790" s="60"/>
      <c r="J790" s="71"/>
      <c r="K790" s="54"/>
      <c r="L790" s="53"/>
      <c r="M790" s="71"/>
      <c r="N790" s="60"/>
      <c r="O790" s="72"/>
    </row>
    <row r="791" spans="2:15" x14ac:dyDescent="0.3">
      <c r="B791" s="70"/>
      <c r="C791" s="60"/>
      <c r="D791" s="60"/>
      <c r="E791" s="172"/>
      <c r="F791" s="48"/>
      <c r="G791" s="48"/>
      <c r="H791" s="60"/>
      <c r="I791" s="60"/>
      <c r="J791" s="71"/>
      <c r="K791" s="54"/>
      <c r="L791" s="53"/>
      <c r="M791" s="71"/>
      <c r="N791" s="60"/>
      <c r="O791" s="72"/>
    </row>
    <row r="792" spans="2:15" x14ac:dyDescent="0.3">
      <c r="B792" s="70"/>
      <c r="C792" s="60"/>
      <c r="D792" s="60"/>
      <c r="E792" s="172"/>
      <c r="F792" s="48"/>
      <c r="G792" s="48"/>
      <c r="H792" s="60"/>
      <c r="I792" s="60"/>
      <c r="J792" s="71"/>
      <c r="K792" s="54"/>
      <c r="L792" s="53"/>
      <c r="M792" s="71"/>
      <c r="N792" s="60"/>
      <c r="O792" s="72"/>
    </row>
    <row r="793" spans="2:15" x14ac:dyDescent="0.3">
      <c r="B793" s="70"/>
      <c r="C793" s="60"/>
      <c r="D793" s="60"/>
      <c r="E793" s="172"/>
      <c r="F793" s="48"/>
      <c r="G793" s="48"/>
      <c r="H793" s="60"/>
      <c r="I793" s="60"/>
      <c r="J793" s="71"/>
      <c r="K793" s="54"/>
      <c r="L793" s="53"/>
      <c r="M793" s="71"/>
      <c r="N793" s="60"/>
      <c r="O793" s="72"/>
    </row>
    <row r="794" spans="2:15" x14ac:dyDescent="0.3">
      <c r="B794" s="70"/>
      <c r="C794" s="60"/>
      <c r="D794" s="60"/>
      <c r="E794" s="172"/>
      <c r="F794" s="48"/>
      <c r="G794" s="48"/>
      <c r="H794" s="60"/>
      <c r="I794" s="60"/>
      <c r="J794" s="71"/>
      <c r="K794" s="54"/>
      <c r="L794" s="53"/>
      <c r="M794" s="71"/>
      <c r="N794" s="60"/>
      <c r="O794" s="72"/>
    </row>
    <row r="795" spans="2:15" x14ac:dyDescent="0.3">
      <c r="B795" s="70"/>
      <c r="C795" s="60"/>
      <c r="D795" s="60"/>
      <c r="E795" s="172"/>
      <c r="F795" s="48"/>
      <c r="G795" s="48"/>
      <c r="H795" s="60"/>
      <c r="I795" s="60"/>
      <c r="J795" s="71"/>
      <c r="K795" s="54"/>
      <c r="L795" s="53"/>
      <c r="M795" s="71"/>
      <c r="N795" s="60"/>
      <c r="O795" s="72"/>
    </row>
    <row r="796" spans="2:15" x14ac:dyDescent="0.3">
      <c r="B796" s="70"/>
      <c r="C796" s="60"/>
      <c r="D796" s="60"/>
      <c r="E796" s="172"/>
      <c r="F796" s="48"/>
      <c r="G796" s="48"/>
      <c r="H796" s="60"/>
      <c r="I796" s="60"/>
      <c r="J796" s="71"/>
      <c r="K796" s="54"/>
      <c r="L796" s="53"/>
      <c r="M796" s="71"/>
      <c r="N796" s="60"/>
      <c r="O796" s="72"/>
    </row>
    <row r="797" spans="2:15" x14ac:dyDescent="0.3">
      <c r="B797" s="70"/>
      <c r="C797" s="60"/>
      <c r="D797" s="60"/>
      <c r="E797" s="172"/>
      <c r="F797" s="48"/>
      <c r="G797" s="48"/>
      <c r="H797" s="60"/>
      <c r="I797" s="60"/>
      <c r="J797" s="71"/>
      <c r="K797" s="54"/>
      <c r="L797" s="53"/>
      <c r="M797" s="71"/>
      <c r="N797" s="60"/>
      <c r="O797" s="72"/>
    </row>
    <row r="798" spans="2:15" x14ac:dyDescent="0.3">
      <c r="B798" s="70"/>
      <c r="C798" s="60"/>
      <c r="D798" s="60"/>
      <c r="E798" s="172"/>
      <c r="F798" s="48"/>
      <c r="G798" s="48"/>
      <c r="H798" s="60"/>
      <c r="I798" s="60"/>
      <c r="J798" s="71"/>
      <c r="K798" s="54"/>
      <c r="L798" s="53"/>
      <c r="M798" s="71"/>
      <c r="N798" s="60"/>
      <c r="O798" s="72"/>
    </row>
    <row r="799" spans="2:15" x14ac:dyDescent="0.3">
      <c r="B799" s="70"/>
      <c r="C799" s="60"/>
      <c r="D799" s="60"/>
      <c r="E799" s="172"/>
      <c r="F799" s="48"/>
      <c r="G799" s="48"/>
      <c r="H799" s="60"/>
      <c r="I799" s="60"/>
      <c r="J799" s="71"/>
      <c r="K799" s="54"/>
      <c r="L799" s="53"/>
      <c r="M799" s="71"/>
      <c r="N799" s="60"/>
      <c r="O799" s="72"/>
    </row>
    <row r="800" spans="2:15" x14ac:dyDescent="0.3">
      <c r="B800" s="70"/>
      <c r="C800" s="60"/>
      <c r="D800" s="60"/>
      <c r="E800" s="172"/>
      <c r="F800" s="48"/>
      <c r="G800" s="48"/>
      <c r="H800" s="60"/>
      <c r="I800" s="60"/>
      <c r="J800" s="71"/>
      <c r="K800" s="54"/>
      <c r="L800" s="53"/>
      <c r="M800" s="71"/>
      <c r="N800" s="60"/>
      <c r="O800" s="72"/>
    </row>
    <row r="801" spans="2:15" x14ac:dyDescent="0.3">
      <c r="B801" s="70"/>
      <c r="C801" s="60"/>
      <c r="D801" s="60"/>
      <c r="E801" s="172"/>
      <c r="F801" s="48"/>
      <c r="G801" s="48"/>
      <c r="H801" s="60"/>
      <c r="I801" s="60"/>
      <c r="J801" s="71"/>
      <c r="K801" s="54"/>
      <c r="L801" s="53"/>
      <c r="M801" s="71"/>
      <c r="N801" s="60"/>
      <c r="O801" s="72"/>
    </row>
    <row r="802" spans="2:15" x14ac:dyDescent="0.3">
      <c r="B802" s="70"/>
      <c r="C802" s="60"/>
      <c r="D802" s="60"/>
      <c r="E802" s="172"/>
      <c r="F802" s="48"/>
      <c r="G802" s="48"/>
      <c r="H802" s="60"/>
      <c r="I802" s="60"/>
      <c r="J802" s="71"/>
      <c r="K802" s="54"/>
      <c r="L802" s="53"/>
      <c r="M802" s="71"/>
      <c r="N802" s="60"/>
      <c r="O802" s="72"/>
    </row>
    <row r="803" spans="2:15" x14ac:dyDescent="0.3">
      <c r="B803" s="70"/>
      <c r="C803" s="60"/>
      <c r="D803" s="60"/>
      <c r="E803" s="172"/>
      <c r="F803" s="48"/>
      <c r="G803" s="48"/>
      <c r="H803" s="60"/>
      <c r="I803" s="60"/>
      <c r="J803" s="71"/>
      <c r="K803" s="54"/>
      <c r="L803" s="53"/>
      <c r="M803" s="71"/>
      <c r="N803" s="60"/>
      <c r="O803" s="72"/>
    </row>
    <row r="804" spans="2:15" x14ac:dyDescent="0.3">
      <c r="B804" s="70"/>
      <c r="C804" s="60"/>
      <c r="D804" s="60"/>
      <c r="E804" s="172"/>
      <c r="F804" s="48"/>
      <c r="G804" s="48"/>
      <c r="H804" s="60"/>
      <c r="I804" s="60"/>
      <c r="J804" s="71"/>
      <c r="K804" s="54"/>
      <c r="L804" s="53"/>
      <c r="M804" s="71"/>
      <c r="N804" s="60"/>
      <c r="O804" s="72"/>
    </row>
    <row r="805" spans="2:15" x14ac:dyDescent="0.3">
      <c r="B805" s="70"/>
      <c r="C805" s="60"/>
      <c r="D805" s="60"/>
      <c r="E805" s="172"/>
      <c r="F805" s="48"/>
      <c r="G805" s="48"/>
      <c r="H805" s="60"/>
      <c r="I805" s="60"/>
      <c r="J805" s="71"/>
      <c r="K805" s="54"/>
      <c r="L805" s="53"/>
      <c r="M805" s="71"/>
      <c r="N805" s="60"/>
      <c r="O805" s="72"/>
    </row>
    <row r="806" spans="2:15" x14ac:dyDescent="0.3">
      <c r="B806" s="70"/>
      <c r="C806" s="60"/>
      <c r="D806" s="60"/>
      <c r="E806" s="172"/>
      <c r="F806" s="48"/>
      <c r="G806" s="48"/>
      <c r="H806" s="60"/>
      <c r="I806" s="60"/>
      <c r="J806" s="71"/>
      <c r="K806" s="54"/>
      <c r="L806" s="53"/>
      <c r="M806" s="71"/>
      <c r="N806" s="60"/>
      <c r="O806" s="72"/>
    </row>
    <row r="807" spans="2:15" x14ac:dyDescent="0.3">
      <c r="B807" s="70"/>
      <c r="C807" s="60"/>
      <c r="D807" s="60"/>
      <c r="E807" s="172"/>
      <c r="F807" s="48"/>
      <c r="G807" s="48"/>
      <c r="H807" s="60"/>
      <c r="I807" s="60"/>
      <c r="J807" s="71"/>
      <c r="K807" s="54"/>
      <c r="L807" s="53"/>
      <c r="M807" s="71"/>
      <c r="N807" s="60"/>
      <c r="O807" s="72"/>
    </row>
    <row r="808" spans="2:15" x14ac:dyDescent="0.3">
      <c r="B808" s="70"/>
      <c r="C808" s="60"/>
      <c r="D808" s="60"/>
      <c r="E808" s="172"/>
      <c r="F808" s="48"/>
      <c r="G808" s="48"/>
      <c r="H808" s="60"/>
      <c r="I808" s="60"/>
      <c r="J808" s="71"/>
      <c r="K808" s="54"/>
      <c r="L808" s="53"/>
      <c r="M808" s="71"/>
      <c r="N808" s="60"/>
      <c r="O808" s="72"/>
    </row>
    <row r="809" spans="2:15" x14ac:dyDescent="0.3">
      <c r="B809" s="70"/>
      <c r="C809" s="60"/>
      <c r="D809" s="60"/>
      <c r="E809" s="172"/>
      <c r="F809" s="48"/>
      <c r="G809" s="48"/>
      <c r="H809" s="60"/>
      <c r="I809" s="60"/>
      <c r="J809" s="71"/>
      <c r="K809" s="54"/>
      <c r="L809" s="53"/>
      <c r="M809" s="71"/>
      <c r="N809" s="60"/>
      <c r="O809" s="72"/>
    </row>
    <row r="810" spans="2:15" x14ac:dyDescent="0.3">
      <c r="B810" s="70"/>
      <c r="C810" s="60"/>
      <c r="D810" s="60"/>
      <c r="E810" s="172"/>
      <c r="F810" s="48"/>
      <c r="G810" s="48"/>
      <c r="H810" s="60"/>
      <c r="I810" s="60"/>
      <c r="J810" s="71"/>
      <c r="K810" s="54"/>
      <c r="L810" s="53"/>
      <c r="M810" s="71"/>
      <c r="N810" s="60"/>
      <c r="O810" s="72"/>
    </row>
    <row r="811" spans="2:15" x14ac:dyDescent="0.3">
      <c r="B811" s="70"/>
      <c r="C811" s="60"/>
      <c r="D811" s="60"/>
      <c r="E811" s="172"/>
      <c r="F811" s="48"/>
      <c r="G811" s="48"/>
      <c r="H811" s="60"/>
      <c r="I811" s="60"/>
      <c r="J811" s="71"/>
      <c r="K811" s="54"/>
      <c r="L811" s="53"/>
      <c r="M811" s="71"/>
      <c r="N811" s="60"/>
      <c r="O811" s="72"/>
    </row>
    <row r="812" spans="2:15" x14ac:dyDescent="0.3">
      <c r="B812" s="70"/>
      <c r="C812" s="60"/>
      <c r="D812" s="60"/>
      <c r="E812" s="172"/>
      <c r="F812" s="48"/>
      <c r="G812" s="48"/>
      <c r="H812" s="60"/>
      <c r="I812" s="60"/>
      <c r="J812" s="71"/>
      <c r="K812" s="54"/>
      <c r="L812" s="53"/>
      <c r="M812" s="71"/>
      <c r="N812" s="60"/>
      <c r="O812" s="72"/>
    </row>
    <row r="813" spans="2:15" x14ac:dyDescent="0.3">
      <c r="B813" s="70"/>
      <c r="C813" s="60"/>
      <c r="D813" s="60"/>
      <c r="E813" s="172"/>
      <c r="F813" s="48"/>
      <c r="G813" s="48"/>
      <c r="H813" s="60"/>
      <c r="I813" s="60"/>
      <c r="J813" s="71"/>
      <c r="K813" s="54"/>
      <c r="L813" s="53"/>
      <c r="M813" s="71"/>
      <c r="N813" s="60"/>
      <c r="O813" s="72"/>
    </row>
    <row r="814" spans="2:15" x14ac:dyDescent="0.3">
      <c r="B814" s="70"/>
      <c r="C814" s="60"/>
      <c r="D814" s="60"/>
      <c r="E814" s="172"/>
      <c r="F814" s="48"/>
      <c r="G814" s="48"/>
      <c r="H814" s="60"/>
      <c r="I814" s="60"/>
      <c r="J814" s="71"/>
      <c r="K814" s="54"/>
      <c r="L814" s="53"/>
      <c r="M814" s="71"/>
      <c r="N814" s="60"/>
      <c r="O814" s="72"/>
    </row>
    <row r="815" spans="2:15" x14ac:dyDescent="0.3">
      <c r="B815" s="70"/>
      <c r="C815" s="60"/>
      <c r="D815" s="60"/>
      <c r="E815" s="172"/>
      <c r="F815" s="48"/>
      <c r="G815" s="48"/>
      <c r="H815" s="60"/>
      <c r="I815" s="60"/>
      <c r="J815" s="71"/>
      <c r="K815" s="54"/>
      <c r="L815" s="53"/>
      <c r="M815" s="71"/>
      <c r="N815" s="60"/>
      <c r="O815" s="72"/>
    </row>
    <row r="816" spans="2:15" x14ac:dyDescent="0.3">
      <c r="B816" s="70"/>
      <c r="C816" s="60"/>
      <c r="D816" s="60"/>
      <c r="E816" s="172"/>
      <c r="F816" s="48"/>
      <c r="G816" s="48"/>
      <c r="H816" s="60"/>
      <c r="I816" s="60"/>
      <c r="J816" s="71"/>
      <c r="K816" s="54"/>
      <c r="L816" s="53"/>
      <c r="M816" s="71"/>
      <c r="N816" s="60"/>
      <c r="O816" s="72"/>
    </row>
    <row r="817" spans="2:15" x14ac:dyDescent="0.3">
      <c r="B817" s="70"/>
      <c r="C817" s="60"/>
      <c r="D817" s="60"/>
      <c r="E817" s="172"/>
      <c r="F817" s="48"/>
      <c r="G817" s="48"/>
      <c r="H817" s="60"/>
      <c r="I817" s="60"/>
      <c r="J817" s="71"/>
      <c r="K817" s="54"/>
      <c r="L817" s="53"/>
      <c r="M817" s="71"/>
      <c r="N817" s="60"/>
      <c r="O817" s="72"/>
    </row>
    <row r="818" spans="2:15" x14ac:dyDescent="0.3">
      <c r="B818" s="70"/>
      <c r="C818" s="60"/>
      <c r="D818" s="60"/>
      <c r="E818" s="172"/>
      <c r="F818" s="48"/>
      <c r="G818" s="48"/>
      <c r="H818" s="60"/>
      <c r="I818" s="60"/>
      <c r="J818" s="71"/>
      <c r="K818" s="54"/>
      <c r="L818" s="53"/>
      <c r="M818" s="71"/>
      <c r="N818" s="60"/>
      <c r="O818" s="72"/>
    </row>
    <row r="819" spans="2:15" x14ac:dyDescent="0.3">
      <c r="B819" s="70"/>
      <c r="C819" s="60"/>
      <c r="D819" s="60"/>
      <c r="E819" s="172"/>
      <c r="F819" s="48"/>
      <c r="G819" s="48"/>
      <c r="H819" s="60"/>
      <c r="I819" s="60"/>
      <c r="J819" s="71"/>
      <c r="K819" s="54"/>
      <c r="L819" s="53"/>
      <c r="M819" s="71"/>
      <c r="N819" s="60"/>
      <c r="O819" s="72"/>
    </row>
    <row r="820" spans="2:15" x14ac:dyDescent="0.3">
      <c r="B820" s="70"/>
      <c r="C820" s="60"/>
      <c r="D820" s="60"/>
      <c r="E820" s="172"/>
      <c r="F820" s="48"/>
      <c r="G820" s="48"/>
      <c r="H820" s="60"/>
      <c r="I820" s="60"/>
      <c r="J820" s="71"/>
      <c r="K820" s="54"/>
      <c r="L820" s="53"/>
      <c r="M820" s="71"/>
      <c r="N820" s="60"/>
      <c r="O820" s="72"/>
    </row>
    <row r="821" spans="2:15" x14ac:dyDescent="0.3">
      <c r="B821" s="70"/>
      <c r="C821" s="60"/>
      <c r="D821" s="60"/>
      <c r="E821" s="172"/>
      <c r="F821" s="48"/>
      <c r="G821" s="48"/>
      <c r="H821" s="60"/>
      <c r="I821" s="60"/>
      <c r="J821" s="71"/>
      <c r="K821" s="54"/>
      <c r="L821" s="53"/>
      <c r="M821" s="71"/>
      <c r="N821" s="60"/>
      <c r="O821" s="72"/>
    </row>
    <row r="822" spans="2:15" x14ac:dyDescent="0.3">
      <c r="B822" s="70"/>
      <c r="C822" s="60"/>
      <c r="D822" s="60"/>
      <c r="E822" s="172"/>
      <c r="F822" s="48"/>
      <c r="G822" s="48"/>
      <c r="H822" s="60"/>
      <c r="I822" s="60"/>
      <c r="J822" s="71"/>
      <c r="K822" s="54"/>
      <c r="L822" s="53"/>
      <c r="M822" s="71"/>
      <c r="N822" s="60"/>
      <c r="O822" s="72"/>
    </row>
    <row r="823" spans="2:15" x14ac:dyDescent="0.3">
      <c r="B823" s="70"/>
      <c r="C823" s="60"/>
      <c r="D823" s="60"/>
      <c r="E823" s="172"/>
      <c r="F823" s="48"/>
      <c r="G823" s="48"/>
      <c r="H823" s="60"/>
      <c r="I823" s="60"/>
      <c r="J823" s="71"/>
      <c r="K823" s="54"/>
      <c r="L823" s="53"/>
      <c r="M823" s="71"/>
      <c r="N823" s="60"/>
      <c r="O823" s="72"/>
    </row>
    <row r="824" spans="2:15" x14ac:dyDescent="0.3">
      <c r="B824" s="70"/>
      <c r="C824" s="60"/>
      <c r="D824" s="60"/>
      <c r="E824" s="172"/>
      <c r="F824" s="48"/>
      <c r="G824" s="48"/>
      <c r="H824" s="60"/>
      <c r="I824" s="60"/>
      <c r="J824" s="71"/>
      <c r="K824" s="54"/>
      <c r="L824" s="53"/>
      <c r="M824" s="71"/>
      <c r="N824" s="60"/>
      <c r="O824" s="72"/>
    </row>
    <row r="825" spans="2:15" x14ac:dyDescent="0.3">
      <c r="B825" s="70"/>
      <c r="C825" s="60"/>
      <c r="D825" s="60"/>
      <c r="E825" s="172"/>
      <c r="F825" s="48"/>
      <c r="G825" s="48"/>
      <c r="H825" s="60"/>
      <c r="I825" s="60"/>
      <c r="J825" s="71"/>
      <c r="K825" s="54"/>
      <c r="L825" s="53"/>
      <c r="M825" s="71"/>
      <c r="N825" s="60"/>
      <c r="O825" s="72"/>
    </row>
    <row r="826" spans="2:15" x14ac:dyDescent="0.3">
      <c r="B826" s="70"/>
      <c r="C826" s="60"/>
      <c r="D826" s="60"/>
      <c r="E826" s="172"/>
      <c r="F826" s="48"/>
      <c r="G826" s="48"/>
      <c r="H826" s="60"/>
      <c r="I826" s="60"/>
      <c r="J826" s="71"/>
      <c r="K826" s="54"/>
      <c r="L826" s="53"/>
      <c r="M826" s="71"/>
      <c r="N826" s="60"/>
      <c r="O826" s="72"/>
    </row>
    <row r="827" spans="2:15" x14ac:dyDescent="0.3">
      <c r="B827" s="70"/>
      <c r="C827" s="60"/>
      <c r="D827" s="60"/>
      <c r="E827" s="172"/>
      <c r="F827" s="48"/>
      <c r="G827" s="48"/>
      <c r="H827" s="60"/>
      <c r="I827" s="60"/>
      <c r="J827" s="71"/>
      <c r="K827" s="54"/>
      <c r="L827" s="53"/>
      <c r="M827" s="71"/>
      <c r="N827" s="60"/>
      <c r="O827" s="72"/>
    </row>
    <row r="828" spans="2:15" x14ac:dyDescent="0.3">
      <c r="B828" s="70"/>
      <c r="C828" s="60"/>
      <c r="D828" s="60"/>
      <c r="E828" s="172"/>
      <c r="F828" s="48"/>
      <c r="G828" s="48"/>
      <c r="H828" s="60"/>
      <c r="I828" s="60"/>
      <c r="J828" s="71"/>
      <c r="K828" s="54"/>
      <c r="L828" s="53"/>
      <c r="M828" s="71"/>
      <c r="N828" s="60"/>
      <c r="O828" s="72"/>
    </row>
    <row r="829" spans="2:15" x14ac:dyDescent="0.3">
      <c r="B829" s="70"/>
      <c r="C829" s="60"/>
      <c r="D829" s="60"/>
      <c r="E829" s="172"/>
      <c r="F829" s="48"/>
      <c r="G829" s="48"/>
      <c r="H829" s="60"/>
      <c r="I829" s="60"/>
      <c r="J829" s="71"/>
      <c r="K829" s="54"/>
      <c r="L829" s="53"/>
      <c r="M829" s="71"/>
      <c r="N829" s="60"/>
      <c r="O829" s="72"/>
    </row>
    <row r="830" spans="2:15" x14ac:dyDescent="0.3">
      <c r="B830" s="70"/>
      <c r="C830" s="60"/>
      <c r="D830" s="60"/>
      <c r="E830" s="172"/>
      <c r="F830" s="48"/>
      <c r="G830" s="48"/>
      <c r="H830" s="60"/>
      <c r="I830" s="60"/>
      <c r="J830" s="71"/>
      <c r="K830" s="54"/>
      <c r="L830" s="53"/>
      <c r="M830" s="71"/>
      <c r="N830" s="60"/>
      <c r="O830" s="72"/>
    </row>
    <row r="831" spans="2:15" x14ac:dyDescent="0.3">
      <c r="B831" s="70"/>
      <c r="C831" s="60"/>
      <c r="D831" s="60"/>
      <c r="E831" s="172"/>
      <c r="F831" s="48"/>
      <c r="G831" s="48"/>
      <c r="H831" s="60"/>
      <c r="I831" s="60"/>
      <c r="J831" s="71"/>
      <c r="K831" s="54"/>
      <c r="L831" s="53"/>
      <c r="M831" s="71"/>
      <c r="N831" s="60"/>
      <c r="O831" s="72"/>
    </row>
    <row r="832" spans="2:15" x14ac:dyDescent="0.3">
      <c r="B832" s="70"/>
      <c r="C832" s="60"/>
      <c r="D832" s="60"/>
      <c r="E832" s="172"/>
      <c r="F832" s="48"/>
      <c r="G832" s="48"/>
      <c r="H832" s="60"/>
      <c r="I832" s="60"/>
      <c r="J832" s="71"/>
      <c r="K832" s="54"/>
      <c r="L832" s="53"/>
      <c r="M832" s="71"/>
      <c r="N832" s="60"/>
      <c r="O832" s="72"/>
    </row>
    <row r="833" spans="2:15" x14ac:dyDescent="0.3">
      <c r="B833" s="70"/>
      <c r="C833" s="60"/>
      <c r="D833" s="60"/>
      <c r="E833" s="172"/>
      <c r="F833" s="48"/>
      <c r="G833" s="48"/>
      <c r="H833" s="60"/>
      <c r="I833" s="60"/>
      <c r="J833" s="71"/>
      <c r="K833" s="54"/>
      <c r="L833" s="53"/>
      <c r="M833" s="71"/>
      <c r="N833" s="60"/>
      <c r="O833" s="72"/>
    </row>
    <row r="834" spans="2:15" x14ac:dyDescent="0.3">
      <c r="B834" s="70"/>
      <c r="C834" s="60"/>
      <c r="D834" s="60"/>
      <c r="E834" s="172"/>
      <c r="F834" s="48"/>
      <c r="G834" s="48"/>
      <c r="H834" s="60"/>
      <c r="I834" s="60"/>
      <c r="J834" s="71"/>
      <c r="K834" s="54"/>
      <c r="L834" s="53"/>
      <c r="M834" s="71"/>
      <c r="N834" s="60"/>
      <c r="O834" s="72"/>
    </row>
    <row r="835" spans="2:15" x14ac:dyDescent="0.3">
      <c r="B835" s="70"/>
      <c r="C835" s="60"/>
      <c r="D835" s="60"/>
      <c r="E835" s="172"/>
      <c r="F835" s="48"/>
      <c r="G835" s="48"/>
      <c r="H835" s="60"/>
      <c r="I835" s="60"/>
      <c r="J835" s="71"/>
      <c r="K835" s="54"/>
      <c r="L835" s="53"/>
      <c r="M835" s="71"/>
      <c r="N835" s="60"/>
      <c r="O835" s="72"/>
    </row>
    <row r="836" spans="2:15" x14ac:dyDescent="0.3">
      <c r="B836" s="70"/>
      <c r="C836" s="60"/>
      <c r="D836" s="60"/>
      <c r="E836" s="172"/>
      <c r="F836" s="48"/>
      <c r="G836" s="48"/>
      <c r="H836" s="60"/>
      <c r="I836" s="60"/>
      <c r="J836" s="71"/>
      <c r="K836" s="54"/>
      <c r="L836" s="53"/>
      <c r="M836" s="71"/>
      <c r="N836" s="60"/>
      <c r="O836" s="72"/>
    </row>
    <row r="837" spans="2:15" x14ac:dyDescent="0.3">
      <c r="B837" s="70"/>
      <c r="C837" s="60"/>
      <c r="D837" s="60"/>
      <c r="E837" s="172"/>
      <c r="F837" s="48"/>
      <c r="G837" s="48"/>
      <c r="H837" s="60"/>
      <c r="I837" s="60"/>
      <c r="J837" s="71"/>
      <c r="K837" s="54"/>
      <c r="L837" s="53"/>
      <c r="M837" s="71"/>
      <c r="N837" s="60"/>
      <c r="O837" s="72"/>
    </row>
    <row r="838" spans="2:15" x14ac:dyDescent="0.3">
      <c r="B838" s="70"/>
      <c r="C838" s="60"/>
      <c r="D838" s="60"/>
      <c r="E838" s="172"/>
      <c r="F838" s="48"/>
      <c r="G838" s="48"/>
      <c r="H838" s="60"/>
      <c r="I838" s="60"/>
      <c r="J838" s="71"/>
      <c r="K838" s="54"/>
      <c r="L838" s="53"/>
      <c r="M838" s="71"/>
      <c r="N838" s="60"/>
      <c r="O838" s="72"/>
    </row>
    <row r="839" spans="2:15" x14ac:dyDescent="0.3">
      <c r="B839" s="70"/>
      <c r="C839" s="60"/>
      <c r="D839" s="60"/>
      <c r="E839" s="172"/>
      <c r="F839" s="48"/>
      <c r="G839" s="48"/>
      <c r="H839" s="60"/>
      <c r="I839" s="60"/>
      <c r="J839" s="71"/>
      <c r="K839" s="54"/>
      <c r="L839" s="53"/>
      <c r="M839" s="71"/>
      <c r="N839" s="60"/>
      <c r="O839" s="72"/>
    </row>
    <row r="840" spans="2:15" x14ac:dyDescent="0.3">
      <c r="B840" s="70"/>
      <c r="C840" s="60"/>
      <c r="D840" s="60"/>
      <c r="E840" s="172"/>
      <c r="F840" s="48"/>
      <c r="G840" s="48"/>
      <c r="H840" s="60"/>
      <c r="I840" s="60"/>
      <c r="J840" s="71"/>
      <c r="K840" s="54"/>
      <c r="L840" s="53"/>
      <c r="M840" s="71"/>
      <c r="N840" s="60"/>
      <c r="O840" s="72"/>
    </row>
    <row r="841" spans="2:15" x14ac:dyDescent="0.3">
      <c r="B841" s="70"/>
      <c r="C841" s="60"/>
      <c r="D841" s="60"/>
      <c r="E841" s="172"/>
      <c r="F841" s="48"/>
      <c r="G841" s="48"/>
      <c r="H841" s="60"/>
      <c r="I841" s="60"/>
      <c r="J841" s="71"/>
      <c r="K841" s="54"/>
      <c r="L841" s="53"/>
      <c r="M841" s="71"/>
      <c r="N841" s="60"/>
      <c r="O841" s="72"/>
    </row>
    <row r="842" spans="2:15" x14ac:dyDescent="0.3">
      <c r="B842" s="70"/>
      <c r="C842" s="60"/>
      <c r="D842" s="60"/>
      <c r="E842" s="172"/>
      <c r="F842" s="48"/>
      <c r="G842" s="48"/>
      <c r="H842" s="60"/>
      <c r="I842" s="60"/>
      <c r="J842" s="71"/>
      <c r="K842" s="54"/>
      <c r="L842" s="53"/>
      <c r="M842" s="71"/>
      <c r="N842" s="60"/>
      <c r="O842" s="72"/>
    </row>
    <row r="843" spans="2:15" x14ac:dyDescent="0.3">
      <c r="B843" s="70"/>
      <c r="C843" s="60"/>
      <c r="D843" s="60"/>
      <c r="E843" s="172"/>
      <c r="F843" s="48"/>
      <c r="G843" s="48"/>
      <c r="H843" s="60"/>
      <c r="I843" s="60"/>
      <c r="J843" s="71"/>
      <c r="K843" s="54"/>
      <c r="L843" s="53"/>
      <c r="M843" s="71"/>
      <c r="N843" s="60"/>
      <c r="O843" s="72"/>
    </row>
    <row r="844" spans="2:15" x14ac:dyDescent="0.3">
      <c r="B844" s="70"/>
      <c r="C844" s="60"/>
      <c r="D844" s="60"/>
      <c r="E844" s="172"/>
      <c r="F844" s="48"/>
      <c r="G844" s="48"/>
      <c r="H844" s="60"/>
      <c r="I844" s="60"/>
      <c r="J844" s="71"/>
      <c r="K844" s="54"/>
      <c r="L844" s="53"/>
      <c r="M844" s="71"/>
      <c r="N844" s="60"/>
      <c r="O844" s="72"/>
    </row>
    <row r="845" spans="2:15" x14ac:dyDescent="0.3">
      <c r="B845" s="70"/>
      <c r="C845" s="60"/>
      <c r="D845" s="60"/>
      <c r="E845" s="172"/>
      <c r="F845" s="48"/>
      <c r="G845" s="48"/>
      <c r="H845" s="60"/>
      <c r="I845" s="60"/>
      <c r="J845" s="71"/>
      <c r="K845" s="54"/>
      <c r="L845" s="53"/>
      <c r="M845" s="71"/>
      <c r="N845" s="60"/>
      <c r="O845" s="72"/>
    </row>
    <row r="846" spans="2:15" x14ac:dyDescent="0.3">
      <c r="B846" s="70"/>
      <c r="C846" s="60"/>
      <c r="D846" s="60"/>
      <c r="E846" s="172"/>
      <c r="F846" s="48"/>
      <c r="G846" s="48"/>
      <c r="H846" s="60"/>
      <c r="I846" s="60"/>
      <c r="J846" s="71"/>
      <c r="K846" s="54"/>
      <c r="L846" s="53"/>
      <c r="M846" s="71"/>
      <c r="N846" s="60"/>
      <c r="O846" s="72"/>
    </row>
    <row r="847" spans="2:15" x14ac:dyDescent="0.3">
      <c r="B847" s="70"/>
      <c r="C847" s="60"/>
      <c r="D847" s="60"/>
      <c r="E847" s="172"/>
      <c r="F847" s="48"/>
      <c r="G847" s="48"/>
      <c r="H847" s="60"/>
      <c r="I847" s="60"/>
      <c r="J847" s="71"/>
      <c r="K847" s="54"/>
      <c r="L847" s="53"/>
      <c r="M847" s="71"/>
      <c r="N847" s="60"/>
      <c r="O847" s="72"/>
    </row>
    <row r="848" spans="2:15" x14ac:dyDescent="0.3">
      <c r="B848" s="70"/>
      <c r="C848" s="60"/>
      <c r="D848" s="60"/>
      <c r="E848" s="172"/>
      <c r="F848" s="48"/>
      <c r="G848" s="48"/>
      <c r="H848" s="60"/>
      <c r="I848" s="60"/>
      <c r="J848" s="71"/>
      <c r="K848" s="54"/>
      <c r="L848" s="53"/>
      <c r="M848" s="71"/>
      <c r="N848" s="60"/>
      <c r="O848" s="72"/>
    </row>
    <row r="849" spans="2:15" x14ac:dyDescent="0.3">
      <c r="B849" s="70"/>
      <c r="C849" s="60"/>
      <c r="D849" s="60"/>
      <c r="E849" s="172"/>
      <c r="F849" s="48"/>
      <c r="G849" s="48"/>
      <c r="H849" s="60"/>
      <c r="I849" s="60"/>
      <c r="J849" s="71"/>
      <c r="K849" s="54"/>
      <c r="L849" s="53"/>
      <c r="M849" s="71"/>
      <c r="N849" s="60"/>
      <c r="O849" s="72"/>
    </row>
    <row r="850" spans="2:15" x14ac:dyDescent="0.3">
      <c r="B850" s="70"/>
      <c r="C850" s="60"/>
      <c r="D850" s="60"/>
      <c r="E850" s="172"/>
      <c r="F850" s="48"/>
      <c r="G850" s="48"/>
      <c r="H850" s="60"/>
      <c r="I850" s="60"/>
      <c r="J850" s="71"/>
      <c r="K850" s="54"/>
      <c r="L850" s="53"/>
      <c r="M850" s="71"/>
      <c r="N850" s="60"/>
      <c r="O850" s="72"/>
    </row>
    <row r="851" spans="2:15" x14ac:dyDescent="0.3">
      <c r="B851" s="70"/>
      <c r="C851" s="60"/>
      <c r="D851" s="60"/>
      <c r="E851" s="172"/>
      <c r="F851" s="48"/>
      <c r="G851" s="48"/>
      <c r="H851" s="60"/>
      <c r="I851" s="60"/>
      <c r="J851" s="71"/>
      <c r="K851" s="54"/>
      <c r="L851" s="53"/>
      <c r="M851" s="71"/>
      <c r="N851" s="60"/>
      <c r="O851" s="72"/>
    </row>
    <row r="852" spans="2:15" x14ac:dyDescent="0.3">
      <c r="B852" s="70"/>
      <c r="C852" s="60"/>
      <c r="D852" s="60"/>
      <c r="E852" s="172"/>
      <c r="F852" s="48"/>
      <c r="G852" s="48"/>
      <c r="H852" s="60"/>
      <c r="I852" s="60"/>
      <c r="J852" s="71"/>
      <c r="K852" s="54"/>
      <c r="L852" s="53"/>
      <c r="M852" s="71"/>
      <c r="N852" s="60"/>
      <c r="O852" s="72"/>
    </row>
    <row r="853" spans="2:15" x14ac:dyDescent="0.3">
      <c r="B853" s="70"/>
      <c r="C853" s="60"/>
      <c r="D853" s="60"/>
      <c r="E853" s="172"/>
      <c r="F853" s="48"/>
      <c r="G853" s="48"/>
      <c r="H853" s="60"/>
      <c r="I853" s="60"/>
      <c r="J853" s="71"/>
      <c r="K853" s="54"/>
      <c r="L853" s="53"/>
      <c r="M853" s="71"/>
      <c r="N853" s="60"/>
      <c r="O853" s="72"/>
    </row>
    <row r="854" spans="2:15" x14ac:dyDescent="0.3">
      <c r="B854" s="70"/>
      <c r="C854" s="60"/>
      <c r="D854" s="60"/>
      <c r="E854" s="172"/>
      <c r="F854" s="48"/>
      <c r="G854" s="48"/>
      <c r="H854" s="60"/>
      <c r="I854" s="60"/>
      <c r="J854" s="71"/>
      <c r="K854" s="54"/>
      <c r="L854" s="53"/>
      <c r="M854" s="71"/>
      <c r="N854" s="60"/>
      <c r="O854" s="72"/>
    </row>
    <row r="855" spans="2:15" x14ac:dyDescent="0.3">
      <c r="B855" s="70"/>
      <c r="C855" s="60"/>
      <c r="D855" s="60"/>
      <c r="E855" s="172"/>
      <c r="F855" s="48"/>
      <c r="G855" s="48"/>
      <c r="H855" s="60"/>
      <c r="I855" s="60"/>
      <c r="J855" s="71"/>
      <c r="K855" s="54"/>
      <c r="L855" s="53"/>
      <c r="M855" s="71"/>
      <c r="N855" s="60"/>
      <c r="O855" s="72"/>
    </row>
    <row r="856" spans="2:15" x14ac:dyDescent="0.3">
      <c r="B856" s="70"/>
      <c r="C856" s="60"/>
      <c r="D856" s="60"/>
      <c r="E856" s="172"/>
      <c r="F856" s="48"/>
      <c r="G856" s="48"/>
      <c r="H856" s="60"/>
      <c r="I856" s="60"/>
      <c r="J856" s="71"/>
      <c r="K856" s="54"/>
      <c r="L856" s="53"/>
      <c r="M856" s="71"/>
      <c r="N856" s="60"/>
      <c r="O856" s="72"/>
    </row>
    <row r="857" spans="2:15" x14ac:dyDescent="0.3">
      <c r="B857" s="70"/>
      <c r="C857" s="60"/>
      <c r="D857" s="60"/>
      <c r="E857" s="172"/>
      <c r="F857" s="48"/>
      <c r="G857" s="48"/>
      <c r="H857" s="60"/>
      <c r="I857" s="60"/>
      <c r="J857" s="71"/>
      <c r="K857" s="54"/>
      <c r="L857" s="53"/>
      <c r="M857" s="71"/>
      <c r="N857" s="60"/>
      <c r="O857" s="72"/>
    </row>
    <row r="858" spans="2:15" x14ac:dyDescent="0.3">
      <c r="B858" s="70"/>
      <c r="C858" s="60"/>
      <c r="D858" s="60"/>
      <c r="E858" s="172"/>
      <c r="F858" s="48"/>
      <c r="G858" s="48"/>
      <c r="H858" s="60"/>
      <c r="I858" s="60"/>
      <c r="J858" s="71"/>
      <c r="K858" s="54"/>
      <c r="L858" s="53"/>
      <c r="M858" s="71"/>
      <c r="N858" s="60"/>
      <c r="O858" s="72"/>
    </row>
    <row r="859" spans="2:15" x14ac:dyDescent="0.3">
      <c r="B859" s="70"/>
      <c r="C859" s="60"/>
      <c r="D859" s="60"/>
      <c r="E859" s="172"/>
      <c r="F859" s="48"/>
      <c r="G859" s="48"/>
      <c r="H859" s="60"/>
      <c r="I859" s="60"/>
      <c r="J859" s="71"/>
      <c r="K859" s="54"/>
      <c r="L859" s="53"/>
      <c r="M859" s="71"/>
      <c r="N859" s="60"/>
      <c r="O859" s="72"/>
    </row>
    <row r="860" spans="2:15" x14ac:dyDescent="0.3">
      <c r="B860" s="70"/>
      <c r="C860" s="60"/>
      <c r="D860" s="60"/>
      <c r="E860" s="172"/>
      <c r="F860" s="48"/>
      <c r="G860" s="48"/>
      <c r="H860" s="60"/>
      <c r="I860" s="60"/>
      <c r="J860" s="71"/>
      <c r="K860" s="54"/>
      <c r="L860" s="53"/>
      <c r="M860" s="71"/>
      <c r="N860" s="60"/>
      <c r="O860" s="72"/>
    </row>
    <row r="861" spans="2:15" x14ac:dyDescent="0.3">
      <c r="B861" s="70"/>
      <c r="C861" s="60"/>
      <c r="D861" s="60"/>
      <c r="E861" s="172"/>
      <c r="F861" s="48"/>
      <c r="G861" s="48"/>
      <c r="H861" s="60"/>
      <c r="I861" s="60"/>
      <c r="J861" s="71"/>
      <c r="K861" s="54"/>
      <c r="L861" s="53"/>
      <c r="M861" s="71"/>
      <c r="N861" s="60"/>
      <c r="O861" s="72"/>
    </row>
    <row r="862" spans="2:15" x14ac:dyDescent="0.3">
      <c r="B862" s="70"/>
      <c r="C862" s="60"/>
      <c r="D862" s="60"/>
      <c r="E862" s="172"/>
      <c r="F862" s="48"/>
      <c r="G862" s="48"/>
      <c r="H862" s="60"/>
      <c r="I862" s="60"/>
      <c r="J862" s="71"/>
      <c r="K862" s="54"/>
      <c r="L862" s="53"/>
      <c r="M862" s="71"/>
      <c r="N862" s="60"/>
      <c r="O862" s="72"/>
    </row>
    <row r="863" spans="2:15" x14ac:dyDescent="0.3">
      <c r="B863" s="70"/>
      <c r="C863" s="60"/>
      <c r="D863" s="60"/>
      <c r="E863" s="172"/>
      <c r="F863" s="48"/>
      <c r="G863" s="48"/>
      <c r="H863" s="60"/>
      <c r="I863" s="60"/>
      <c r="J863" s="71"/>
      <c r="K863" s="54"/>
      <c r="L863" s="53"/>
      <c r="M863" s="71"/>
      <c r="N863" s="60"/>
      <c r="O863" s="72"/>
    </row>
    <row r="864" spans="2:15" x14ac:dyDescent="0.3">
      <c r="B864" s="70"/>
      <c r="C864" s="60"/>
      <c r="D864" s="60"/>
      <c r="E864" s="172"/>
      <c r="F864" s="48"/>
      <c r="G864" s="48"/>
      <c r="H864" s="60"/>
      <c r="I864" s="60"/>
      <c r="J864" s="71"/>
      <c r="K864" s="54"/>
      <c r="L864" s="53"/>
      <c r="M864" s="71"/>
      <c r="N864" s="60"/>
      <c r="O864" s="72"/>
    </row>
    <row r="865" spans="2:15" x14ac:dyDescent="0.3">
      <c r="B865" s="70"/>
      <c r="C865" s="60"/>
      <c r="D865" s="60"/>
      <c r="E865" s="172"/>
      <c r="F865" s="48"/>
      <c r="G865" s="48"/>
      <c r="H865" s="60"/>
      <c r="I865" s="60"/>
      <c r="J865" s="71"/>
      <c r="K865" s="54"/>
      <c r="L865" s="53"/>
      <c r="M865" s="71"/>
      <c r="N865" s="60"/>
      <c r="O865" s="72"/>
    </row>
    <row r="866" spans="2:15" x14ac:dyDescent="0.3">
      <c r="B866" s="70"/>
      <c r="C866" s="60"/>
      <c r="D866" s="60"/>
      <c r="E866" s="172"/>
      <c r="F866" s="48"/>
      <c r="G866" s="48"/>
      <c r="H866" s="60"/>
      <c r="I866" s="60"/>
      <c r="J866" s="71"/>
      <c r="K866" s="54"/>
      <c r="L866" s="53"/>
      <c r="M866" s="71"/>
      <c r="N866" s="60"/>
      <c r="O866" s="72"/>
    </row>
    <row r="867" spans="2:15" x14ac:dyDescent="0.3">
      <c r="B867" s="70"/>
      <c r="C867" s="60"/>
      <c r="D867" s="60"/>
      <c r="E867" s="172"/>
      <c r="F867" s="48"/>
      <c r="G867" s="48"/>
      <c r="H867" s="60"/>
      <c r="I867" s="60"/>
      <c r="J867" s="71"/>
      <c r="K867" s="54"/>
      <c r="L867" s="53"/>
      <c r="M867" s="71"/>
      <c r="N867" s="60"/>
      <c r="O867" s="72"/>
    </row>
    <row r="868" spans="2:15" x14ac:dyDescent="0.3">
      <c r="B868" s="70"/>
      <c r="C868" s="60"/>
      <c r="D868" s="60"/>
      <c r="E868" s="172"/>
      <c r="F868" s="48"/>
      <c r="G868" s="48"/>
      <c r="H868" s="60"/>
      <c r="I868" s="60"/>
      <c r="J868" s="71"/>
      <c r="K868" s="54"/>
      <c r="L868" s="53"/>
      <c r="M868" s="71"/>
      <c r="N868" s="60"/>
      <c r="O868" s="72"/>
    </row>
    <row r="869" spans="2:15" x14ac:dyDescent="0.3">
      <c r="B869" s="70"/>
      <c r="C869" s="60"/>
      <c r="D869" s="60"/>
      <c r="E869" s="172"/>
      <c r="F869" s="48"/>
      <c r="G869" s="48"/>
      <c r="H869" s="60"/>
      <c r="I869" s="60"/>
      <c r="J869" s="71"/>
      <c r="K869" s="54"/>
      <c r="L869" s="53"/>
      <c r="M869" s="71"/>
      <c r="N869" s="60"/>
      <c r="O869" s="72"/>
    </row>
    <row r="870" spans="2:15" x14ac:dyDescent="0.3">
      <c r="B870" s="70"/>
      <c r="C870" s="60"/>
      <c r="D870" s="60"/>
      <c r="E870" s="172"/>
      <c r="F870" s="48"/>
      <c r="G870" s="48"/>
      <c r="H870" s="60"/>
      <c r="I870" s="60"/>
      <c r="J870" s="71"/>
      <c r="K870" s="54"/>
      <c r="L870" s="53"/>
      <c r="M870" s="71"/>
      <c r="N870" s="60"/>
      <c r="O870" s="72"/>
    </row>
    <row r="871" spans="2:15" x14ac:dyDescent="0.3">
      <c r="B871" s="70"/>
      <c r="C871" s="60"/>
      <c r="D871" s="60"/>
      <c r="E871" s="172"/>
      <c r="F871" s="48"/>
      <c r="G871" s="48"/>
      <c r="H871" s="60"/>
      <c r="I871" s="60"/>
      <c r="J871" s="71"/>
      <c r="K871" s="54"/>
      <c r="L871" s="53"/>
      <c r="M871" s="71"/>
      <c r="N871" s="60"/>
      <c r="O871" s="72"/>
    </row>
    <row r="872" spans="2:15" x14ac:dyDescent="0.3">
      <c r="B872" s="70"/>
      <c r="C872" s="60"/>
      <c r="D872" s="60"/>
      <c r="E872" s="172"/>
      <c r="F872" s="48"/>
      <c r="G872" s="48"/>
      <c r="H872" s="60"/>
      <c r="I872" s="60"/>
      <c r="J872" s="71"/>
      <c r="K872" s="54"/>
      <c r="L872" s="53"/>
      <c r="M872" s="71"/>
      <c r="N872" s="60"/>
      <c r="O872" s="72"/>
    </row>
    <row r="873" spans="2:15" x14ac:dyDescent="0.3">
      <c r="B873" s="70"/>
      <c r="C873" s="60"/>
      <c r="D873" s="60"/>
      <c r="E873" s="172"/>
      <c r="F873" s="48"/>
      <c r="G873" s="48"/>
      <c r="H873" s="60"/>
      <c r="I873" s="60"/>
      <c r="J873" s="71"/>
      <c r="K873" s="54"/>
      <c r="L873" s="53"/>
      <c r="M873" s="71"/>
      <c r="N873" s="60"/>
      <c r="O873" s="72"/>
    </row>
    <row r="874" spans="2:15" x14ac:dyDescent="0.3">
      <c r="B874" s="70"/>
      <c r="C874" s="60"/>
      <c r="D874" s="60"/>
      <c r="E874" s="172"/>
      <c r="F874" s="48"/>
      <c r="G874" s="48"/>
      <c r="H874" s="60"/>
      <c r="I874" s="60"/>
      <c r="J874" s="71"/>
      <c r="K874" s="54"/>
      <c r="L874" s="53"/>
      <c r="M874" s="71"/>
      <c r="N874" s="60"/>
      <c r="O874" s="72"/>
    </row>
    <row r="875" spans="2:15" x14ac:dyDescent="0.3">
      <c r="B875" s="70"/>
      <c r="C875" s="60"/>
      <c r="D875" s="60"/>
      <c r="E875" s="172"/>
      <c r="F875" s="48"/>
      <c r="G875" s="48"/>
      <c r="H875" s="60"/>
      <c r="I875" s="60"/>
      <c r="J875" s="71"/>
      <c r="K875" s="54"/>
      <c r="L875" s="53"/>
      <c r="M875" s="71"/>
      <c r="N875" s="60"/>
      <c r="O875" s="72"/>
    </row>
    <row r="876" spans="2:15" x14ac:dyDescent="0.3">
      <c r="B876" s="70"/>
      <c r="C876" s="60"/>
      <c r="D876" s="60"/>
      <c r="E876" s="172"/>
      <c r="F876" s="48"/>
      <c r="G876" s="48"/>
      <c r="H876" s="60"/>
      <c r="I876" s="60"/>
      <c r="J876" s="71"/>
      <c r="K876" s="54"/>
      <c r="L876" s="53"/>
      <c r="M876" s="71"/>
      <c r="N876" s="60"/>
      <c r="O876" s="72"/>
    </row>
    <row r="877" spans="2:15" x14ac:dyDescent="0.3">
      <c r="B877" s="70"/>
      <c r="C877" s="60"/>
      <c r="D877" s="60"/>
      <c r="E877" s="172"/>
      <c r="F877" s="48"/>
      <c r="G877" s="48"/>
      <c r="H877" s="60"/>
      <c r="I877" s="60"/>
      <c r="J877" s="71"/>
      <c r="K877" s="54"/>
      <c r="L877" s="53"/>
      <c r="M877" s="71"/>
      <c r="N877" s="60"/>
      <c r="O877" s="72"/>
    </row>
    <row r="878" spans="2:15" x14ac:dyDescent="0.3">
      <c r="B878" s="70"/>
      <c r="C878" s="60"/>
      <c r="D878" s="60"/>
      <c r="E878" s="172"/>
      <c r="F878" s="48"/>
      <c r="G878" s="48"/>
      <c r="H878" s="60"/>
      <c r="I878" s="60"/>
      <c r="J878" s="71"/>
      <c r="K878" s="54"/>
      <c r="L878" s="53"/>
      <c r="M878" s="71"/>
      <c r="N878" s="60"/>
      <c r="O878" s="72"/>
    </row>
    <row r="879" spans="2:15" x14ac:dyDescent="0.3">
      <c r="B879" s="70"/>
      <c r="C879" s="60"/>
      <c r="D879" s="60"/>
      <c r="E879" s="172"/>
      <c r="F879" s="48"/>
      <c r="G879" s="48"/>
      <c r="H879" s="60"/>
      <c r="I879" s="60"/>
      <c r="J879" s="71"/>
      <c r="K879" s="54"/>
      <c r="L879" s="53"/>
      <c r="M879" s="71"/>
      <c r="N879" s="60"/>
      <c r="O879" s="72"/>
    </row>
    <row r="880" spans="2:15" x14ac:dyDescent="0.3">
      <c r="B880" s="70"/>
      <c r="C880" s="60"/>
      <c r="D880" s="60"/>
      <c r="E880" s="172"/>
      <c r="F880" s="48"/>
      <c r="G880" s="48"/>
      <c r="H880" s="60"/>
      <c r="I880" s="60"/>
      <c r="J880" s="71"/>
      <c r="K880" s="54"/>
      <c r="L880" s="53"/>
      <c r="M880" s="71"/>
      <c r="N880" s="60"/>
      <c r="O880" s="72"/>
    </row>
    <row r="881" spans="2:15" x14ac:dyDescent="0.3">
      <c r="B881" s="70"/>
      <c r="C881" s="60"/>
      <c r="D881" s="60"/>
      <c r="E881" s="172"/>
      <c r="F881" s="48"/>
      <c r="G881" s="48"/>
      <c r="H881" s="60"/>
      <c r="I881" s="60"/>
      <c r="J881" s="71"/>
      <c r="K881" s="54"/>
      <c r="L881" s="53"/>
      <c r="M881" s="71"/>
      <c r="N881" s="60"/>
      <c r="O881" s="72"/>
    </row>
    <row r="882" spans="2:15" x14ac:dyDescent="0.3">
      <c r="B882" s="70"/>
      <c r="C882" s="60"/>
      <c r="D882" s="60"/>
      <c r="E882" s="172"/>
      <c r="F882" s="48"/>
      <c r="G882" s="48"/>
      <c r="H882" s="60"/>
      <c r="I882" s="60"/>
      <c r="J882" s="71"/>
      <c r="K882" s="54"/>
      <c r="L882" s="53"/>
      <c r="M882" s="71"/>
      <c r="N882" s="60"/>
      <c r="O882" s="72"/>
    </row>
    <row r="883" spans="2:15" x14ac:dyDescent="0.3">
      <c r="B883" s="70"/>
      <c r="C883" s="60"/>
      <c r="D883" s="60"/>
      <c r="E883" s="172"/>
      <c r="F883" s="48"/>
      <c r="G883" s="48"/>
      <c r="H883" s="60"/>
      <c r="I883" s="60"/>
      <c r="J883" s="71"/>
      <c r="K883" s="54"/>
      <c r="L883" s="53"/>
      <c r="M883" s="71"/>
      <c r="N883" s="60"/>
      <c r="O883" s="72"/>
    </row>
    <row r="884" spans="2:15" x14ac:dyDescent="0.3">
      <c r="B884" s="70"/>
      <c r="C884" s="60"/>
      <c r="D884" s="60"/>
      <c r="E884" s="172"/>
      <c r="F884" s="48"/>
      <c r="G884" s="48"/>
      <c r="H884" s="60"/>
      <c r="I884" s="60"/>
      <c r="J884" s="71"/>
      <c r="K884" s="54"/>
      <c r="L884" s="53"/>
      <c r="M884" s="71"/>
      <c r="N884" s="60"/>
      <c r="O884" s="72"/>
    </row>
    <row r="885" spans="2:15" x14ac:dyDescent="0.3">
      <c r="B885" s="70"/>
      <c r="C885" s="60"/>
      <c r="D885" s="60"/>
      <c r="E885" s="172"/>
      <c r="F885" s="48"/>
      <c r="G885" s="48"/>
      <c r="H885" s="60"/>
      <c r="I885" s="60"/>
      <c r="J885" s="71"/>
      <c r="K885" s="54"/>
      <c r="L885" s="53"/>
      <c r="M885" s="71"/>
      <c r="N885" s="60"/>
      <c r="O885" s="72"/>
    </row>
    <row r="886" spans="2:15" x14ac:dyDescent="0.3">
      <c r="B886" s="70"/>
      <c r="C886" s="60"/>
      <c r="D886" s="60"/>
      <c r="E886" s="172"/>
      <c r="F886" s="48"/>
      <c r="G886" s="48"/>
      <c r="H886" s="60"/>
      <c r="I886" s="60"/>
      <c r="J886" s="71"/>
      <c r="K886" s="54"/>
      <c r="L886" s="53"/>
      <c r="M886" s="71"/>
      <c r="N886" s="60"/>
      <c r="O886" s="72"/>
    </row>
    <row r="887" spans="2:15" x14ac:dyDescent="0.3">
      <c r="B887" s="70"/>
      <c r="C887" s="60"/>
      <c r="D887" s="60"/>
      <c r="E887" s="172"/>
      <c r="F887" s="48"/>
      <c r="G887" s="48"/>
      <c r="H887" s="60"/>
      <c r="I887" s="60"/>
      <c r="J887" s="71"/>
      <c r="K887" s="54"/>
      <c r="L887" s="53"/>
      <c r="M887" s="71"/>
      <c r="N887" s="60"/>
      <c r="O887" s="72"/>
    </row>
    <row r="888" spans="2:15" x14ac:dyDescent="0.3">
      <c r="B888" s="70"/>
      <c r="C888" s="60"/>
      <c r="D888" s="60"/>
      <c r="E888" s="172"/>
      <c r="F888" s="48"/>
      <c r="G888" s="48"/>
      <c r="H888" s="60"/>
      <c r="I888" s="60"/>
      <c r="J888" s="71"/>
      <c r="K888" s="54"/>
      <c r="L888" s="53"/>
      <c r="M888" s="71"/>
      <c r="N888" s="60"/>
      <c r="O888" s="72"/>
    </row>
    <row r="889" spans="2:15" x14ac:dyDescent="0.3">
      <c r="B889" s="70"/>
      <c r="C889" s="60"/>
      <c r="D889" s="60"/>
      <c r="E889" s="172"/>
      <c r="F889" s="48"/>
      <c r="G889" s="48"/>
      <c r="H889" s="60"/>
      <c r="I889" s="60"/>
      <c r="J889" s="71"/>
      <c r="K889" s="54"/>
      <c r="L889" s="53"/>
      <c r="M889" s="71"/>
      <c r="N889" s="60"/>
      <c r="O889" s="72"/>
    </row>
    <row r="890" spans="2:15" x14ac:dyDescent="0.3">
      <c r="B890" s="70"/>
      <c r="C890" s="60"/>
      <c r="D890" s="60"/>
      <c r="E890" s="172"/>
      <c r="F890" s="48"/>
      <c r="G890" s="48"/>
      <c r="H890" s="60"/>
      <c r="I890" s="60"/>
      <c r="J890" s="71"/>
      <c r="K890" s="54"/>
      <c r="L890" s="53"/>
      <c r="M890" s="71"/>
      <c r="N890" s="60"/>
      <c r="O890" s="72"/>
    </row>
    <row r="891" spans="2:15" x14ac:dyDescent="0.3">
      <c r="B891" s="70"/>
      <c r="C891" s="60"/>
      <c r="D891" s="60"/>
      <c r="E891" s="172"/>
      <c r="F891" s="48"/>
      <c r="G891" s="48"/>
      <c r="H891" s="60"/>
      <c r="I891" s="60"/>
      <c r="J891" s="71"/>
      <c r="K891" s="54"/>
      <c r="L891" s="53"/>
      <c r="M891" s="71"/>
      <c r="N891" s="60"/>
      <c r="O891" s="72"/>
    </row>
    <row r="892" spans="2:15" x14ac:dyDescent="0.3">
      <c r="B892" s="70"/>
      <c r="C892" s="60"/>
      <c r="D892" s="60"/>
      <c r="E892" s="172"/>
      <c r="F892" s="48"/>
      <c r="G892" s="48"/>
      <c r="H892" s="60"/>
      <c r="I892" s="60"/>
      <c r="J892" s="71"/>
      <c r="K892" s="54"/>
      <c r="L892" s="53"/>
      <c r="M892" s="71"/>
      <c r="N892" s="60"/>
      <c r="O892" s="72"/>
    </row>
    <row r="893" spans="2:15" x14ac:dyDescent="0.3">
      <c r="B893" s="70"/>
      <c r="C893" s="60"/>
      <c r="D893" s="60"/>
      <c r="E893" s="172"/>
      <c r="F893" s="48"/>
      <c r="G893" s="48"/>
      <c r="H893" s="60"/>
      <c r="I893" s="60"/>
      <c r="J893" s="71"/>
      <c r="K893" s="54"/>
      <c r="L893" s="53"/>
      <c r="M893" s="71"/>
      <c r="N893" s="60"/>
      <c r="O893" s="72"/>
    </row>
    <row r="894" spans="2:15" x14ac:dyDescent="0.3">
      <c r="B894" s="70"/>
      <c r="C894" s="60"/>
      <c r="D894" s="60"/>
      <c r="E894" s="172"/>
      <c r="F894" s="48"/>
      <c r="G894" s="48"/>
      <c r="H894" s="60"/>
      <c r="I894" s="60"/>
      <c r="J894" s="71"/>
      <c r="K894" s="54"/>
      <c r="L894" s="53"/>
      <c r="M894" s="71"/>
      <c r="N894" s="60"/>
      <c r="O894" s="72"/>
    </row>
    <row r="895" spans="2:15" x14ac:dyDescent="0.3">
      <c r="B895" s="70"/>
      <c r="C895" s="60"/>
      <c r="D895" s="60"/>
      <c r="E895" s="172"/>
      <c r="F895" s="48"/>
      <c r="G895" s="48"/>
      <c r="H895" s="60"/>
      <c r="I895" s="60"/>
      <c r="J895" s="71"/>
      <c r="K895" s="54"/>
      <c r="L895" s="53"/>
      <c r="M895" s="71"/>
      <c r="N895" s="60"/>
      <c r="O895" s="72"/>
    </row>
    <row r="896" spans="2:15" x14ac:dyDescent="0.3">
      <c r="B896" s="70"/>
      <c r="C896" s="60"/>
      <c r="D896" s="60"/>
      <c r="E896" s="172"/>
      <c r="F896" s="48"/>
      <c r="G896" s="48"/>
      <c r="H896" s="60"/>
      <c r="I896" s="60"/>
      <c r="J896" s="71"/>
      <c r="K896" s="54"/>
      <c r="L896" s="53"/>
      <c r="M896" s="71"/>
      <c r="N896" s="60"/>
      <c r="O896" s="72"/>
    </row>
    <row r="897" spans="2:15" x14ac:dyDescent="0.3">
      <c r="B897" s="70"/>
      <c r="C897" s="60"/>
      <c r="D897" s="60"/>
      <c r="E897" s="172"/>
      <c r="F897" s="48"/>
      <c r="G897" s="48"/>
      <c r="H897" s="60"/>
      <c r="I897" s="60"/>
      <c r="J897" s="71"/>
      <c r="K897" s="54"/>
      <c r="L897" s="53"/>
      <c r="M897" s="71"/>
      <c r="N897" s="60"/>
      <c r="O897" s="72"/>
    </row>
    <row r="898" spans="2:15" x14ac:dyDescent="0.3">
      <c r="B898" s="70"/>
      <c r="C898" s="60"/>
      <c r="D898" s="60"/>
      <c r="E898" s="172"/>
      <c r="F898" s="48"/>
      <c r="G898" s="48"/>
      <c r="H898" s="60"/>
      <c r="I898" s="60"/>
      <c r="J898" s="71"/>
      <c r="K898" s="54"/>
      <c r="L898" s="53"/>
      <c r="M898" s="71"/>
      <c r="N898" s="60"/>
      <c r="O898" s="72"/>
    </row>
    <row r="899" spans="2:15" x14ac:dyDescent="0.3">
      <c r="B899" s="70"/>
      <c r="C899" s="60"/>
      <c r="D899" s="60"/>
      <c r="E899" s="172"/>
      <c r="F899" s="48"/>
      <c r="G899" s="48"/>
      <c r="H899" s="60"/>
      <c r="I899" s="60"/>
      <c r="J899" s="71"/>
      <c r="K899" s="54"/>
      <c r="L899" s="53"/>
      <c r="M899" s="71"/>
      <c r="N899" s="60"/>
      <c r="O899" s="72"/>
    </row>
    <row r="900" spans="2:15" x14ac:dyDescent="0.3">
      <c r="B900" s="70"/>
      <c r="C900" s="60"/>
      <c r="D900" s="60"/>
      <c r="E900" s="172"/>
      <c r="F900" s="48"/>
      <c r="G900" s="48"/>
      <c r="H900" s="60"/>
      <c r="I900" s="60"/>
      <c r="J900" s="71"/>
      <c r="K900" s="54"/>
      <c r="L900" s="53"/>
      <c r="M900" s="71"/>
      <c r="N900" s="60"/>
      <c r="O900" s="72"/>
    </row>
    <row r="901" spans="2:15" x14ac:dyDescent="0.3">
      <c r="B901" s="70"/>
      <c r="C901" s="60"/>
      <c r="D901" s="60"/>
      <c r="E901" s="172"/>
      <c r="F901" s="48"/>
      <c r="G901" s="48"/>
      <c r="H901" s="60"/>
      <c r="I901" s="60"/>
      <c r="J901" s="71"/>
      <c r="K901" s="54"/>
      <c r="L901" s="53"/>
      <c r="M901" s="71"/>
      <c r="N901" s="60"/>
      <c r="O901" s="72"/>
    </row>
    <row r="902" spans="2:15" x14ac:dyDescent="0.3">
      <c r="B902" s="70"/>
      <c r="C902" s="60"/>
      <c r="D902" s="60"/>
      <c r="E902" s="172"/>
      <c r="F902" s="48"/>
      <c r="G902" s="48"/>
      <c r="H902" s="60"/>
      <c r="I902" s="60"/>
      <c r="J902" s="71"/>
      <c r="K902" s="54"/>
      <c r="L902" s="53"/>
      <c r="M902" s="71"/>
      <c r="N902" s="60"/>
      <c r="O902" s="72"/>
    </row>
    <row r="903" spans="2:15" x14ac:dyDescent="0.3">
      <c r="B903" s="70"/>
      <c r="C903" s="60"/>
      <c r="D903" s="60"/>
      <c r="E903" s="172"/>
      <c r="F903" s="48"/>
      <c r="G903" s="48"/>
      <c r="H903" s="60"/>
      <c r="I903" s="60"/>
      <c r="J903" s="71"/>
      <c r="K903" s="54"/>
      <c r="L903" s="53"/>
      <c r="M903" s="71"/>
      <c r="N903" s="60"/>
      <c r="O903" s="72"/>
    </row>
    <row r="904" spans="2:15" x14ac:dyDescent="0.3">
      <c r="B904" s="70"/>
      <c r="C904" s="60"/>
      <c r="D904" s="60"/>
      <c r="E904" s="172"/>
      <c r="F904" s="48"/>
      <c r="G904" s="48"/>
      <c r="H904" s="60"/>
      <c r="I904" s="60"/>
      <c r="J904" s="71"/>
      <c r="K904" s="54"/>
      <c r="L904" s="53"/>
      <c r="M904" s="71"/>
      <c r="N904" s="60"/>
      <c r="O904" s="72"/>
    </row>
    <row r="905" spans="2:15" x14ac:dyDescent="0.3">
      <c r="B905" s="70"/>
      <c r="C905" s="60"/>
      <c r="D905" s="60"/>
      <c r="E905" s="172"/>
      <c r="F905" s="48"/>
      <c r="G905" s="48"/>
      <c r="H905" s="60"/>
      <c r="I905" s="60"/>
      <c r="J905" s="71"/>
      <c r="K905" s="54"/>
      <c r="L905" s="53"/>
      <c r="M905" s="71"/>
      <c r="N905" s="60"/>
      <c r="O905" s="72"/>
    </row>
    <row r="906" spans="2:15" x14ac:dyDescent="0.3">
      <c r="B906" s="70"/>
      <c r="C906" s="60"/>
      <c r="D906" s="60"/>
      <c r="E906" s="172"/>
      <c r="F906" s="48"/>
      <c r="G906" s="48"/>
      <c r="H906" s="60"/>
      <c r="I906" s="60"/>
      <c r="J906" s="71"/>
      <c r="K906" s="54"/>
      <c r="L906" s="53"/>
      <c r="M906" s="71"/>
      <c r="N906" s="60"/>
      <c r="O906" s="72"/>
    </row>
    <row r="907" spans="2:15" x14ac:dyDescent="0.3">
      <c r="B907" s="70"/>
      <c r="C907" s="60"/>
      <c r="D907" s="60"/>
      <c r="E907" s="172"/>
      <c r="F907" s="48"/>
      <c r="G907" s="48"/>
      <c r="H907" s="60"/>
      <c r="I907" s="60"/>
      <c r="J907" s="71"/>
      <c r="K907" s="54"/>
      <c r="L907" s="53"/>
      <c r="M907" s="71"/>
      <c r="N907" s="60"/>
      <c r="O907" s="72"/>
    </row>
    <row r="908" spans="2:15" x14ac:dyDescent="0.3">
      <c r="B908" s="70"/>
      <c r="C908" s="60"/>
      <c r="D908" s="60"/>
      <c r="E908" s="172"/>
      <c r="F908" s="48"/>
      <c r="G908" s="48"/>
      <c r="H908" s="60"/>
      <c r="I908" s="60"/>
      <c r="J908" s="71"/>
      <c r="K908" s="54"/>
      <c r="L908" s="53"/>
      <c r="M908" s="71"/>
      <c r="N908" s="60"/>
      <c r="O908" s="72"/>
    </row>
    <row r="909" spans="2:15" x14ac:dyDescent="0.3">
      <c r="B909" s="70"/>
      <c r="C909" s="60"/>
      <c r="D909" s="60"/>
      <c r="E909" s="172"/>
      <c r="F909" s="48"/>
      <c r="G909" s="48"/>
      <c r="H909" s="60"/>
      <c r="I909" s="60"/>
      <c r="J909" s="71"/>
      <c r="K909" s="54"/>
      <c r="L909" s="53"/>
      <c r="M909" s="71"/>
      <c r="N909" s="60"/>
      <c r="O909" s="72"/>
    </row>
    <row r="910" spans="2:15" x14ac:dyDescent="0.3">
      <c r="B910" s="70"/>
      <c r="C910" s="60"/>
      <c r="D910" s="60"/>
      <c r="E910" s="172"/>
      <c r="F910" s="48"/>
      <c r="G910" s="48"/>
      <c r="H910" s="60"/>
      <c r="I910" s="60"/>
      <c r="J910" s="71"/>
      <c r="K910" s="54"/>
      <c r="L910" s="53"/>
      <c r="M910" s="71"/>
      <c r="N910" s="60"/>
      <c r="O910" s="72"/>
    </row>
    <row r="911" spans="2:15" x14ac:dyDescent="0.3">
      <c r="B911" s="70"/>
      <c r="C911" s="60"/>
      <c r="D911" s="60"/>
      <c r="E911" s="172"/>
      <c r="F911" s="48"/>
      <c r="G911" s="48"/>
      <c r="H911" s="60"/>
      <c r="I911" s="60"/>
      <c r="J911" s="71"/>
      <c r="K911" s="54"/>
      <c r="L911" s="53"/>
      <c r="M911" s="71"/>
      <c r="N911" s="60"/>
      <c r="O911" s="72"/>
    </row>
    <row r="912" spans="2:15" x14ac:dyDescent="0.3">
      <c r="B912" s="70"/>
      <c r="C912" s="60"/>
      <c r="D912" s="60"/>
      <c r="E912" s="172"/>
      <c r="F912" s="48"/>
      <c r="G912" s="48"/>
      <c r="H912" s="60"/>
      <c r="I912" s="60"/>
      <c r="J912" s="71"/>
      <c r="K912" s="54"/>
      <c r="L912" s="53"/>
      <c r="M912" s="71"/>
      <c r="N912" s="60"/>
      <c r="O912" s="72"/>
    </row>
    <row r="913" spans="2:15" x14ac:dyDescent="0.3">
      <c r="B913" s="70"/>
      <c r="C913" s="60"/>
      <c r="D913" s="60"/>
      <c r="E913" s="172"/>
      <c r="F913" s="48"/>
      <c r="G913" s="48"/>
      <c r="H913" s="60"/>
      <c r="I913" s="60"/>
      <c r="J913" s="71"/>
      <c r="K913" s="54"/>
      <c r="L913" s="53"/>
      <c r="M913" s="71"/>
      <c r="N913" s="60"/>
      <c r="O913" s="72"/>
    </row>
    <row r="914" spans="2:15" x14ac:dyDescent="0.3">
      <c r="B914" s="70"/>
      <c r="C914" s="60"/>
      <c r="D914" s="60"/>
      <c r="E914" s="172"/>
      <c r="F914" s="48"/>
      <c r="G914" s="48"/>
      <c r="H914" s="60"/>
      <c r="I914" s="60"/>
      <c r="J914" s="71"/>
      <c r="K914" s="54"/>
      <c r="L914" s="53"/>
      <c r="M914" s="71"/>
      <c r="N914" s="60"/>
      <c r="O914" s="72"/>
    </row>
    <row r="915" spans="2:15" x14ac:dyDescent="0.3">
      <c r="B915" s="70"/>
      <c r="C915" s="60"/>
      <c r="D915" s="60"/>
      <c r="E915" s="172"/>
      <c r="F915" s="48"/>
      <c r="G915" s="48"/>
      <c r="H915" s="60"/>
      <c r="I915" s="60"/>
      <c r="J915" s="71"/>
      <c r="K915" s="54"/>
      <c r="L915" s="53"/>
      <c r="M915" s="71"/>
      <c r="N915" s="60"/>
      <c r="O915" s="72"/>
    </row>
    <row r="916" spans="2:15" x14ac:dyDescent="0.3">
      <c r="B916" s="70"/>
      <c r="C916" s="60"/>
      <c r="D916" s="60"/>
      <c r="E916" s="172"/>
      <c r="F916" s="48"/>
      <c r="G916" s="48"/>
      <c r="H916" s="60"/>
      <c r="I916" s="60"/>
      <c r="J916" s="71"/>
      <c r="K916" s="54"/>
      <c r="L916" s="53"/>
      <c r="M916" s="71"/>
      <c r="N916" s="60"/>
      <c r="O916" s="72"/>
    </row>
    <row r="917" spans="2:15" x14ac:dyDescent="0.3">
      <c r="B917" s="70"/>
      <c r="C917" s="60"/>
      <c r="D917" s="60"/>
      <c r="E917" s="172"/>
      <c r="F917" s="48"/>
      <c r="G917" s="48"/>
      <c r="H917" s="60"/>
      <c r="I917" s="60"/>
      <c r="J917" s="71"/>
      <c r="K917" s="54"/>
      <c r="L917" s="53"/>
      <c r="M917" s="71"/>
      <c r="N917" s="60"/>
      <c r="O917" s="72"/>
    </row>
    <row r="918" spans="2:15" x14ac:dyDescent="0.3">
      <c r="B918" s="70"/>
      <c r="C918" s="60"/>
      <c r="D918" s="60"/>
      <c r="E918" s="172"/>
      <c r="F918" s="48"/>
      <c r="G918" s="48"/>
      <c r="H918" s="60"/>
      <c r="I918" s="60"/>
      <c r="J918" s="71"/>
      <c r="K918" s="54"/>
      <c r="L918" s="53"/>
      <c r="M918" s="71"/>
      <c r="N918" s="60"/>
      <c r="O918" s="72"/>
    </row>
    <row r="919" spans="2:15" x14ac:dyDescent="0.3">
      <c r="B919" s="70"/>
      <c r="C919" s="60"/>
      <c r="D919" s="60"/>
      <c r="E919" s="172"/>
      <c r="F919" s="48"/>
      <c r="G919" s="48"/>
      <c r="H919" s="60"/>
      <c r="I919" s="60"/>
      <c r="J919" s="71"/>
      <c r="K919" s="54"/>
      <c r="L919" s="53"/>
      <c r="M919" s="71"/>
      <c r="N919" s="60"/>
      <c r="O919" s="72"/>
    </row>
    <row r="920" spans="2:15" x14ac:dyDescent="0.3">
      <c r="B920" s="70"/>
      <c r="C920" s="60"/>
      <c r="D920" s="60"/>
      <c r="E920" s="172"/>
      <c r="F920" s="48"/>
      <c r="G920" s="48"/>
      <c r="H920" s="60"/>
      <c r="I920" s="60"/>
      <c r="J920" s="71"/>
      <c r="K920" s="54"/>
      <c r="L920" s="53"/>
      <c r="M920" s="71"/>
      <c r="N920" s="60"/>
      <c r="O920" s="72"/>
    </row>
    <row r="921" spans="2:15" x14ac:dyDescent="0.3">
      <c r="B921" s="70"/>
      <c r="C921" s="60"/>
      <c r="D921" s="60"/>
      <c r="E921" s="172"/>
      <c r="F921" s="48"/>
      <c r="G921" s="48"/>
      <c r="H921" s="60"/>
      <c r="I921" s="60"/>
      <c r="J921" s="71"/>
      <c r="K921" s="54"/>
      <c r="L921" s="53"/>
      <c r="M921" s="71"/>
      <c r="N921" s="60"/>
      <c r="O921" s="72"/>
    </row>
    <row r="922" spans="2:15" x14ac:dyDescent="0.3">
      <c r="B922" s="70"/>
      <c r="C922" s="60"/>
      <c r="D922" s="60"/>
      <c r="E922" s="172"/>
      <c r="F922" s="48"/>
      <c r="G922" s="48"/>
      <c r="H922" s="60"/>
      <c r="I922" s="60"/>
      <c r="J922" s="71"/>
      <c r="K922" s="54"/>
      <c r="L922" s="53"/>
      <c r="M922" s="71"/>
      <c r="N922" s="60"/>
      <c r="O922" s="72"/>
    </row>
    <row r="923" spans="2:15" x14ac:dyDescent="0.3">
      <c r="B923" s="70"/>
      <c r="C923" s="60"/>
      <c r="D923" s="60"/>
      <c r="E923" s="172"/>
      <c r="F923" s="48"/>
      <c r="G923" s="48"/>
      <c r="H923" s="60"/>
      <c r="I923" s="60"/>
      <c r="J923" s="71"/>
      <c r="K923" s="54"/>
      <c r="L923" s="53"/>
      <c r="M923" s="71"/>
      <c r="N923" s="60"/>
      <c r="O923" s="72"/>
    </row>
    <row r="924" spans="2:15" x14ac:dyDescent="0.3">
      <c r="B924" s="70"/>
      <c r="C924" s="60"/>
      <c r="D924" s="60"/>
      <c r="E924" s="172"/>
      <c r="F924" s="48"/>
      <c r="G924" s="48"/>
      <c r="H924" s="60"/>
      <c r="I924" s="60"/>
      <c r="J924" s="71"/>
      <c r="K924" s="54"/>
      <c r="L924" s="53"/>
      <c r="M924" s="71"/>
      <c r="N924" s="60"/>
      <c r="O924" s="72"/>
    </row>
    <row r="925" spans="2:15" x14ac:dyDescent="0.3">
      <c r="B925" s="70"/>
      <c r="C925" s="60"/>
      <c r="D925" s="60"/>
      <c r="E925" s="172"/>
      <c r="F925" s="48"/>
      <c r="G925" s="48"/>
      <c r="H925" s="60"/>
      <c r="I925" s="60"/>
      <c r="J925" s="71"/>
      <c r="K925" s="54"/>
      <c r="L925" s="53"/>
      <c r="M925" s="71"/>
      <c r="N925" s="60"/>
      <c r="O925" s="72"/>
    </row>
    <row r="926" spans="2:15" x14ac:dyDescent="0.3">
      <c r="B926" s="70"/>
      <c r="C926" s="60"/>
      <c r="D926" s="60"/>
      <c r="E926" s="172"/>
      <c r="F926" s="48"/>
      <c r="G926" s="48"/>
      <c r="H926" s="60"/>
      <c r="I926" s="60"/>
      <c r="J926" s="71"/>
      <c r="K926" s="54"/>
      <c r="L926" s="53"/>
      <c r="M926" s="71"/>
      <c r="N926" s="60"/>
      <c r="O926" s="72"/>
    </row>
    <row r="927" spans="2:15" x14ac:dyDescent="0.3">
      <c r="B927" s="70"/>
      <c r="C927" s="60"/>
      <c r="D927" s="60"/>
      <c r="E927" s="172"/>
      <c r="F927" s="48"/>
      <c r="G927" s="48"/>
      <c r="H927" s="60"/>
      <c r="I927" s="60"/>
      <c r="J927" s="71"/>
      <c r="K927" s="54"/>
      <c r="L927" s="53"/>
      <c r="M927" s="71"/>
      <c r="N927" s="60"/>
      <c r="O927" s="72"/>
    </row>
    <row r="928" spans="2:15" x14ac:dyDescent="0.3">
      <c r="B928" s="70"/>
      <c r="C928" s="60"/>
      <c r="D928" s="60"/>
      <c r="E928" s="172"/>
      <c r="F928" s="48"/>
      <c r="G928" s="48"/>
      <c r="H928" s="60"/>
      <c r="I928" s="60"/>
      <c r="J928" s="71"/>
      <c r="K928" s="54"/>
      <c r="L928" s="53"/>
      <c r="M928" s="71"/>
      <c r="N928" s="60"/>
      <c r="O928" s="72"/>
    </row>
    <row r="929" spans="2:15" x14ac:dyDescent="0.3">
      <c r="B929" s="70"/>
      <c r="C929" s="60"/>
      <c r="D929" s="60"/>
      <c r="E929" s="172"/>
      <c r="F929" s="48"/>
      <c r="G929" s="48"/>
      <c r="H929" s="60"/>
      <c r="I929" s="60"/>
      <c r="J929" s="71"/>
      <c r="K929" s="54"/>
      <c r="L929" s="53"/>
      <c r="M929" s="71"/>
      <c r="N929" s="60"/>
      <c r="O929" s="72"/>
    </row>
    <row r="930" spans="2:15" x14ac:dyDescent="0.3">
      <c r="B930" s="70"/>
      <c r="C930" s="60"/>
      <c r="D930" s="60"/>
      <c r="E930" s="172"/>
      <c r="F930" s="48"/>
      <c r="G930" s="48"/>
      <c r="H930" s="60"/>
      <c r="I930" s="60"/>
      <c r="J930" s="71"/>
      <c r="K930" s="54"/>
      <c r="L930" s="53"/>
      <c r="M930" s="71"/>
      <c r="N930" s="60"/>
      <c r="O930" s="72"/>
    </row>
    <row r="931" spans="2:15" x14ac:dyDescent="0.3">
      <c r="B931" s="70"/>
      <c r="C931" s="60"/>
      <c r="D931" s="60"/>
      <c r="E931" s="172"/>
      <c r="F931" s="48"/>
      <c r="G931" s="48"/>
      <c r="H931" s="60"/>
      <c r="I931" s="60"/>
      <c r="J931" s="71"/>
      <c r="K931" s="54"/>
      <c r="L931" s="53"/>
      <c r="M931" s="71"/>
      <c r="N931" s="60"/>
      <c r="O931" s="72"/>
    </row>
    <row r="932" spans="2:15" x14ac:dyDescent="0.3">
      <c r="B932" s="70"/>
      <c r="C932" s="60"/>
      <c r="D932" s="60"/>
      <c r="E932" s="172"/>
      <c r="F932" s="48"/>
      <c r="G932" s="48"/>
      <c r="H932" s="60"/>
      <c r="I932" s="60"/>
      <c r="J932" s="71"/>
      <c r="K932" s="54"/>
      <c r="L932" s="53"/>
      <c r="M932" s="71"/>
      <c r="N932" s="60"/>
      <c r="O932" s="72"/>
    </row>
    <row r="933" spans="2:15" x14ac:dyDescent="0.3">
      <c r="B933" s="70"/>
      <c r="C933" s="60"/>
      <c r="D933" s="60"/>
      <c r="E933" s="172"/>
      <c r="F933" s="48"/>
      <c r="G933" s="48"/>
      <c r="H933" s="60"/>
      <c r="I933" s="60"/>
      <c r="J933" s="71"/>
      <c r="K933" s="54"/>
      <c r="L933" s="53"/>
      <c r="M933" s="71"/>
      <c r="N933" s="60"/>
      <c r="O933" s="72"/>
    </row>
    <row r="934" spans="2:15" x14ac:dyDescent="0.3">
      <c r="B934" s="70"/>
      <c r="C934" s="60"/>
      <c r="D934" s="60"/>
      <c r="E934" s="172"/>
      <c r="F934" s="48"/>
      <c r="G934" s="48"/>
      <c r="H934" s="60"/>
      <c r="I934" s="60"/>
      <c r="J934" s="71"/>
      <c r="K934" s="54"/>
      <c r="L934" s="53"/>
      <c r="M934" s="71"/>
      <c r="N934" s="60"/>
      <c r="O934" s="72"/>
    </row>
    <row r="935" spans="2:15" x14ac:dyDescent="0.3">
      <c r="B935" s="70"/>
      <c r="C935" s="60"/>
      <c r="D935" s="60"/>
      <c r="E935" s="172"/>
      <c r="F935" s="48"/>
      <c r="G935" s="48"/>
      <c r="H935" s="60"/>
      <c r="I935" s="60"/>
      <c r="J935" s="71"/>
      <c r="K935" s="54"/>
      <c r="L935" s="53"/>
      <c r="M935" s="71"/>
      <c r="N935" s="60"/>
      <c r="O935" s="72"/>
    </row>
    <row r="936" spans="2:15" x14ac:dyDescent="0.3">
      <c r="B936" s="70"/>
      <c r="C936" s="60"/>
      <c r="D936" s="60"/>
      <c r="E936" s="172"/>
      <c r="F936" s="48"/>
      <c r="G936" s="48"/>
      <c r="H936" s="60"/>
      <c r="I936" s="60"/>
      <c r="J936" s="71"/>
      <c r="K936" s="54"/>
      <c r="L936" s="53"/>
      <c r="M936" s="71"/>
      <c r="N936" s="60"/>
      <c r="O936" s="72"/>
    </row>
    <row r="937" spans="2:15" x14ac:dyDescent="0.3">
      <c r="B937" s="70"/>
      <c r="C937" s="60"/>
      <c r="D937" s="60"/>
      <c r="E937" s="172"/>
      <c r="F937" s="48"/>
      <c r="G937" s="48"/>
      <c r="H937" s="60"/>
      <c r="I937" s="60"/>
      <c r="J937" s="71"/>
      <c r="K937" s="54"/>
      <c r="L937" s="53"/>
      <c r="M937" s="71"/>
      <c r="N937" s="60"/>
      <c r="O937" s="72"/>
    </row>
    <row r="938" spans="2:15" x14ac:dyDescent="0.3">
      <c r="B938" s="70"/>
      <c r="C938" s="60"/>
      <c r="D938" s="60"/>
      <c r="E938" s="172"/>
      <c r="F938" s="48"/>
      <c r="G938" s="48"/>
      <c r="H938" s="60"/>
      <c r="I938" s="60"/>
      <c r="J938" s="71"/>
      <c r="K938" s="54"/>
      <c r="L938" s="53"/>
      <c r="M938" s="71"/>
      <c r="N938" s="60"/>
      <c r="O938" s="72"/>
    </row>
    <row r="939" spans="2:15" x14ac:dyDescent="0.3">
      <c r="B939" s="70"/>
      <c r="C939" s="60"/>
      <c r="D939" s="60"/>
      <c r="E939" s="172"/>
      <c r="F939" s="48"/>
      <c r="G939" s="48"/>
      <c r="H939" s="60"/>
      <c r="I939" s="60"/>
      <c r="J939" s="71"/>
      <c r="K939" s="54"/>
      <c r="L939" s="53"/>
      <c r="M939" s="71"/>
      <c r="N939" s="60"/>
      <c r="O939" s="72"/>
    </row>
    <row r="940" spans="2:15" x14ac:dyDescent="0.3">
      <c r="B940" s="70"/>
      <c r="C940" s="60"/>
      <c r="D940" s="60"/>
      <c r="E940" s="172"/>
      <c r="F940" s="48"/>
      <c r="G940" s="48"/>
      <c r="H940" s="60"/>
      <c r="I940" s="60"/>
      <c r="J940" s="71"/>
      <c r="K940" s="54"/>
      <c r="L940" s="53"/>
      <c r="M940" s="71"/>
      <c r="N940" s="60"/>
      <c r="O940" s="72"/>
    </row>
    <row r="941" spans="2:15" x14ac:dyDescent="0.3">
      <c r="B941" s="70"/>
      <c r="C941" s="60"/>
      <c r="D941" s="60"/>
      <c r="E941" s="172"/>
      <c r="F941" s="48"/>
      <c r="G941" s="48"/>
      <c r="H941" s="60"/>
      <c r="I941" s="60"/>
      <c r="J941" s="71"/>
      <c r="K941" s="54"/>
      <c r="L941" s="53"/>
      <c r="M941" s="71"/>
      <c r="N941" s="60"/>
      <c r="O941" s="72"/>
    </row>
    <row r="942" spans="2:15" x14ac:dyDescent="0.3">
      <c r="B942" s="70"/>
      <c r="C942" s="60"/>
      <c r="D942" s="60"/>
      <c r="E942" s="172"/>
      <c r="F942" s="48"/>
      <c r="G942" s="48"/>
      <c r="H942" s="60"/>
      <c r="I942" s="60"/>
      <c r="J942" s="71"/>
      <c r="K942" s="54"/>
      <c r="L942" s="53"/>
      <c r="M942" s="71"/>
      <c r="N942" s="60"/>
      <c r="O942" s="72"/>
    </row>
    <row r="943" spans="2:15" x14ac:dyDescent="0.3">
      <c r="B943" s="70"/>
      <c r="C943" s="60"/>
      <c r="D943" s="60"/>
      <c r="E943" s="172"/>
      <c r="F943" s="48"/>
      <c r="G943" s="48"/>
      <c r="H943" s="60"/>
      <c r="I943" s="60"/>
      <c r="J943" s="71"/>
      <c r="K943" s="54"/>
      <c r="L943" s="53"/>
      <c r="M943" s="71"/>
      <c r="N943" s="60"/>
      <c r="O943" s="72"/>
    </row>
    <row r="944" spans="2:15" x14ac:dyDescent="0.3">
      <c r="B944" s="70"/>
      <c r="C944" s="60"/>
      <c r="D944" s="60"/>
      <c r="E944" s="172"/>
      <c r="F944" s="48"/>
      <c r="G944" s="48"/>
      <c r="H944" s="60"/>
      <c r="I944" s="60"/>
      <c r="J944" s="71"/>
      <c r="K944" s="54"/>
      <c r="L944" s="53"/>
      <c r="M944" s="71"/>
      <c r="N944" s="60"/>
      <c r="O944" s="72"/>
    </row>
    <row r="945" spans="2:15" x14ac:dyDescent="0.3">
      <c r="B945" s="70"/>
      <c r="C945" s="60"/>
      <c r="D945" s="60"/>
      <c r="E945" s="172"/>
      <c r="F945" s="48"/>
      <c r="G945" s="48"/>
      <c r="H945" s="60"/>
      <c r="I945" s="60"/>
      <c r="J945" s="71"/>
      <c r="K945" s="54"/>
      <c r="L945" s="53"/>
      <c r="M945" s="71"/>
      <c r="N945" s="60"/>
      <c r="O945" s="72"/>
    </row>
    <row r="946" spans="2:15" x14ac:dyDescent="0.3">
      <c r="B946" s="70"/>
      <c r="C946" s="60"/>
      <c r="D946" s="60"/>
      <c r="E946" s="172"/>
      <c r="F946" s="48"/>
      <c r="G946" s="48"/>
      <c r="H946" s="60"/>
      <c r="I946" s="60"/>
      <c r="J946" s="71"/>
      <c r="K946" s="54"/>
      <c r="L946" s="53"/>
      <c r="M946" s="71"/>
      <c r="N946" s="60"/>
      <c r="O946" s="72"/>
    </row>
    <row r="947" spans="2:15" x14ac:dyDescent="0.3">
      <c r="B947" s="70"/>
      <c r="C947" s="60"/>
      <c r="D947" s="60"/>
      <c r="E947" s="172"/>
      <c r="F947" s="48"/>
      <c r="G947" s="48"/>
      <c r="H947" s="60"/>
      <c r="I947" s="60"/>
      <c r="J947" s="71"/>
      <c r="K947" s="54"/>
      <c r="L947" s="53"/>
      <c r="M947" s="71"/>
      <c r="N947" s="60"/>
      <c r="O947" s="72"/>
    </row>
    <row r="948" spans="2:15" x14ac:dyDescent="0.3">
      <c r="B948" s="70"/>
      <c r="C948" s="60"/>
      <c r="D948" s="60"/>
      <c r="E948" s="172"/>
      <c r="F948" s="48"/>
      <c r="G948" s="48"/>
      <c r="H948" s="60"/>
      <c r="I948" s="60"/>
      <c r="J948" s="71"/>
      <c r="K948" s="54"/>
      <c r="L948" s="53"/>
      <c r="M948" s="71"/>
      <c r="N948" s="60"/>
      <c r="O948" s="72"/>
    </row>
    <row r="949" spans="2:15" x14ac:dyDescent="0.3">
      <c r="B949" s="70"/>
      <c r="C949" s="60"/>
      <c r="D949" s="60"/>
      <c r="E949" s="172"/>
      <c r="F949" s="48"/>
      <c r="G949" s="48"/>
      <c r="H949" s="60"/>
      <c r="I949" s="60"/>
      <c r="J949" s="71"/>
      <c r="K949" s="54"/>
      <c r="L949" s="53"/>
      <c r="M949" s="71"/>
      <c r="N949" s="60"/>
      <c r="O949" s="72"/>
    </row>
    <row r="950" spans="2:15" x14ac:dyDescent="0.3">
      <c r="B950" s="70"/>
      <c r="C950" s="60"/>
      <c r="D950" s="60"/>
      <c r="E950" s="172"/>
      <c r="F950" s="48"/>
      <c r="G950" s="48"/>
      <c r="H950" s="60"/>
      <c r="I950" s="60"/>
      <c r="J950" s="71"/>
      <c r="K950" s="54"/>
      <c r="L950" s="53"/>
      <c r="M950" s="71"/>
      <c r="N950" s="60"/>
      <c r="O950" s="72"/>
    </row>
    <row r="951" spans="2:15" x14ac:dyDescent="0.3">
      <c r="B951" s="70"/>
      <c r="C951" s="60"/>
      <c r="D951" s="60"/>
      <c r="E951" s="172"/>
      <c r="F951" s="48"/>
      <c r="G951" s="48"/>
      <c r="H951" s="60"/>
      <c r="I951" s="60"/>
      <c r="J951" s="71"/>
      <c r="K951" s="54"/>
      <c r="L951" s="53"/>
      <c r="M951" s="71"/>
      <c r="N951" s="60"/>
      <c r="O951" s="72"/>
    </row>
    <row r="952" spans="2:15" x14ac:dyDescent="0.3">
      <c r="B952" s="70"/>
      <c r="C952" s="60"/>
      <c r="D952" s="60"/>
      <c r="E952" s="172"/>
      <c r="F952" s="48"/>
      <c r="G952" s="48"/>
      <c r="H952" s="60"/>
      <c r="I952" s="60"/>
      <c r="J952" s="71"/>
      <c r="K952" s="54"/>
      <c r="L952" s="53"/>
      <c r="M952" s="71"/>
      <c r="N952" s="60"/>
      <c r="O952" s="72"/>
    </row>
    <row r="953" spans="2:15" x14ac:dyDescent="0.3">
      <c r="B953" s="70"/>
      <c r="C953" s="60"/>
      <c r="D953" s="60"/>
      <c r="E953" s="172"/>
      <c r="F953" s="48"/>
      <c r="G953" s="48"/>
      <c r="H953" s="60"/>
      <c r="I953" s="60"/>
      <c r="J953" s="71"/>
      <c r="K953" s="54"/>
      <c r="L953" s="53"/>
      <c r="M953" s="71"/>
      <c r="N953" s="60"/>
      <c r="O953" s="72"/>
    </row>
    <row r="954" spans="2:15" x14ac:dyDescent="0.3">
      <c r="B954" s="70"/>
      <c r="C954" s="60"/>
      <c r="D954" s="60"/>
      <c r="E954" s="172"/>
      <c r="F954" s="48"/>
      <c r="G954" s="48"/>
      <c r="H954" s="60"/>
      <c r="I954" s="60"/>
      <c r="J954" s="71"/>
      <c r="K954" s="54"/>
      <c r="L954" s="53"/>
      <c r="M954" s="71"/>
      <c r="N954" s="60"/>
      <c r="O954" s="72"/>
    </row>
    <row r="955" spans="2:15" x14ac:dyDescent="0.3">
      <c r="B955" s="70"/>
      <c r="C955" s="60"/>
      <c r="D955" s="60"/>
      <c r="E955" s="172"/>
      <c r="F955" s="48"/>
      <c r="G955" s="48"/>
      <c r="H955" s="60"/>
      <c r="I955" s="60"/>
      <c r="J955" s="71"/>
      <c r="K955" s="54"/>
      <c r="L955" s="53"/>
      <c r="M955" s="71"/>
      <c r="N955" s="60"/>
      <c r="O955" s="72"/>
    </row>
    <row r="956" spans="2:15" x14ac:dyDescent="0.3">
      <c r="B956" s="70"/>
      <c r="C956" s="60"/>
      <c r="D956" s="60"/>
      <c r="E956" s="172"/>
      <c r="F956" s="48"/>
      <c r="G956" s="48"/>
      <c r="H956" s="60"/>
      <c r="I956" s="60"/>
      <c r="J956" s="71"/>
      <c r="K956" s="54"/>
      <c r="L956" s="53"/>
      <c r="M956" s="71"/>
      <c r="N956" s="60"/>
      <c r="O956" s="72"/>
    </row>
    <row r="957" spans="2:15" x14ac:dyDescent="0.3">
      <c r="B957" s="70"/>
      <c r="C957" s="60"/>
      <c r="D957" s="60"/>
      <c r="E957" s="172"/>
      <c r="F957" s="48"/>
      <c r="G957" s="48"/>
      <c r="H957" s="60"/>
      <c r="I957" s="60"/>
      <c r="J957" s="71"/>
      <c r="K957" s="54"/>
      <c r="L957" s="53"/>
      <c r="M957" s="71"/>
      <c r="N957" s="60"/>
      <c r="O957" s="72"/>
    </row>
    <row r="958" spans="2:15" x14ac:dyDescent="0.3">
      <c r="B958" s="70"/>
      <c r="C958" s="60"/>
      <c r="D958" s="60"/>
      <c r="E958" s="172"/>
      <c r="F958" s="48"/>
      <c r="G958" s="48"/>
      <c r="H958" s="60"/>
      <c r="I958" s="60"/>
      <c r="J958" s="71"/>
      <c r="K958" s="54"/>
      <c r="L958" s="53"/>
      <c r="M958" s="71"/>
      <c r="N958" s="60"/>
      <c r="O958" s="72"/>
    </row>
    <row r="959" spans="2:15" x14ac:dyDescent="0.3">
      <c r="B959" s="70"/>
      <c r="C959" s="60"/>
      <c r="D959" s="60"/>
      <c r="E959" s="172"/>
      <c r="F959" s="48"/>
      <c r="G959" s="48"/>
      <c r="H959" s="60"/>
      <c r="I959" s="60"/>
      <c r="J959" s="71"/>
      <c r="K959" s="54"/>
      <c r="L959" s="53"/>
      <c r="M959" s="71"/>
      <c r="N959" s="60"/>
      <c r="O959" s="72"/>
    </row>
    <row r="960" spans="2:15" x14ac:dyDescent="0.3">
      <c r="B960" s="70"/>
      <c r="C960" s="60"/>
      <c r="D960" s="60"/>
      <c r="E960" s="172"/>
      <c r="F960" s="48"/>
      <c r="G960" s="48"/>
      <c r="H960" s="60"/>
      <c r="I960" s="60"/>
      <c r="J960" s="71"/>
      <c r="K960" s="54"/>
      <c r="L960" s="53"/>
      <c r="M960" s="71"/>
      <c r="N960" s="60"/>
      <c r="O960" s="72"/>
    </row>
    <row r="961" spans="2:15" x14ac:dyDescent="0.3">
      <c r="B961" s="70"/>
      <c r="C961" s="60"/>
      <c r="D961" s="60"/>
      <c r="E961" s="172"/>
      <c r="F961" s="48"/>
      <c r="G961" s="48"/>
      <c r="H961" s="60"/>
      <c r="I961" s="60"/>
      <c r="J961" s="71"/>
      <c r="K961" s="54"/>
      <c r="L961" s="53"/>
      <c r="M961" s="71"/>
      <c r="N961" s="60"/>
      <c r="O961" s="72"/>
    </row>
    <row r="962" spans="2:15" x14ac:dyDescent="0.3">
      <c r="B962" s="70"/>
      <c r="C962" s="60"/>
      <c r="D962" s="60"/>
      <c r="E962" s="172"/>
      <c r="F962" s="48"/>
      <c r="G962" s="48"/>
      <c r="H962" s="60"/>
      <c r="I962" s="60"/>
      <c r="J962" s="71"/>
      <c r="K962" s="54"/>
      <c r="L962" s="53"/>
      <c r="M962" s="71"/>
      <c r="N962" s="60"/>
      <c r="O962" s="72"/>
    </row>
    <row r="963" spans="2:15" x14ac:dyDescent="0.3">
      <c r="B963" s="70"/>
      <c r="C963" s="60"/>
      <c r="D963" s="60"/>
      <c r="E963" s="172"/>
      <c r="F963" s="48"/>
      <c r="G963" s="48"/>
      <c r="H963" s="60"/>
      <c r="I963" s="60"/>
      <c r="J963" s="71"/>
      <c r="K963" s="54"/>
      <c r="L963" s="53"/>
      <c r="M963" s="71"/>
      <c r="N963" s="60"/>
      <c r="O963" s="72"/>
    </row>
    <row r="964" spans="2:15" x14ac:dyDescent="0.3">
      <c r="B964" s="70"/>
      <c r="C964" s="60"/>
      <c r="D964" s="60"/>
      <c r="E964" s="172"/>
      <c r="F964" s="48"/>
      <c r="G964" s="48"/>
      <c r="H964" s="60"/>
      <c r="I964" s="60"/>
      <c r="J964" s="71"/>
      <c r="K964" s="54"/>
      <c r="L964" s="53"/>
      <c r="M964" s="71"/>
      <c r="N964" s="60"/>
      <c r="O964" s="72"/>
    </row>
    <row r="965" spans="2:15" x14ac:dyDescent="0.3">
      <c r="B965" s="70"/>
      <c r="C965" s="60"/>
      <c r="D965" s="60"/>
      <c r="E965" s="172"/>
      <c r="F965" s="48"/>
      <c r="G965" s="48"/>
      <c r="H965" s="60"/>
      <c r="I965" s="60"/>
      <c r="J965" s="71"/>
      <c r="K965" s="54"/>
      <c r="L965" s="53"/>
      <c r="M965" s="71"/>
      <c r="N965" s="60"/>
      <c r="O965" s="72"/>
    </row>
    <row r="966" spans="2:15" x14ac:dyDescent="0.3">
      <c r="B966" s="70"/>
      <c r="C966" s="60"/>
      <c r="D966" s="60"/>
      <c r="E966" s="172"/>
      <c r="F966" s="48"/>
      <c r="G966" s="48"/>
      <c r="H966" s="60"/>
      <c r="I966" s="60"/>
      <c r="J966" s="71"/>
      <c r="K966" s="54"/>
      <c r="L966" s="53"/>
      <c r="M966" s="71"/>
      <c r="N966" s="60"/>
      <c r="O966" s="72"/>
    </row>
    <row r="967" spans="2:15" x14ac:dyDescent="0.3">
      <c r="B967" s="70"/>
      <c r="C967" s="60"/>
      <c r="D967" s="60"/>
      <c r="E967" s="172"/>
      <c r="F967" s="48"/>
      <c r="G967" s="48"/>
      <c r="H967" s="60"/>
      <c r="I967" s="60"/>
      <c r="J967" s="71"/>
      <c r="K967" s="54"/>
      <c r="L967" s="53"/>
      <c r="M967" s="71"/>
      <c r="N967" s="60"/>
      <c r="O967" s="72"/>
    </row>
    <row r="968" spans="2:15" x14ac:dyDescent="0.3">
      <c r="B968" s="70"/>
      <c r="C968" s="60"/>
      <c r="D968" s="60"/>
      <c r="E968" s="172"/>
      <c r="F968" s="48"/>
      <c r="G968" s="48"/>
      <c r="H968" s="60"/>
      <c r="I968" s="60"/>
      <c r="J968" s="71"/>
      <c r="K968" s="54"/>
      <c r="L968" s="53"/>
      <c r="M968" s="71"/>
      <c r="N968" s="60"/>
      <c r="O968" s="72"/>
    </row>
    <row r="969" spans="2:15" x14ac:dyDescent="0.3">
      <c r="B969" s="70"/>
      <c r="C969" s="60"/>
      <c r="D969" s="60"/>
      <c r="E969" s="172"/>
      <c r="F969" s="48"/>
      <c r="G969" s="48"/>
      <c r="H969" s="60"/>
      <c r="I969" s="60"/>
      <c r="J969" s="71"/>
      <c r="K969" s="54"/>
      <c r="L969" s="53"/>
      <c r="M969" s="71"/>
      <c r="N969" s="60"/>
      <c r="O969" s="72"/>
    </row>
    <row r="970" spans="2:15" x14ac:dyDescent="0.3">
      <c r="B970" s="70"/>
      <c r="C970" s="60"/>
      <c r="D970" s="60"/>
      <c r="E970" s="172"/>
      <c r="F970" s="48"/>
      <c r="G970" s="48"/>
      <c r="H970" s="60"/>
      <c r="I970" s="60"/>
      <c r="J970" s="71"/>
      <c r="K970" s="54"/>
      <c r="L970" s="53"/>
      <c r="M970" s="71"/>
      <c r="N970" s="60"/>
      <c r="O970" s="72"/>
    </row>
    <row r="971" spans="2:15" x14ac:dyDescent="0.3">
      <c r="B971" s="70"/>
      <c r="C971" s="60"/>
      <c r="D971" s="60"/>
      <c r="E971" s="172"/>
      <c r="F971" s="48"/>
      <c r="G971" s="48"/>
      <c r="H971" s="60"/>
      <c r="I971" s="60"/>
      <c r="J971" s="71"/>
      <c r="K971" s="54"/>
      <c r="L971" s="53"/>
      <c r="M971" s="71"/>
      <c r="N971" s="60"/>
      <c r="O971" s="72"/>
    </row>
    <row r="972" spans="2:15" x14ac:dyDescent="0.3">
      <c r="B972" s="70"/>
      <c r="C972" s="60"/>
      <c r="D972" s="60"/>
      <c r="E972" s="172"/>
      <c r="F972" s="48"/>
      <c r="G972" s="48"/>
      <c r="H972" s="60"/>
      <c r="I972" s="60"/>
      <c r="J972" s="71"/>
      <c r="K972" s="54"/>
      <c r="L972" s="53"/>
      <c r="M972" s="71"/>
      <c r="N972" s="60"/>
      <c r="O972" s="72"/>
    </row>
    <row r="973" spans="2:15" x14ac:dyDescent="0.3">
      <c r="B973" s="70"/>
      <c r="C973" s="60"/>
      <c r="D973" s="60"/>
      <c r="E973" s="172"/>
      <c r="F973" s="48"/>
      <c r="G973" s="48"/>
      <c r="H973" s="60"/>
      <c r="I973" s="60"/>
      <c r="J973" s="71"/>
      <c r="K973" s="54"/>
      <c r="L973" s="53"/>
      <c r="M973" s="71"/>
      <c r="N973" s="60"/>
      <c r="O973" s="72"/>
    </row>
    <row r="974" spans="2:15" x14ac:dyDescent="0.3">
      <c r="B974" s="70"/>
      <c r="C974" s="60"/>
      <c r="D974" s="60"/>
      <c r="E974" s="172"/>
      <c r="F974" s="48"/>
      <c r="G974" s="48"/>
      <c r="H974" s="60"/>
      <c r="I974" s="60"/>
      <c r="J974" s="71"/>
      <c r="K974" s="54"/>
      <c r="L974" s="53"/>
      <c r="M974" s="71"/>
      <c r="N974" s="60"/>
      <c r="O974" s="72"/>
    </row>
    <row r="975" spans="2:15" x14ac:dyDescent="0.3">
      <c r="B975" s="70"/>
      <c r="C975" s="60"/>
      <c r="D975" s="60"/>
      <c r="E975" s="172"/>
      <c r="F975" s="48"/>
      <c r="G975" s="48"/>
      <c r="H975" s="60"/>
      <c r="I975" s="60"/>
      <c r="J975" s="71"/>
      <c r="K975" s="54"/>
      <c r="L975" s="53"/>
      <c r="M975" s="71"/>
      <c r="N975" s="60"/>
      <c r="O975" s="72"/>
    </row>
    <row r="976" spans="2:15" x14ac:dyDescent="0.3">
      <c r="B976" s="70"/>
      <c r="C976" s="60"/>
      <c r="D976" s="60"/>
      <c r="E976" s="172"/>
      <c r="F976" s="48"/>
      <c r="G976" s="48"/>
      <c r="H976" s="60"/>
      <c r="I976" s="60"/>
      <c r="J976" s="71"/>
      <c r="K976" s="54"/>
      <c r="L976" s="53"/>
      <c r="M976" s="71"/>
      <c r="N976" s="60"/>
      <c r="O976" s="72"/>
    </row>
    <row r="977" spans="2:15" x14ac:dyDescent="0.3">
      <c r="B977" s="70"/>
      <c r="C977" s="60"/>
      <c r="D977" s="60"/>
      <c r="E977" s="172"/>
      <c r="F977" s="48"/>
      <c r="G977" s="48"/>
      <c r="H977" s="60"/>
      <c r="I977" s="60"/>
      <c r="J977" s="71"/>
      <c r="K977" s="54"/>
      <c r="L977" s="53"/>
      <c r="M977" s="71"/>
      <c r="N977" s="60"/>
      <c r="O977" s="72"/>
    </row>
    <row r="978" spans="2:15" x14ac:dyDescent="0.3">
      <c r="B978" s="70"/>
      <c r="C978" s="60"/>
      <c r="D978" s="60"/>
      <c r="E978" s="172"/>
      <c r="F978" s="48"/>
      <c r="G978" s="48"/>
      <c r="H978" s="60"/>
      <c r="I978" s="60"/>
      <c r="J978" s="71"/>
      <c r="K978" s="54"/>
      <c r="L978" s="53"/>
      <c r="M978" s="71"/>
      <c r="N978" s="60"/>
      <c r="O978" s="72"/>
    </row>
    <row r="979" spans="2:15" x14ac:dyDescent="0.3">
      <c r="B979" s="70"/>
      <c r="C979" s="60"/>
      <c r="D979" s="60"/>
      <c r="E979" s="172"/>
      <c r="F979" s="48"/>
      <c r="G979" s="48"/>
      <c r="H979" s="60"/>
      <c r="I979" s="60"/>
      <c r="J979" s="71"/>
      <c r="K979" s="54"/>
      <c r="L979" s="53"/>
      <c r="M979" s="71"/>
      <c r="N979" s="60"/>
      <c r="O979" s="72"/>
    </row>
    <row r="980" spans="2:15" x14ac:dyDescent="0.3">
      <c r="B980" s="70"/>
      <c r="C980" s="60"/>
      <c r="D980" s="60"/>
      <c r="E980" s="172"/>
      <c r="F980" s="48"/>
      <c r="G980" s="48"/>
      <c r="H980" s="60"/>
      <c r="I980" s="60"/>
      <c r="J980" s="71"/>
      <c r="K980" s="54"/>
      <c r="L980" s="53"/>
      <c r="M980" s="71"/>
      <c r="N980" s="60"/>
      <c r="O980" s="72"/>
    </row>
    <row r="981" spans="2:15" x14ac:dyDescent="0.3">
      <c r="B981" s="70"/>
      <c r="C981" s="60"/>
      <c r="D981" s="60"/>
      <c r="E981" s="172"/>
      <c r="F981" s="48"/>
      <c r="G981" s="48"/>
      <c r="H981" s="60"/>
      <c r="I981" s="60"/>
      <c r="J981" s="71"/>
      <c r="K981" s="54"/>
      <c r="L981" s="53"/>
      <c r="M981" s="71"/>
      <c r="N981" s="60"/>
      <c r="O981" s="72"/>
    </row>
    <row r="982" spans="2:15" x14ac:dyDescent="0.3">
      <c r="B982" s="70"/>
      <c r="C982" s="60"/>
      <c r="D982" s="60"/>
      <c r="E982" s="172"/>
      <c r="F982" s="48"/>
      <c r="G982" s="48"/>
      <c r="H982" s="60"/>
      <c r="I982" s="60"/>
      <c r="J982" s="71"/>
      <c r="K982" s="54"/>
      <c r="L982" s="53"/>
      <c r="M982" s="71"/>
      <c r="N982" s="60"/>
      <c r="O982" s="72"/>
    </row>
    <row r="983" spans="2:15" x14ac:dyDescent="0.3">
      <c r="B983" s="70"/>
      <c r="C983" s="60"/>
      <c r="D983" s="60"/>
      <c r="E983" s="172"/>
      <c r="F983" s="48"/>
      <c r="G983" s="48"/>
      <c r="H983" s="60"/>
      <c r="I983" s="60"/>
      <c r="J983" s="71"/>
      <c r="K983" s="54"/>
      <c r="L983" s="53"/>
      <c r="M983" s="71"/>
      <c r="N983" s="60"/>
      <c r="O983" s="72"/>
    </row>
    <row r="984" spans="2:15" x14ac:dyDescent="0.3">
      <c r="B984" s="70"/>
      <c r="C984" s="60"/>
      <c r="D984" s="60"/>
      <c r="E984" s="172"/>
      <c r="F984" s="48"/>
      <c r="G984" s="48"/>
      <c r="H984" s="60"/>
      <c r="I984" s="60"/>
      <c r="J984" s="71"/>
      <c r="K984" s="54"/>
      <c r="L984" s="53"/>
      <c r="M984" s="71"/>
      <c r="N984" s="60"/>
      <c r="O984" s="72"/>
    </row>
    <row r="985" spans="2:15" x14ac:dyDescent="0.3">
      <c r="B985" s="70"/>
      <c r="C985" s="60"/>
      <c r="D985" s="60"/>
      <c r="E985" s="172"/>
      <c r="F985" s="48"/>
      <c r="G985" s="48"/>
      <c r="H985" s="60"/>
      <c r="I985" s="60"/>
      <c r="J985" s="71"/>
      <c r="K985" s="54"/>
      <c r="L985" s="53"/>
      <c r="M985" s="71"/>
      <c r="N985" s="60"/>
      <c r="O985" s="72"/>
    </row>
    <row r="986" spans="2:15" x14ac:dyDescent="0.3">
      <c r="B986" s="70"/>
      <c r="C986" s="60"/>
      <c r="D986" s="60"/>
      <c r="E986" s="172"/>
      <c r="F986" s="48"/>
      <c r="G986" s="48"/>
      <c r="H986" s="60"/>
      <c r="I986" s="60"/>
      <c r="J986" s="71"/>
      <c r="K986" s="54"/>
      <c r="L986" s="53"/>
      <c r="M986" s="71"/>
      <c r="N986" s="60"/>
      <c r="O986" s="72"/>
    </row>
    <row r="987" spans="2:15" x14ac:dyDescent="0.3">
      <c r="B987" s="70"/>
      <c r="C987" s="60"/>
      <c r="D987" s="60"/>
      <c r="E987" s="172"/>
      <c r="F987" s="48"/>
      <c r="G987" s="48"/>
      <c r="H987" s="60"/>
      <c r="I987" s="60"/>
      <c r="J987" s="71"/>
      <c r="K987" s="54"/>
      <c r="L987" s="53"/>
      <c r="M987" s="71"/>
      <c r="N987" s="60"/>
      <c r="O987" s="72"/>
    </row>
    <row r="988" spans="2:15" x14ac:dyDescent="0.3">
      <c r="B988" s="70"/>
      <c r="C988" s="60"/>
      <c r="D988" s="60"/>
      <c r="E988" s="172"/>
      <c r="F988" s="48"/>
      <c r="G988" s="48"/>
      <c r="H988" s="60"/>
      <c r="I988" s="60"/>
      <c r="J988" s="71"/>
      <c r="K988" s="54"/>
      <c r="L988" s="53"/>
      <c r="M988" s="71"/>
      <c r="N988" s="60"/>
      <c r="O988" s="72"/>
    </row>
    <row r="989" spans="2:15" x14ac:dyDescent="0.3">
      <c r="B989" s="70"/>
      <c r="C989" s="60"/>
      <c r="D989" s="60"/>
      <c r="E989" s="172"/>
      <c r="F989" s="48"/>
      <c r="G989" s="48"/>
      <c r="H989" s="60"/>
      <c r="I989" s="60"/>
      <c r="J989" s="71"/>
      <c r="K989" s="54"/>
      <c r="L989" s="53"/>
      <c r="M989" s="71"/>
      <c r="N989" s="60"/>
      <c r="O989" s="72"/>
    </row>
    <row r="990" spans="2:15" x14ac:dyDescent="0.3">
      <c r="B990" s="70"/>
      <c r="C990" s="60"/>
      <c r="D990" s="60"/>
      <c r="E990" s="172"/>
      <c r="F990" s="48"/>
      <c r="G990" s="48"/>
      <c r="H990" s="60"/>
      <c r="I990" s="60"/>
      <c r="J990" s="71"/>
      <c r="K990" s="54"/>
      <c r="L990" s="53"/>
      <c r="M990" s="71"/>
      <c r="N990" s="60"/>
      <c r="O990" s="72"/>
    </row>
    <row r="991" spans="2:15" x14ac:dyDescent="0.3">
      <c r="B991" s="70"/>
      <c r="C991" s="60"/>
      <c r="D991" s="60"/>
      <c r="E991" s="172"/>
      <c r="F991" s="48"/>
      <c r="G991" s="48"/>
      <c r="H991" s="60"/>
      <c r="I991" s="60"/>
      <c r="J991" s="71"/>
      <c r="K991" s="54"/>
      <c r="L991" s="53"/>
      <c r="M991" s="71"/>
      <c r="N991" s="60"/>
      <c r="O991" s="72"/>
    </row>
    <row r="992" spans="2:15" x14ac:dyDescent="0.3">
      <c r="B992" s="70"/>
      <c r="C992" s="60"/>
      <c r="D992" s="60"/>
      <c r="E992" s="172"/>
      <c r="F992" s="48"/>
      <c r="G992" s="48"/>
      <c r="H992" s="60"/>
      <c r="I992" s="60"/>
      <c r="J992" s="71"/>
      <c r="K992" s="54"/>
      <c r="L992" s="53"/>
      <c r="M992" s="71"/>
      <c r="N992" s="60"/>
      <c r="O992" s="72"/>
    </row>
    <row r="993" spans="2:15" x14ac:dyDescent="0.3">
      <c r="B993" s="70"/>
      <c r="C993" s="60"/>
      <c r="D993" s="60"/>
      <c r="E993" s="172"/>
      <c r="F993" s="48"/>
      <c r="G993" s="48"/>
      <c r="H993" s="60"/>
      <c r="I993" s="60"/>
      <c r="J993" s="71"/>
      <c r="K993" s="54"/>
      <c r="L993" s="53"/>
      <c r="M993" s="71"/>
      <c r="N993" s="60"/>
      <c r="O993" s="72"/>
    </row>
    <row r="994" spans="2:15" x14ac:dyDescent="0.3">
      <c r="B994" s="70"/>
      <c r="C994" s="60"/>
      <c r="D994" s="60"/>
      <c r="E994" s="172"/>
      <c r="F994" s="48"/>
      <c r="G994" s="48"/>
      <c r="H994" s="60"/>
      <c r="I994" s="60"/>
      <c r="J994" s="71"/>
      <c r="K994" s="54"/>
      <c r="L994" s="53"/>
      <c r="M994" s="71"/>
      <c r="N994" s="60"/>
      <c r="O994" s="72"/>
    </row>
    <row r="995" spans="2:15" x14ac:dyDescent="0.3">
      <c r="B995" s="70"/>
      <c r="C995" s="60"/>
      <c r="D995" s="60"/>
      <c r="E995" s="172"/>
      <c r="F995" s="48"/>
      <c r="G995" s="48"/>
      <c r="H995" s="60"/>
      <c r="I995" s="60"/>
      <c r="J995" s="71"/>
      <c r="K995" s="54"/>
      <c r="L995" s="53"/>
      <c r="M995" s="71"/>
      <c r="N995" s="60"/>
      <c r="O995" s="72"/>
    </row>
    <row r="996" spans="2:15" x14ac:dyDescent="0.3">
      <c r="B996" s="70"/>
      <c r="C996" s="60"/>
      <c r="D996" s="60"/>
      <c r="E996" s="172"/>
      <c r="F996" s="48"/>
      <c r="G996" s="48"/>
      <c r="H996" s="60"/>
      <c r="I996" s="60"/>
      <c r="J996" s="71"/>
      <c r="K996" s="54"/>
      <c r="L996" s="53"/>
      <c r="M996" s="71"/>
      <c r="N996" s="60"/>
      <c r="O996" s="72"/>
    </row>
    <row r="997" spans="2:15" x14ac:dyDescent="0.3">
      <c r="B997" s="70"/>
      <c r="C997" s="60"/>
      <c r="D997" s="60"/>
      <c r="E997" s="172"/>
      <c r="F997" s="48"/>
      <c r="G997" s="48"/>
      <c r="H997" s="60"/>
      <c r="I997" s="60"/>
      <c r="J997" s="71"/>
      <c r="K997" s="54"/>
      <c r="L997" s="53"/>
      <c r="M997" s="71"/>
      <c r="N997" s="60"/>
      <c r="O997" s="72"/>
    </row>
    <row r="998" spans="2:15" x14ac:dyDescent="0.3">
      <c r="B998" s="70"/>
      <c r="C998" s="60"/>
      <c r="D998" s="60"/>
      <c r="E998" s="172"/>
      <c r="F998" s="48"/>
      <c r="G998" s="48"/>
      <c r="H998" s="60"/>
      <c r="I998" s="60"/>
      <c r="J998" s="71"/>
      <c r="K998" s="54"/>
      <c r="L998" s="53"/>
      <c r="M998" s="71"/>
      <c r="N998" s="60"/>
      <c r="O998" s="72"/>
    </row>
    <row r="999" spans="2:15" x14ac:dyDescent="0.3">
      <c r="B999" s="70"/>
      <c r="C999" s="60"/>
      <c r="D999" s="60"/>
      <c r="E999" s="172"/>
      <c r="F999" s="48"/>
      <c r="G999" s="48"/>
      <c r="H999" s="60"/>
      <c r="I999" s="60"/>
      <c r="J999" s="71"/>
      <c r="K999" s="54"/>
      <c r="L999" s="53"/>
      <c r="M999" s="71"/>
      <c r="N999" s="60"/>
      <c r="O999" s="72"/>
    </row>
    <row r="1000" spans="2:15" x14ac:dyDescent="0.3">
      <c r="B1000" s="70"/>
      <c r="C1000" s="60"/>
      <c r="D1000" s="60"/>
      <c r="E1000" s="172"/>
      <c r="F1000" s="48"/>
      <c r="G1000" s="48"/>
      <c r="H1000" s="60"/>
      <c r="I1000" s="60"/>
      <c r="J1000" s="71"/>
      <c r="K1000" s="54"/>
      <c r="L1000" s="53"/>
      <c r="M1000" s="71"/>
      <c r="N1000" s="60"/>
      <c r="O1000" s="72"/>
    </row>
    <row r="1001" spans="2:15" x14ac:dyDescent="0.3">
      <c r="B1001" s="70"/>
      <c r="C1001" s="60"/>
      <c r="D1001" s="60"/>
      <c r="E1001" s="172"/>
      <c r="F1001" s="48"/>
      <c r="G1001" s="48"/>
      <c r="H1001" s="60"/>
      <c r="I1001" s="60"/>
      <c r="J1001" s="71"/>
      <c r="K1001" s="54"/>
      <c r="L1001" s="53"/>
      <c r="M1001" s="71"/>
      <c r="N1001" s="60"/>
      <c r="O1001" s="72"/>
    </row>
    <row r="1002" spans="2:15" x14ac:dyDescent="0.3">
      <c r="B1002" s="70"/>
      <c r="C1002" s="60"/>
      <c r="D1002" s="60"/>
      <c r="E1002" s="172"/>
      <c r="F1002" s="48"/>
      <c r="G1002" s="48"/>
      <c r="H1002" s="60"/>
      <c r="I1002" s="60"/>
      <c r="J1002" s="71"/>
      <c r="K1002" s="54"/>
      <c r="L1002" s="53"/>
      <c r="M1002" s="71"/>
      <c r="N1002" s="60"/>
      <c r="O1002" s="72"/>
    </row>
    <row r="1003" spans="2:15" x14ac:dyDescent="0.3">
      <c r="B1003" s="70"/>
      <c r="C1003" s="60"/>
      <c r="D1003" s="60"/>
      <c r="E1003" s="172"/>
      <c r="F1003" s="48"/>
      <c r="G1003" s="48"/>
      <c r="H1003" s="60"/>
      <c r="I1003" s="60"/>
      <c r="J1003" s="71"/>
      <c r="K1003" s="54"/>
      <c r="L1003" s="53"/>
      <c r="M1003" s="71"/>
      <c r="N1003" s="60"/>
      <c r="O1003" s="72"/>
    </row>
    <row r="1004" spans="2:15" x14ac:dyDescent="0.3">
      <c r="B1004" s="70"/>
      <c r="C1004" s="60"/>
      <c r="D1004" s="60"/>
      <c r="E1004" s="172"/>
      <c r="F1004" s="48"/>
      <c r="G1004" s="48"/>
      <c r="H1004" s="60"/>
      <c r="I1004" s="60"/>
      <c r="J1004" s="71"/>
      <c r="K1004" s="54"/>
      <c r="L1004" s="53"/>
      <c r="M1004" s="71"/>
      <c r="N1004" s="60"/>
      <c r="O1004" s="72"/>
    </row>
    <row r="1005" spans="2:15" x14ac:dyDescent="0.3">
      <c r="B1005" s="70"/>
      <c r="C1005" s="60"/>
      <c r="D1005" s="60"/>
      <c r="E1005" s="172"/>
      <c r="F1005" s="48"/>
      <c r="G1005" s="48"/>
      <c r="H1005" s="60"/>
      <c r="I1005" s="60"/>
      <c r="J1005" s="71"/>
      <c r="K1005" s="54"/>
      <c r="L1005" s="53"/>
      <c r="M1005" s="71"/>
      <c r="N1005" s="60"/>
      <c r="O1005" s="72"/>
    </row>
    <row r="1006" spans="2:15" x14ac:dyDescent="0.3">
      <c r="B1006" s="70"/>
      <c r="C1006" s="60"/>
      <c r="D1006" s="60"/>
      <c r="E1006" s="172"/>
      <c r="F1006" s="48"/>
      <c r="G1006" s="48"/>
      <c r="H1006" s="60"/>
      <c r="I1006" s="60"/>
      <c r="J1006" s="71"/>
      <c r="K1006" s="54"/>
      <c r="L1006" s="53"/>
      <c r="M1006" s="71"/>
      <c r="N1006" s="60"/>
      <c r="O1006" s="72"/>
    </row>
    <row r="1007" spans="2:15" x14ac:dyDescent="0.3">
      <c r="B1007" s="70"/>
      <c r="C1007" s="60"/>
      <c r="D1007" s="60"/>
      <c r="E1007" s="172"/>
      <c r="F1007" s="48"/>
      <c r="G1007" s="48"/>
      <c r="H1007" s="60"/>
      <c r="I1007" s="60"/>
      <c r="J1007" s="71"/>
      <c r="K1007" s="54"/>
      <c r="L1007" s="53"/>
      <c r="M1007" s="71"/>
      <c r="N1007" s="60"/>
      <c r="O1007" s="72"/>
    </row>
    <row r="1008" spans="2:15" x14ac:dyDescent="0.3">
      <c r="B1008" s="70"/>
      <c r="C1008" s="60"/>
      <c r="D1008" s="60"/>
      <c r="E1008" s="172"/>
      <c r="F1008" s="48"/>
      <c r="G1008" s="48"/>
      <c r="H1008" s="60"/>
      <c r="I1008" s="60"/>
      <c r="J1008" s="71"/>
      <c r="K1008" s="54"/>
      <c r="L1008" s="53"/>
      <c r="M1008" s="71"/>
      <c r="N1008" s="60"/>
      <c r="O1008" s="72"/>
    </row>
    <row r="1009" spans="2:15" x14ac:dyDescent="0.3">
      <c r="B1009" s="70"/>
      <c r="C1009" s="60"/>
      <c r="D1009" s="60"/>
      <c r="E1009" s="172"/>
      <c r="F1009" s="48"/>
      <c r="G1009" s="48"/>
      <c r="H1009" s="60"/>
      <c r="I1009" s="60"/>
      <c r="J1009" s="71"/>
      <c r="K1009" s="54"/>
      <c r="L1009" s="53"/>
      <c r="M1009" s="71"/>
      <c r="N1009" s="60"/>
      <c r="O1009" s="72"/>
    </row>
    <row r="1010" spans="2:15" x14ac:dyDescent="0.3">
      <c r="B1010" s="70"/>
      <c r="C1010" s="60"/>
      <c r="D1010" s="60"/>
      <c r="E1010" s="172"/>
      <c r="F1010" s="48"/>
      <c r="G1010" s="48"/>
      <c r="H1010" s="60"/>
      <c r="I1010" s="60"/>
      <c r="J1010" s="71"/>
      <c r="K1010" s="54"/>
      <c r="L1010" s="53"/>
      <c r="M1010" s="71"/>
      <c r="N1010" s="60"/>
      <c r="O1010" s="72"/>
    </row>
    <row r="1011" spans="2:15" x14ac:dyDescent="0.3">
      <c r="B1011" s="70"/>
      <c r="C1011" s="60"/>
      <c r="D1011" s="60"/>
      <c r="E1011" s="172"/>
      <c r="F1011" s="48"/>
      <c r="G1011" s="48"/>
      <c r="H1011" s="60"/>
      <c r="I1011" s="60"/>
      <c r="J1011" s="71"/>
      <c r="K1011" s="54"/>
      <c r="L1011" s="53"/>
      <c r="M1011" s="71"/>
      <c r="N1011" s="60"/>
      <c r="O1011" s="72"/>
    </row>
    <row r="1012" spans="2:15" x14ac:dyDescent="0.3">
      <c r="B1012" s="70"/>
      <c r="C1012" s="60"/>
      <c r="D1012" s="60"/>
      <c r="E1012" s="172"/>
      <c r="F1012" s="48"/>
      <c r="G1012" s="48"/>
      <c r="H1012" s="60"/>
      <c r="I1012" s="60"/>
      <c r="J1012" s="71"/>
      <c r="K1012" s="54"/>
      <c r="L1012" s="53"/>
      <c r="M1012" s="71"/>
      <c r="N1012" s="60"/>
      <c r="O1012" s="72"/>
    </row>
    <row r="1013" spans="2:15" x14ac:dyDescent="0.3">
      <c r="B1013" s="70"/>
      <c r="C1013" s="60"/>
      <c r="D1013" s="60"/>
      <c r="E1013" s="172"/>
      <c r="F1013" s="48"/>
      <c r="G1013" s="48"/>
      <c r="H1013" s="60"/>
      <c r="I1013" s="60"/>
      <c r="J1013" s="71"/>
      <c r="K1013" s="54"/>
      <c r="L1013" s="53"/>
      <c r="M1013" s="71"/>
      <c r="N1013" s="60"/>
      <c r="O1013" s="72"/>
    </row>
    <row r="1014" spans="2:15" x14ac:dyDescent="0.3">
      <c r="B1014" s="70"/>
      <c r="C1014" s="60"/>
      <c r="D1014" s="60"/>
      <c r="E1014" s="172"/>
      <c r="F1014" s="48"/>
      <c r="G1014" s="48"/>
      <c r="H1014" s="60"/>
      <c r="I1014" s="60"/>
      <c r="J1014" s="71"/>
      <c r="K1014" s="54"/>
      <c r="L1014" s="53"/>
      <c r="M1014" s="71"/>
      <c r="N1014" s="60"/>
      <c r="O1014" s="72"/>
    </row>
    <row r="1015" spans="2:15" x14ac:dyDescent="0.3">
      <c r="B1015" s="70"/>
      <c r="C1015" s="60"/>
      <c r="D1015" s="60"/>
      <c r="E1015" s="172"/>
      <c r="F1015" s="48"/>
      <c r="G1015" s="48"/>
      <c r="H1015" s="60"/>
      <c r="I1015" s="60"/>
      <c r="J1015" s="71"/>
      <c r="K1015" s="54"/>
      <c r="L1015" s="53"/>
      <c r="M1015" s="71"/>
      <c r="N1015" s="60"/>
      <c r="O1015" s="72"/>
    </row>
    <row r="1016" spans="2:15" x14ac:dyDescent="0.3">
      <c r="B1016" s="70"/>
      <c r="C1016" s="60"/>
      <c r="D1016" s="60"/>
      <c r="E1016" s="172"/>
      <c r="F1016" s="48"/>
      <c r="G1016" s="48"/>
      <c r="H1016" s="60"/>
      <c r="I1016" s="60"/>
      <c r="J1016" s="71"/>
      <c r="K1016" s="54"/>
      <c r="L1016" s="53"/>
      <c r="M1016" s="71"/>
      <c r="N1016" s="60"/>
      <c r="O1016" s="72"/>
    </row>
    <row r="1017" spans="2:15" x14ac:dyDescent="0.3">
      <c r="B1017" s="70"/>
      <c r="C1017" s="60"/>
      <c r="D1017" s="60"/>
      <c r="E1017" s="172"/>
      <c r="F1017" s="48"/>
      <c r="G1017" s="48"/>
      <c r="H1017" s="60"/>
      <c r="I1017" s="60"/>
      <c r="J1017" s="71"/>
      <c r="K1017" s="54"/>
      <c r="L1017" s="53"/>
      <c r="M1017" s="71"/>
      <c r="N1017" s="60"/>
      <c r="O1017" s="72"/>
    </row>
    <row r="1018" spans="2:15" x14ac:dyDescent="0.3">
      <c r="B1018" s="70"/>
      <c r="C1018" s="60"/>
      <c r="D1018" s="60"/>
      <c r="E1018" s="172"/>
      <c r="F1018" s="48"/>
      <c r="G1018" s="48"/>
      <c r="H1018" s="60"/>
      <c r="I1018" s="60"/>
      <c r="J1018" s="71"/>
      <c r="K1018" s="54"/>
      <c r="L1018" s="53"/>
      <c r="M1018" s="71"/>
      <c r="N1018" s="60"/>
      <c r="O1018" s="72"/>
    </row>
    <row r="1019" spans="2:15" x14ac:dyDescent="0.3">
      <c r="B1019" s="70"/>
      <c r="C1019" s="60"/>
      <c r="D1019" s="60"/>
      <c r="E1019" s="172"/>
      <c r="F1019" s="48"/>
      <c r="G1019" s="48"/>
      <c r="H1019" s="60"/>
      <c r="I1019" s="60"/>
      <c r="J1019" s="71"/>
      <c r="K1019" s="54"/>
      <c r="L1019" s="53"/>
      <c r="M1019" s="71"/>
      <c r="N1019" s="60"/>
      <c r="O1019" s="72"/>
    </row>
    <row r="1020" spans="2:15" x14ac:dyDescent="0.3">
      <c r="B1020" s="70"/>
      <c r="C1020" s="60"/>
      <c r="D1020" s="60"/>
      <c r="E1020" s="172"/>
      <c r="F1020" s="48"/>
      <c r="G1020" s="48"/>
      <c r="H1020" s="60"/>
      <c r="I1020" s="60"/>
      <c r="J1020" s="71"/>
      <c r="K1020" s="54"/>
      <c r="L1020" s="53"/>
      <c r="M1020" s="71"/>
      <c r="N1020" s="60"/>
      <c r="O1020" s="72"/>
    </row>
    <row r="1021" spans="2:15" x14ac:dyDescent="0.3">
      <c r="B1021" s="70"/>
      <c r="C1021" s="60"/>
      <c r="D1021" s="60"/>
      <c r="E1021" s="172"/>
      <c r="F1021" s="48"/>
      <c r="G1021" s="48"/>
      <c r="H1021" s="60"/>
      <c r="I1021" s="60"/>
      <c r="J1021" s="71"/>
      <c r="K1021" s="54"/>
      <c r="L1021" s="53"/>
      <c r="M1021" s="71"/>
      <c r="N1021" s="60"/>
      <c r="O1021" s="72"/>
    </row>
    <row r="1022" spans="2:15" x14ac:dyDescent="0.3">
      <c r="B1022" s="70"/>
      <c r="C1022" s="60"/>
      <c r="D1022" s="60"/>
      <c r="E1022" s="172"/>
      <c r="F1022" s="48"/>
      <c r="G1022" s="48"/>
      <c r="H1022" s="60"/>
      <c r="I1022" s="60"/>
      <c r="J1022" s="71"/>
      <c r="K1022" s="54"/>
      <c r="L1022" s="53"/>
      <c r="M1022" s="71"/>
      <c r="N1022" s="60"/>
      <c r="O1022" s="72"/>
    </row>
    <row r="1023" spans="2:15" x14ac:dyDescent="0.3">
      <c r="B1023" s="70"/>
      <c r="C1023" s="60"/>
      <c r="D1023" s="60"/>
      <c r="E1023" s="172"/>
      <c r="F1023" s="48"/>
      <c r="G1023" s="48"/>
      <c r="H1023" s="60"/>
      <c r="I1023" s="60"/>
      <c r="J1023" s="71"/>
      <c r="K1023" s="54"/>
      <c r="L1023" s="53"/>
      <c r="M1023" s="71"/>
      <c r="N1023" s="60"/>
      <c r="O1023" s="72"/>
    </row>
    <row r="1024" spans="2:15" x14ac:dyDescent="0.3">
      <c r="B1024" s="70"/>
      <c r="C1024" s="60"/>
      <c r="D1024" s="60"/>
      <c r="E1024" s="172"/>
      <c r="F1024" s="48"/>
      <c r="G1024" s="48"/>
      <c r="H1024" s="60"/>
      <c r="I1024" s="60"/>
      <c r="J1024" s="71"/>
      <c r="K1024" s="54"/>
      <c r="L1024" s="53"/>
      <c r="M1024" s="71"/>
      <c r="N1024" s="60"/>
      <c r="O1024" s="72"/>
    </row>
    <row r="1025" spans="2:15" x14ac:dyDescent="0.3">
      <c r="B1025" s="70"/>
      <c r="C1025" s="60"/>
      <c r="D1025" s="60"/>
      <c r="E1025" s="172"/>
      <c r="F1025" s="48"/>
      <c r="G1025" s="48"/>
      <c r="H1025" s="60"/>
      <c r="I1025" s="60"/>
      <c r="J1025" s="71"/>
      <c r="K1025" s="54"/>
      <c r="L1025" s="53"/>
      <c r="M1025" s="71"/>
      <c r="N1025" s="60"/>
      <c r="O1025" s="72"/>
    </row>
    <row r="1026" spans="2:15" x14ac:dyDescent="0.3">
      <c r="B1026" s="70"/>
      <c r="C1026" s="60"/>
      <c r="D1026" s="60"/>
      <c r="E1026" s="172"/>
      <c r="F1026" s="48"/>
      <c r="G1026" s="48"/>
      <c r="H1026" s="60"/>
      <c r="I1026" s="60"/>
      <c r="J1026" s="71"/>
      <c r="K1026" s="54"/>
      <c r="L1026" s="53"/>
      <c r="M1026" s="71"/>
      <c r="N1026" s="60"/>
      <c r="O1026" s="72"/>
    </row>
    <row r="1027" spans="2:15" x14ac:dyDescent="0.3">
      <c r="B1027" s="70"/>
      <c r="C1027" s="60"/>
      <c r="D1027" s="60"/>
      <c r="E1027" s="172"/>
      <c r="F1027" s="48"/>
      <c r="G1027" s="48"/>
      <c r="H1027" s="60"/>
      <c r="I1027" s="60"/>
      <c r="J1027" s="71"/>
      <c r="K1027" s="54"/>
      <c r="L1027" s="53"/>
      <c r="M1027" s="71"/>
      <c r="N1027" s="60"/>
      <c r="O1027" s="72"/>
    </row>
    <row r="1028" spans="2:15" x14ac:dyDescent="0.3">
      <c r="B1028" s="70"/>
      <c r="C1028" s="60"/>
      <c r="D1028" s="60"/>
      <c r="E1028" s="172"/>
      <c r="F1028" s="48"/>
      <c r="G1028" s="48"/>
      <c r="H1028" s="60"/>
      <c r="I1028" s="60"/>
      <c r="J1028" s="71"/>
      <c r="K1028" s="54"/>
      <c r="L1028" s="53"/>
      <c r="M1028" s="71"/>
      <c r="N1028" s="60"/>
      <c r="O1028" s="72"/>
    </row>
    <row r="1029" spans="2:15" x14ac:dyDescent="0.3">
      <c r="B1029" s="70"/>
      <c r="C1029" s="60"/>
      <c r="D1029" s="60"/>
      <c r="E1029" s="172"/>
      <c r="F1029" s="48"/>
      <c r="G1029" s="48"/>
      <c r="H1029" s="60"/>
      <c r="I1029" s="60"/>
      <c r="J1029" s="71"/>
      <c r="K1029" s="54"/>
      <c r="L1029" s="53"/>
      <c r="M1029" s="71"/>
      <c r="N1029" s="60"/>
      <c r="O1029" s="72"/>
    </row>
    <row r="1030" spans="2:15" x14ac:dyDescent="0.3">
      <c r="B1030" s="70"/>
      <c r="C1030" s="60"/>
      <c r="D1030" s="60"/>
      <c r="E1030" s="172"/>
      <c r="F1030" s="48"/>
      <c r="G1030" s="48"/>
      <c r="H1030" s="60"/>
      <c r="I1030" s="60"/>
      <c r="J1030" s="71"/>
      <c r="K1030" s="54"/>
      <c r="L1030" s="53"/>
      <c r="M1030" s="71"/>
      <c r="N1030" s="60"/>
      <c r="O1030" s="72"/>
    </row>
    <row r="1031" spans="2:15" x14ac:dyDescent="0.3">
      <c r="B1031" s="70"/>
      <c r="C1031" s="60"/>
      <c r="D1031" s="60"/>
      <c r="E1031" s="172"/>
      <c r="F1031" s="48"/>
      <c r="G1031" s="48"/>
      <c r="H1031" s="60"/>
      <c r="I1031" s="60"/>
      <c r="J1031" s="71"/>
      <c r="K1031" s="54"/>
      <c r="L1031" s="53"/>
      <c r="M1031" s="71"/>
      <c r="N1031" s="60"/>
      <c r="O1031" s="72"/>
    </row>
    <row r="1032" spans="2:15" x14ac:dyDescent="0.3">
      <c r="B1032" s="70"/>
      <c r="C1032" s="60"/>
      <c r="D1032" s="60"/>
      <c r="E1032" s="172"/>
      <c r="F1032" s="48"/>
      <c r="G1032" s="48"/>
      <c r="H1032" s="60"/>
      <c r="I1032" s="60"/>
      <c r="J1032" s="71"/>
      <c r="K1032" s="54"/>
      <c r="L1032" s="53"/>
      <c r="M1032" s="71"/>
      <c r="N1032" s="60"/>
      <c r="O1032" s="72"/>
    </row>
    <row r="1033" spans="2:15" x14ac:dyDescent="0.3">
      <c r="B1033" s="70"/>
      <c r="C1033" s="60"/>
      <c r="D1033" s="60"/>
      <c r="E1033" s="172"/>
      <c r="F1033" s="48"/>
      <c r="G1033" s="48"/>
      <c r="H1033" s="60"/>
      <c r="I1033" s="60"/>
      <c r="J1033" s="71"/>
      <c r="K1033" s="54"/>
      <c r="L1033" s="53"/>
      <c r="M1033" s="71"/>
      <c r="N1033" s="60"/>
      <c r="O1033" s="72"/>
    </row>
    <row r="1034" spans="2:15" x14ac:dyDescent="0.3">
      <c r="B1034" s="70"/>
      <c r="C1034" s="60"/>
      <c r="D1034" s="60"/>
      <c r="E1034" s="172"/>
      <c r="F1034" s="48"/>
      <c r="G1034" s="48"/>
      <c r="H1034" s="60"/>
      <c r="I1034" s="60"/>
      <c r="J1034" s="71"/>
      <c r="K1034" s="54"/>
      <c r="L1034" s="53"/>
      <c r="M1034" s="71"/>
      <c r="N1034" s="60"/>
      <c r="O1034" s="72"/>
    </row>
    <row r="1035" spans="2:15" x14ac:dyDescent="0.3">
      <c r="B1035" s="70"/>
      <c r="C1035" s="60"/>
      <c r="D1035" s="60"/>
      <c r="E1035" s="172"/>
      <c r="F1035" s="48"/>
      <c r="G1035" s="48"/>
      <c r="H1035" s="60"/>
      <c r="I1035" s="60"/>
      <c r="J1035" s="71"/>
      <c r="K1035" s="54"/>
      <c r="L1035" s="53"/>
      <c r="M1035" s="71"/>
      <c r="N1035" s="60"/>
      <c r="O1035" s="72"/>
    </row>
    <row r="1036" spans="2:15" x14ac:dyDescent="0.3">
      <c r="B1036" s="70"/>
      <c r="C1036" s="60"/>
      <c r="D1036" s="60"/>
      <c r="E1036" s="172"/>
      <c r="F1036" s="48"/>
      <c r="G1036" s="48"/>
      <c r="H1036" s="60"/>
      <c r="I1036" s="60"/>
      <c r="J1036" s="71"/>
      <c r="K1036" s="54"/>
      <c r="L1036" s="53"/>
      <c r="M1036" s="71"/>
      <c r="N1036" s="60"/>
      <c r="O1036" s="72"/>
    </row>
    <row r="1037" spans="2:15" x14ac:dyDescent="0.3">
      <c r="B1037" s="70"/>
      <c r="C1037" s="60"/>
      <c r="D1037" s="60"/>
      <c r="E1037" s="172"/>
      <c r="F1037" s="48"/>
      <c r="G1037" s="48"/>
      <c r="H1037" s="60"/>
      <c r="I1037" s="60"/>
      <c r="J1037" s="71"/>
      <c r="K1037" s="54"/>
      <c r="L1037" s="53"/>
      <c r="M1037" s="71"/>
      <c r="N1037" s="60"/>
      <c r="O1037" s="72"/>
    </row>
    <row r="1038" spans="2:15" x14ac:dyDescent="0.3">
      <c r="B1038" s="70"/>
      <c r="C1038" s="60"/>
      <c r="D1038" s="60"/>
      <c r="E1038" s="172"/>
      <c r="F1038" s="48"/>
      <c r="G1038" s="48"/>
      <c r="H1038" s="60"/>
      <c r="I1038" s="60"/>
      <c r="J1038" s="71"/>
      <c r="K1038" s="54"/>
      <c r="L1038" s="53"/>
      <c r="M1038" s="71"/>
      <c r="N1038" s="60"/>
      <c r="O1038" s="72"/>
    </row>
    <row r="1039" spans="2:15" x14ac:dyDescent="0.3">
      <c r="B1039" s="70"/>
      <c r="C1039" s="60"/>
      <c r="D1039" s="60"/>
      <c r="E1039" s="172"/>
      <c r="F1039" s="48"/>
      <c r="G1039" s="48"/>
      <c r="H1039" s="60"/>
      <c r="I1039" s="60"/>
      <c r="J1039" s="71"/>
      <c r="K1039" s="54"/>
      <c r="L1039" s="53"/>
      <c r="M1039" s="71"/>
      <c r="N1039" s="60"/>
      <c r="O1039" s="72"/>
    </row>
    <row r="1040" spans="2:15" x14ac:dyDescent="0.3">
      <c r="B1040" s="70"/>
      <c r="C1040" s="60"/>
      <c r="D1040" s="60"/>
      <c r="E1040" s="172"/>
      <c r="F1040" s="48"/>
      <c r="G1040" s="48"/>
      <c r="H1040" s="60"/>
      <c r="I1040" s="60"/>
      <c r="J1040" s="71"/>
      <c r="K1040" s="54"/>
      <c r="L1040" s="53"/>
      <c r="M1040" s="71"/>
      <c r="N1040" s="60"/>
      <c r="O1040" s="72"/>
    </row>
    <row r="1041" spans="2:15" x14ac:dyDescent="0.3">
      <c r="B1041" s="70"/>
      <c r="C1041" s="60"/>
      <c r="D1041" s="60"/>
      <c r="E1041" s="172"/>
      <c r="F1041" s="48"/>
      <c r="G1041" s="48"/>
      <c r="H1041" s="60"/>
      <c r="I1041" s="60"/>
      <c r="J1041" s="71"/>
      <c r="K1041" s="54"/>
      <c r="L1041" s="53"/>
      <c r="M1041" s="71"/>
      <c r="N1041" s="60"/>
      <c r="O1041" s="72"/>
    </row>
    <row r="1042" spans="2:15" x14ac:dyDescent="0.3">
      <c r="B1042" s="70"/>
      <c r="C1042" s="60"/>
      <c r="D1042" s="60"/>
      <c r="E1042" s="172"/>
      <c r="F1042" s="48"/>
      <c r="G1042" s="48"/>
      <c r="H1042" s="60"/>
      <c r="I1042" s="60"/>
      <c r="J1042" s="71"/>
      <c r="K1042" s="54"/>
      <c r="L1042" s="53"/>
      <c r="M1042" s="71"/>
      <c r="N1042" s="60"/>
      <c r="O1042" s="72"/>
    </row>
    <row r="1043" spans="2:15" x14ac:dyDescent="0.3">
      <c r="B1043" s="70"/>
      <c r="C1043" s="60"/>
      <c r="D1043" s="60"/>
      <c r="E1043" s="172"/>
      <c r="F1043" s="48"/>
      <c r="G1043" s="48"/>
      <c r="H1043" s="60"/>
      <c r="I1043" s="60"/>
      <c r="J1043" s="71"/>
      <c r="K1043" s="54"/>
      <c r="L1043" s="53"/>
      <c r="M1043" s="71"/>
      <c r="N1043" s="60"/>
      <c r="O1043" s="72"/>
    </row>
    <row r="1044" spans="2:15" x14ac:dyDescent="0.3">
      <c r="B1044" s="70"/>
      <c r="C1044" s="60"/>
      <c r="D1044" s="60"/>
      <c r="E1044" s="172"/>
      <c r="F1044" s="48"/>
      <c r="G1044" s="48"/>
      <c r="H1044" s="60"/>
      <c r="I1044" s="60"/>
      <c r="J1044" s="71"/>
      <c r="K1044" s="54"/>
      <c r="L1044" s="53"/>
      <c r="M1044" s="71"/>
      <c r="N1044" s="60"/>
      <c r="O1044" s="72"/>
    </row>
    <row r="1045" spans="2:15" x14ac:dyDescent="0.3">
      <c r="B1045" s="70"/>
      <c r="C1045" s="60"/>
      <c r="D1045" s="60"/>
      <c r="E1045" s="172"/>
      <c r="F1045" s="48"/>
      <c r="G1045" s="48"/>
      <c r="H1045" s="60"/>
      <c r="I1045" s="60"/>
      <c r="J1045" s="71"/>
      <c r="K1045" s="54"/>
      <c r="L1045" s="53"/>
      <c r="M1045" s="71"/>
      <c r="N1045" s="60"/>
      <c r="O1045" s="72"/>
    </row>
    <row r="1046" spans="2:15" x14ac:dyDescent="0.3">
      <c r="B1046" s="70"/>
      <c r="C1046" s="60"/>
      <c r="D1046" s="60"/>
      <c r="E1046" s="172"/>
      <c r="F1046" s="48"/>
      <c r="G1046" s="48"/>
      <c r="H1046" s="60"/>
      <c r="I1046" s="60"/>
      <c r="J1046" s="71"/>
      <c r="K1046" s="54"/>
      <c r="L1046" s="53"/>
      <c r="M1046" s="71"/>
      <c r="N1046" s="60"/>
      <c r="O1046" s="72"/>
    </row>
    <row r="1047" spans="2:15" x14ac:dyDescent="0.3">
      <c r="B1047" s="70"/>
      <c r="C1047" s="60"/>
      <c r="D1047" s="60"/>
      <c r="E1047" s="172"/>
      <c r="F1047" s="48"/>
      <c r="G1047" s="48"/>
      <c r="H1047" s="60"/>
      <c r="I1047" s="60"/>
      <c r="J1047" s="71"/>
      <c r="K1047" s="54"/>
      <c r="L1047" s="53"/>
      <c r="M1047" s="71"/>
      <c r="N1047" s="60"/>
      <c r="O1047" s="72"/>
    </row>
    <row r="1048" spans="2:15" x14ac:dyDescent="0.3">
      <c r="B1048" s="70"/>
      <c r="C1048" s="60"/>
      <c r="D1048" s="60"/>
      <c r="E1048" s="172"/>
      <c r="F1048" s="48"/>
      <c r="G1048" s="48"/>
      <c r="H1048" s="60"/>
      <c r="I1048" s="60"/>
      <c r="J1048" s="71"/>
      <c r="K1048" s="54"/>
      <c r="L1048" s="53"/>
      <c r="M1048" s="71"/>
      <c r="N1048" s="60"/>
      <c r="O1048" s="72"/>
    </row>
    <row r="1049" spans="2:15" x14ac:dyDescent="0.3">
      <c r="B1049" s="70"/>
      <c r="C1049" s="60"/>
      <c r="D1049" s="60"/>
      <c r="E1049" s="172"/>
      <c r="F1049" s="48"/>
      <c r="G1049" s="48"/>
      <c r="H1049" s="60"/>
      <c r="I1049" s="60"/>
      <c r="J1049" s="71"/>
      <c r="K1049" s="54"/>
      <c r="L1049" s="53"/>
      <c r="M1049" s="71"/>
      <c r="N1049" s="60"/>
      <c r="O1049" s="72"/>
    </row>
    <row r="1050" spans="2:15" x14ac:dyDescent="0.3">
      <c r="B1050" s="70"/>
      <c r="C1050" s="60"/>
      <c r="D1050" s="60"/>
      <c r="E1050" s="172"/>
      <c r="F1050" s="48"/>
      <c r="G1050" s="48"/>
      <c r="H1050" s="60"/>
      <c r="I1050" s="60"/>
      <c r="J1050" s="71"/>
      <c r="K1050" s="54"/>
      <c r="L1050" s="53"/>
      <c r="M1050" s="71"/>
      <c r="N1050" s="60"/>
      <c r="O1050" s="72"/>
    </row>
    <row r="1051" spans="2:15" x14ac:dyDescent="0.3">
      <c r="B1051" s="70"/>
      <c r="C1051" s="60"/>
      <c r="D1051" s="60"/>
      <c r="E1051" s="172"/>
      <c r="F1051" s="48"/>
      <c r="G1051" s="48"/>
      <c r="H1051" s="60"/>
      <c r="I1051" s="60"/>
      <c r="J1051" s="71"/>
      <c r="K1051" s="54"/>
      <c r="L1051" s="53"/>
      <c r="M1051" s="71"/>
      <c r="N1051" s="60"/>
      <c r="O1051" s="72"/>
    </row>
    <row r="1052" spans="2:15" x14ac:dyDescent="0.3">
      <c r="B1052" s="70"/>
      <c r="C1052" s="60"/>
      <c r="D1052" s="60"/>
      <c r="E1052" s="172"/>
      <c r="F1052" s="48"/>
      <c r="G1052" s="48"/>
      <c r="H1052" s="60"/>
      <c r="I1052" s="60"/>
      <c r="J1052" s="71"/>
      <c r="K1052" s="54"/>
      <c r="L1052" s="53"/>
      <c r="M1052" s="71"/>
      <c r="N1052" s="60"/>
      <c r="O1052" s="72"/>
    </row>
    <row r="1053" spans="2:15" x14ac:dyDescent="0.3">
      <c r="B1053" s="70"/>
      <c r="C1053" s="60"/>
      <c r="D1053" s="60"/>
      <c r="E1053" s="172"/>
      <c r="F1053" s="48"/>
      <c r="G1053" s="48"/>
      <c r="H1053" s="60"/>
      <c r="I1053" s="60"/>
      <c r="J1053" s="71"/>
      <c r="K1053" s="54"/>
      <c r="L1053" s="53"/>
      <c r="M1053" s="71"/>
      <c r="N1053" s="60"/>
      <c r="O1053" s="72"/>
    </row>
    <row r="1054" spans="2:15" x14ac:dyDescent="0.3">
      <c r="B1054" s="70"/>
      <c r="C1054" s="60"/>
      <c r="D1054" s="60"/>
      <c r="E1054" s="172"/>
      <c r="F1054" s="48"/>
      <c r="G1054" s="48"/>
      <c r="H1054" s="60"/>
      <c r="I1054" s="60"/>
      <c r="J1054" s="71"/>
      <c r="K1054" s="54"/>
      <c r="L1054" s="53"/>
      <c r="M1054" s="71"/>
      <c r="N1054" s="60"/>
      <c r="O1054" s="72"/>
    </row>
    <row r="1055" spans="2:15" x14ac:dyDescent="0.3">
      <c r="B1055" s="70"/>
      <c r="C1055" s="60"/>
      <c r="D1055" s="60"/>
      <c r="E1055" s="172"/>
      <c r="F1055" s="48"/>
      <c r="G1055" s="48"/>
      <c r="H1055" s="60"/>
      <c r="I1055" s="60"/>
      <c r="J1055" s="71"/>
      <c r="K1055" s="54"/>
      <c r="L1055" s="53"/>
      <c r="M1055" s="71"/>
      <c r="N1055" s="60"/>
      <c r="O1055" s="72"/>
    </row>
    <row r="1056" spans="2:15" x14ac:dyDescent="0.3">
      <c r="B1056" s="70"/>
      <c r="C1056" s="60"/>
      <c r="D1056" s="60"/>
      <c r="E1056" s="172"/>
      <c r="F1056" s="48"/>
      <c r="G1056" s="48"/>
      <c r="H1056" s="60"/>
      <c r="I1056" s="60"/>
      <c r="J1056" s="71"/>
      <c r="K1056" s="54"/>
      <c r="L1056" s="53"/>
      <c r="M1056" s="71"/>
      <c r="N1056" s="60"/>
      <c r="O1056" s="72"/>
    </row>
    <row r="1057" spans="2:15" x14ac:dyDescent="0.3">
      <c r="B1057" s="70"/>
      <c r="C1057" s="60"/>
      <c r="D1057" s="60"/>
      <c r="E1057" s="172"/>
      <c r="F1057" s="48"/>
      <c r="G1057" s="48"/>
      <c r="H1057" s="60"/>
      <c r="I1057" s="60"/>
      <c r="J1057" s="71"/>
      <c r="K1057" s="54"/>
      <c r="L1057" s="53"/>
      <c r="M1057" s="71"/>
      <c r="N1057" s="60"/>
      <c r="O1057" s="72"/>
    </row>
    <row r="1058" spans="2:15" x14ac:dyDescent="0.3">
      <c r="B1058" s="70"/>
      <c r="C1058" s="60"/>
      <c r="D1058" s="60"/>
      <c r="E1058" s="172"/>
      <c r="F1058" s="48"/>
      <c r="G1058" s="48"/>
      <c r="H1058" s="60"/>
      <c r="I1058" s="60"/>
      <c r="J1058" s="71"/>
      <c r="K1058" s="54"/>
      <c r="L1058" s="53"/>
      <c r="M1058" s="71"/>
      <c r="N1058" s="60"/>
      <c r="O1058" s="72"/>
    </row>
    <row r="1059" spans="2:15" x14ac:dyDescent="0.3">
      <c r="B1059" s="70"/>
      <c r="C1059" s="60"/>
      <c r="D1059" s="60"/>
      <c r="E1059" s="172"/>
      <c r="F1059" s="48"/>
      <c r="G1059" s="48"/>
      <c r="H1059" s="60"/>
      <c r="I1059" s="60"/>
      <c r="J1059" s="71"/>
      <c r="K1059" s="54"/>
      <c r="L1059" s="53"/>
      <c r="M1059" s="71"/>
      <c r="N1059" s="60"/>
      <c r="O1059" s="72"/>
    </row>
    <row r="1060" spans="2:15" x14ac:dyDescent="0.3">
      <c r="B1060" s="70"/>
      <c r="C1060" s="60"/>
      <c r="D1060" s="60"/>
      <c r="E1060" s="172"/>
      <c r="F1060" s="48"/>
      <c r="G1060" s="48"/>
      <c r="H1060" s="60"/>
      <c r="I1060" s="60"/>
      <c r="J1060" s="71"/>
      <c r="K1060" s="54"/>
      <c r="L1060" s="53"/>
      <c r="M1060" s="71"/>
      <c r="N1060" s="60"/>
      <c r="O1060" s="72"/>
    </row>
    <row r="1061" spans="2:15" x14ac:dyDescent="0.3">
      <c r="B1061" s="70"/>
      <c r="C1061" s="60"/>
      <c r="D1061" s="60"/>
      <c r="E1061" s="172"/>
      <c r="F1061" s="48"/>
      <c r="G1061" s="48"/>
      <c r="H1061" s="60"/>
      <c r="I1061" s="60"/>
      <c r="J1061" s="71"/>
      <c r="K1061" s="54"/>
      <c r="L1061" s="53"/>
      <c r="M1061" s="71"/>
      <c r="N1061" s="60"/>
      <c r="O1061" s="72"/>
    </row>
    <row r="1062" spans="2:15" x14ac:dyDescent="0.3">
      <c r="B1062" s="70"/>
      <c r="C1062" s="60"/>
      <c r="D1062" s="60"/>
      <c r="E1062" s="172"/>
      <c r="F1062" s="48"/>
      <c r="G1062" s="48"/>
      <c r="H1062" s="60"/>
      <c r="I1062" s="60"/>
      <c r="J1062" s="71"/>
      <c r="K1062" s="54"/>
      <c r="L1062" s="53"/>
      <c r="M1062" s="71"/>
      <c r="N1062" s="60"/>
      <c r="O1062" s="72"/>
    </row>
    <row r="1063" spans="2:15" x14ac:dyDescent="0.3">
      <c r="B1063" s="70"/>
      <c r="C1063" s="60"/>
      <c r="D1063" s="60"/>
      <c r="E1063" s="172"/>
      <c r="F1063" s="48"/>
      <c r="G1063" s="48"/>
      <c r="H1063" s="60"/>
      <c r="I1063" s="60"/>
      <c r="J1063" s="71"/>
      <c r="K1063" s="54"/>
      <c r="L1063" s="53"/>
      <c r="M1063" s="71"/>
      <c r="N1063" s="60"/>
      <c r="O1063" s="72"/>
    </row>
    <row r="1064" spans="2:15" x14ac:dyDescent="0.3">
      <c r="B1064" s="70"/>
      <c r="C1064" s="60"/>
      <c r="D1064" s="60"/>
      <c r="E1064" s="172"/>
      <c r="F1064" s="48"/>
      <c r="G1064" s="48"/>
      <c r="H1064" s="60"/>
      <c r="I1064" s="60"/>
      <c r="J1064" s="71"/>
      <c r="K1064" s="54"/>
      <c r="L1064" s="53"/>
      <c r="M1064" s="71"/>
      <c r="N1064" s="60"/>
      <c r="O1064" s="72"/>
    </row>
    <row r="1065" spans="2:15" x14ac:dyDescent="0.3">
      <c r="B1065" s="70"/>
      <c r="C1065" s="60"/>
      <c r="D1065" s="60"/>
      <c r="E1065" s="172"/>
      <c r="F1065" s="48"/>
      <c r="G1065" s="48"/>
      <c r="H1065" s="60"/>
      <c r="I1065" s="60"/>
      <c r="J1065" s="71"/>
      <c r="K1065" s="54"/>
      <c r="L1065" s="53"/>
      <c r="M1065" s="71"/>
      <c r="N1065" s="60"/>
      <c r="O1065" s="72"/>
    </row>
    <row r="1066" spans="2:15" x14ac:dyDescent="0.3">
      <c r="B1066" s="70"/>
      <c r="C1066" s="60"/>
      <c r="D1066" s="60"/>
      <c r="E1066" s="172"/>
      <c r="F1066" s="48"/>
      <c r="G1066" s="48"/>
      <c r="H1066" s="60"/>
      <c r="I1066" s="60"/>
      <c r="J1066" s="71"/>
      <c r="K1066" s="54"/>
      <c r="L1066" s="53"/>
      <c r="M1066" s="71"/>
      <c r="N1066" s="60"/>
      <c r="O1066" s="72"/>
    </row>
    <row r="1067" spans="2:15" x14ac:dyDescent="0.3">
      <c r="B1067" s="70"/>
      <c r="C1067" s="60"/>
      <c r="D1067" s="60"/>
      <c r="E1067" s="172"/>
      <c r="F1067" s="48"/>
      <c r="G1067" s="48"/>
      <c r="H1067" s="60"/>
      <c r="I1067" s="60"/>
      <c r="J1067" s="71"/>
      <c r="K1067" s="54"/>
      <c r="L1067" s="53"/>
      <c r="M1067" s="71"/>
      <c r="N1067" s="60"/>
      <c r="O1067" s="72"/>
    </row>
    <row r="1068" spans="2:15" x14ac:dyDescent="0.3">
      <c r="B1068" s="70"/>
      <c r="C1068" s="60"/>
      <c r="D1068" s="60"/>
      <c r="E1068" s="172"/>
      <c r="F1068" s="48"/>
      <c r="G1068" s="48"/>
      <c r="H1068" s="60"/>
      <c r="I1068" s="60"/>
      <c r="J1068" s="71"/>
      <c r="K1068" s="54"/>
      <c r="L1068" s="53"/>
      <c r="M1068" s="71"/>
      <c r="N1068" s="60"/>
      <c r="O1068" s="72"/>
    </row>
    <row r="1069" spans="2:15" x14ac:dyDescent="0.3">
      <c r="B1069" s="70"/>
      <c r="C1069" s="60"/>
      <c r="D1069" s="60"/>
      <c r="E1069" s="172"/>
      <c r="F1069" s="48"/>
      <c r="G1069" s="48"/>
      <c r="H1069" s="60"/>
      <c r="I1069" s="60"/>
      <c r="J1069" s="71"/>
      <c r="K1069" s="54"/>
      <c r="L1069" s="53"/>
      <c r="M1069" s="71"/>
      <c r="N1069" s="60"/>
      <c r="O1069" s="72"/>
    </row>
    <row r="1070" spans="2:15" x14ac:dyDescent="0.3">
      <c r="B1070" s="70"/>
      <c r="C1070" s="60"/>
      <c r="D1070" s="60"/>
      <c r="E1070" s="172"/>
      <c r="F1070" s="48"/>
      <c r="G1070" s="48"/>
      <c r="H1070" s="60"/>
      <c r="I1070" s="60"/>
      <c r="J1070" s="71"/>
      <c r="K1070" s="54"/>
      <c r="L1070" s="53"/>
      <c r="M1070" s="71"/>
      <c r="N1070" s="60"/>
      <c r="O1070" s="72"/>
    </row>
    <row r="1071" spans="2:15" x14ac:dyDescent="0.3">
      <c r="B1071" s="70"/>
      <c r="C1071" s="60"/>
      <c r="D1071" s="60"/>
      <c r="E1071" s="172"/>
      <c r="F1071" s="48"/>
      <c r="G1071" s="48"/>
      <c r="H1071" s="60"/>
      <c r="I1071" s="60"/>
      <c r="J1071" s="71"/>
      <c r="K1071" s="54"/>
      <c r="L1071" s="53"/>
      <c r="M1071" s="71"/>
      <c r="N1071" s="60"/>
      <c r="O1071" s="72"/>
    </row>
    <row r="1072" spans="2:15" x14ac:dyDescent="0.3">
      <c r="B1072" s="70"/>
      <c r="C1072" s="60"/>
      <c r="D1072" s="60"/>
      <c r="E1072" s="172"/>
      <c r="F1072" s="48"/>
      <c r="G1072" s="48"/>
      <c r="H1072" s="60"/>
      <c r="I1072" s="60"/>
      <c r="J1072" s="71"/>
      <c r="K1072" s="54"/>
      <c r="L1072" s="53"/>
      <c r="M1072" s="71"/>
      <c r="N1072" s="60"/>
      <c r="O1072" s="72"/>
    </row>
    <row r="1073" spans="2:15" x14ac:dyDescent="0.3">
      <c r="B1073" s="70"/>
      <c r="C1073" s="60"/>
      <c r="D1073" s="60"/>
      <c r="E1073" s="172"/>
      <c r="F1073" s="48"/>
      <c r="G1073" s="48"/>
      <c r="H1073" s="60"/>
      <c r="I1073" s="60"/>
      <c r="J1073" s="71"/>
      <c r="K1073" s="54"/>
      <c r="L1073" s="53"/>
      <c r="M1073" s="71"/>
      <c r="N1073" s="60"/>
      <c r="O1073" s="72"/>
    </row>
    <row r="1074" spans="2:15" x14ac:dyDescent="0.3">
      <c r="B1074" s="70"/>
      <c r="C1074" s="60"/>
      <c r="D1074" s="60"/>
      <c r="E1074" s="172"/>
      <c r="F1074" s="48"/>
      <c r="G1074" s="48"/>
      <c r="H1074" s="60"/>
      <c r="I1074" s="60"/>
      <c r="J1074" s="71"/>
      <c r="K1074" s="54"/>
      <c r="L1074" s="53"/>
      <c r="M1074" s="71"/>
      <c r="N1074" s="60"/>
      <c r="O1074" s="72"/>
    </row>
    <row r="1075" spans="2:15" x14ac:dyDescent="0.3">
      <c r="B1075" s="70"/>
      <c r="C1075" s="60"/>
      <c r="D1075" s="60"/>
      <c r="E1075" s="172"/>
      <c r="F1075" s="48"/>
      <c r="G1075" s="48"/>
      <c r="H1075" s="60"/>
      <c r="I1075" s="60"/>
      <c r="J1075" s="71"/>
      <c r="K1075" s="54"/>
      <c r="L1075" s="53"/>
      <c r="M1075" s="71"/>
      <c r="N1075" s="60"/>
      <c r="O1075" s="72"/>
    </row>
    <row r="1076" spans="2:15" x14ac:dyDescent="0.3">
      <c r="B1076" s="70"/>
      <c r="C1076" s="60"/>
      <c r="D1076" s="60"/>
      <c r="E1076" s="172"/>
      <c r="F1076" s="48"/>
      <c r="G1076" s="48"/>
      <c r="H1076" s="60"/>
      <c r="I1076" s="60"/>
      <c r="J1076" s="71"/>
      <c r="K1076" s="54"/>
      <c r="L1076" s="53"/>
      <c r="M1076" s="71"/>
      <c r="N1076" s="60"/>
      <c r="O1076" s="72"/>
    </row>
    <row r="1077" spans="2:15" x14ac:dyDescent="0.3">
      <c r="B1077" s="70"/>
      <c r="C1077" s="60"/>
      <c r="D1077" s="60"/>
      <c r="E1077" s="172"/>
      <c r="F1077" s="48"/>
      <c r="G1077" s="48"/>
      <c r="H1077" s="60"/>
      <c r="I1077" s="60"/>
      <c r="J1077" s="71"/>
      <c r="K1077" s="54"/>
      <c r="L1077" s="53"/>
      <c r="M1077" s="71"/>
      <c r="N1077" s="60"/>
      <c r="O1077" s="72"/>
    </row>
    <row r="1078" spans="2:15" x14ac:dyDescent="0.3">
      <c r="B1078" s="70"/>
      <c r="C1078" s="60"/>
      <c r="D1078" s="60"/>
      <c r="E1078" s="172"/>
      <c r="F1078" s="48"/>
      <c r="G1078" s="48"/>
      <c r="H1078" s="60"/>
      <c r="I1078" s="60"/>
      <c r="J1078" s="71"/>
      <c r="K1078" s="54"/>
      <c r="L1078" s="53"/>
      <c r="M1078" s="71"/>
      <c r="N1078" s="60"/>
      <c r="O1078" s="72"/>
    </row>
    <row r="1079" spans="2:15" x14ac:dyDescent="0.3">
      <c r="B1079" s="70"/>
      <c r="C1079" s="60"/>
      <c r="D1079" s="60"/>
      <c r="E1079" s="172"/>
      <c r="F1079" s="48"/>
      <c r="G1079" s="48"/>
      <c r="H1079" s="60"/>
      <c r="I1079" s="60"/>
      <c r="J1079" s="71"/>
      <c r="K1079" s="54"/>
      <c r="L1079" s="53"/>
      <c r="M1079" s="71"/>
      <c r="N1079" s="60"/>
      <c r="O1079" s="72"/>
    </row>
    <row r="1080" spans="2:15" x14ac:dyDescent="0.3">
      <c r="B1080" s="70"/>
      <c r="C1080" s="60"/>
      <c r="D1080" s="60"/>
      <c r="E1080" s="172"/>
      <c r="F1080" s="48"/>
      <c r="G1080" s="48"/>
      <c r="H1080" s="60"/>
      <c r="I1080" s="60"/>
      <c r="J1080" s="71"/>
      <c r="K1080" s="54"/>
      <c r="L1080" s="53"/>
      <c r="M1080" s="71"/>
      <c r="N1080" s="60"/>
      <c r="O1080" s="72"/>
    </row>
    <row r="1081" spans="2:15" x14ac:dyDescent="0.3">
      <c r="B1081" s="70"/>
      <c r="C1081" s="60"/>
      <c r="D1081" s="60"/>
      <c r="E1081" s="172"/>
      <c r="F1081" s="48"/>
      <c r="G1081" s="48"/>
      <c r="H1081" s="60"/>
      <c r="I1081" s="60"/>
      <c r="J1081" s="71"/>
      <c r="K1081" s="54"/>
      <c r="L1081" s="53"/>
      <c r="M1081" s="71"/>
      <c r="N1081" s="60"/>
      <c r="O1081" s="72"/>
    </row>
    <row r="1082" spans="2:15" x14ac:dyDescent="0.3">
      <c r="B1082" s="70"/>
      <c r="C1082" s="60"/>
      <c r="D1082" s="60"/>
      <c r="E1082" s="172"/>
      <c r="F1082" s="48"/>
      <c r="G1082" s="48"/>
      <c r="H1082" s="60"/>
      <c r="I1082" s="60"/>
      <c r="J1082" s="71"/>
      <c r="K1082" s="54"/>
      <c r="L1082" s="53"/>
      <c r="M1082" s="71"/>
      <c r="N1082" s="60"/>
      <c r="O1082" s="72"/>
    </row>
    <row r="1083" spans="2:15" x14ac:dyDescent="0.3">
      <c r="B1083" s="70"/>
      <c r="C1083" s="60"/>
      <c r="D1083" s="60"/>
      <c r="E1083" s="172"/>
      <c r="F1083" s="48"/>
      <c r="G1083" s="48"/>
      <c r="H1083" s="60"/>
      <c r="I1083" s="60"/>
      <c r="J1083" s="71"/>
      <c r="K1083" s="54"/>
      <c r="L1083" s="53"/>
      <c r="M1083" s="71"/>
      <c r="N1083" s="60"/>
      <c r="O1083" s="72"/>
    </row>
    <row r="1084" spans="2:15" x14ac:dyDescent="0.3">
      <c r="B1084" s="70"/>
      <c r="C1084" s="60"/>
      <c r="D1084" s="60"/>
      <c r="E1084" s="172"/>
      <c r="F1084" s="48"/>
      <c r="G1084" s="48"/>
      <c r="H1084" s="60"/>
      <c r="I1084" s="60"/>
      <c r="J1084" s="71"/>
      <c r="K1084" s="54"/>
      <c r="L1084" s="53"/>
      <c r="M1084" s="71"/>
      <c r="N1084" s="60"/>
      <c r="O1084" s="72"/>
    </row>
    <row r="1085" spans="2:15" x14ac:dyDescent="0.3">
      <c r="B1085" s="70"/>
      <c r="C1085" s="60"/>
      <c r="D1085" s="60"/>
      <c r="E1085" s="172"/>
      <c r="F1085" s="48"/>
      <c r="G1085" s="48"/>
      <c r="H1085" s="60"/>
      <c r="I1085" s="60"/>
      <c r="J1085" s="71"/>
      <c r="K1085" s="54"/>
      <c r="L1085" s="53"/>
      <c r="M1085" s="71"/>
      <c r="N1085" s="60"/>
      <c r="O1085" s="72"/>
    </row>
    <row r="1086" spans="2:15" x14ac:dyDescent="0.3">
      <c r="B1086" s="70"/>
      <c r="C1086" s="60"/>
      <c r="D1086" s="60"/>
      <c r="E1086" s="172"/>
      <c r="F1086" s="48"/>
      <c r="G1086" s="48"/>
      <c r="H1086" s="60"/>
      <c r="I1086" s="60"/>
      <c r="J1086" s="71"/>
      <c r="K1086" s="54"/>
      <c r="L1086" s="53"/>
      <c r="M1086" s="71"/>
      <c r="N1086" s="60"/>
      <c r="O1086" s="72"/>
    </row>
    <row r="1087" spans="2:15" x14ac:dyDescent="0.3">
      <c r="B1087" s="70"/>
      <c r="C1087" s="60"/>
      <c r="D1087" s="60"/>
      <c r="E1087" s="172"/>
      <c r="F1087" s="48"/>
      <c r="G1087" s="48"/>
      <c r="H1087" s="60"/>
      <c r="I1087" s="60"/>
      <c r="J1087" s="71"/>
      <c r="K1087" s="54"/>
      <c r="L1087" s="53"/>
      <c r="M1087" s="71"/>
      <c r="N1087" s="60"/>
      <c r="O1087" s="72"/>
    </row>
    <row r="1088" spans="2:15" x14ac:dyDescent="0.3">
      <c r="B1088" s="70"/>
      <c r="C1088" s="60"/>
      <c r="D1088" s="60"/>
      <c r="E1088" s="172"/>
      <c r="F1088" s="48"/>
      <c r="G1088" s="48"/>
      <c r="H1088" s="60"/>
      <c r="I1088" s="60"/>
      <c r="J1088" s="71"/>
      <c r="K1088" s="54"/>
      <c r="L1088" s="53"/>
      <c r="M1088" s="71"/>
      <c r="N1088" s="60"/>
      <c r="O1088" s="72"/>
    </row>
    <row r="1089" spans="2:15" x14ac:dyDescent="0.3">
      <c r="B1089" s="70"/>
      <c r="C1089" s="60"/>
      <c r="D1089" s="60"/>
      <c r="E1089" s="172"/>
      <c r="F1089" s="48"/>
      <c r="G1089" s="48"/>
      <c r="H1089" s="60"/>
      <c r="I1089" s="60"/>
      <c r="J1089" s="71"/>
      <c r="K1089" s="54"/>
      <c r="L1089" s="53"/>
      <c r="M1089" s="71"/>
      <c r="N1089" s="60"/>
      <c r="O1089" s="72"/>
    </row>
    <row r="1090" spans="2:15" x14ac:dyDescent="0.3">
      <c r="B1090" s="70"/>
      <c r="C1090" s="60"/>
      <c r="D1090" s="60"/>
      <c r="E1090" s="172"/>
      <c r="F1090" s="48"/>
      <c r="G1090" s="48"/>
      <c r="H1090" s="60"/>
      <c r="I1090" s="60"/>
      <c r="J1090" s="71"/>
      <c r="K1090" s="54"/>
      <c r="L1090" s="53"/>
      <c r="M1090" s="71"/>
      <c r="N1090" s="60"/>
      <c r="O1090" s="72"/>
    </row>
    <row r="1091" spans="2:15" x14ac:dyDescent="0.3">
      <c r="B1091" s="70"/>
      <c r="C1091" s="60"/>
      <c r="D1091" s="60"/>
      <c r="E1091" s="172"/>
      <c r="F1091" s="48"/>
      <c r="G1091" s="48"/>
      <c r="H1091" s="60"/>
      <c r="I1091" s="60"/>
      <c r="J1091" s="71"/>
      <c r="K1091" s="54"/>
      <c r="L1091" s="53"/>
      <c r="M1091" s="71"/>
      <c r="N1091" s="60"/>
      <c r="O1091" s="72"/>
    </row>
    <row r="1092" spans="2:15" x14ac:dyDescent="0.3">
      <c r="B1092" s="70"/>
      <c r="C1092" s="60"/>
      <c r="D1092" s="60"/>
      <c r="E1092" s="172"/>
      <c r="F1092" s="48"/>
      <c r="G1092" s="48"/>
      <c r="H1092" s="60"/>
      <c r="I1092" s="60"/>
      <c r="J1092" s="71"/>
      <c r="K1092" s="54"/>
      <c r="L1092" s="53"/>
      <c r="M1092" s="71"/>
      <c r="N1092" s="60"/>
      <c r="O1092" s="72"/>
    </row>
    <row r="1093" spans="2:15" x14ac:dyDescent="0.3">
      <c r="B1093" s="70"/>
      <c r="C1093" s="60"/>
      <c r="D1093" s="60"/>
      <c r="E1093" s="172"/>
      <c r="F1093" s="48"/>
      <c r="G1093" s="48"/>
      <c r="H1093" s="60"/>
      <c r="I1093" s="60"/>
      <c r="J1093" s="71"/>
      <c r="K1093" s="54"/>
      <c r="L1093" s="53"/>
      <c r="M1093" s="71"/>
      <c r="N1093" s="60"/>
      <c r="O1093" s="72"/>
    </row>
    <row r="1094" spans="2:15" x14ac:dyDescent="0.3">
      <c r="B1094" s="70"/>
      <c r="C1094" s="60"/>
      <c r="D1094" s="60"/>
      <c r="E1094" s="172"/>
      <c r="F1094" s="48"/>
      <c r="G1094" s="48"/>
      <c r="H1094" s="60"/>
      <c r="I1094" s="60"/>
      <c r="J1094" s="71"/>
      <c r="K1094" s="54"/>
      <c r="L1094" s="53"/>
      <c r="M1094" s="71"/>
      <c r="N1094" s="60"/>
      <c r="O1094" s="72"/>
    </row>
    <row r="1095" spans="2:15" x14ac:dyDescent="0.3">
      <c r="B1095" s="70"/>
      <c r="C1095" s="60"/>
      <c r="D1095" s="60"/>
      <c r="E1095" s="172"/>
      <c r="F1095" s="48"/>
      <c r="G1095" s="48"/>
      <c r="H1095" s="60"/>
      <c r="I1095" s="60"/>
      <c r="J1095" s="71"/>
      <c r="K1095" s="54"/>
      <c r="L1095" s="53"/>
      <c r="M1095" s="71"/>
      <c r="N1095" s="60"/>
      <c r="O1095" s="72"/>
    </row>
    <row r="1096" spans="2:15" x14ac:dyDescent="0.3">
      <c r="B1096" s="70"/>
      <c r="C1096" s="60"/>
      <c r="D1096" s="60"/>
      <c r="E1096" s="172"/>
      <c r="F1096" s="48"/>
      <c r="G1096" s="48"/>
      <c r="H1096" s="60"/>
      <c r="I1096" s="60"/>
      <c r="J1096" s="71"/>
      <c r="K1096" s="54"/>
      <c r="L1096" s="53"/>
      <c r="M1096" s="71"/>
      <c r="N1096" s="60"/>
      <c r="O1096" s="72"/>
    </row>
    <row r="1097" spans="2:15" x14ac:dyDescent="0.3">
      <c r="B1097" s="70"/>
      <c r="C1097" s="60"/>
      <c r="D1097" s="60"/>
      <c r="E1097" s="172"/>
      <c r="F1097" s="48"/>
      <c r="G1097" s="48"/>
      <c r="H1097" s="60"/>
      <c r="I1097" s="60"/>
      <c r="J1097" s="71"/>
      <c r="K1097" s="54"/>
      <c r="L1097" s="53"/>
      <c r="M1097" s="71"/>
      <c r="N1097" s="60"/>
      <c r="O1097" s="72"/>
    </row>
    <row r="1098" spans="2:15" x14ac:dyDescent="0.3">
      <c r="B1098" s="70"/>
      <c r="C1098" s="60"/>
      <c r="D1098" s="60"/>
      <c r="E1098" s="172"/>
      <c r="F1098" s="48"/>
      <c r="G1098" s="48"/>
      <c r="H1098" s="60"/>
      <c r="I1098" s="60"/>
      <c r="J1098" s="71"/>
      <c r="K1098" s="54"/>
      <c r="L1098" s="53"/>
      <c r="M1098" s="71"/>
      <c r="N1098" s="60"/>
      <c r="O1098" s="72"/>
    </row>
    <row r="1099" spans="2:15" x14ac:dyDescent="0.3">
      <c r="B1099" s="70"/>
      <c r="C1099" s="60"/>
      <c r="D1099" s="60"/>
      <c r="E1099" s="172"/>
      <c r="F1099" s="48"/>
      <c r="G1099" s="48"/>
      <c r="H1099" s="60"/>
      <c r="I1099" s="60"/>
      <c r="J1099" s="71"/>
      <c r="K1099" s="54"/>
      <c r="L1099" s="53"/>
      <c r="M1099" s="71"/>
      <c r="N1099" s="60"/>
      <c r="O1099" s="72"/>
    </row>
    <row r="1100" spans="2:15" x14ac:dyDescent="0.3">
      <c r="B1100" s="70"/>
      <c r="C1100" s="60"/>
      <c r="D1100" s="60"/>
      <c r="E1100" s="172"/>
      <c r="F1100" s="48"/>
      <c r="G1100" s="48"/>
      <c r="H1100" s="60"/>
      <c r="I1100" s="60"/>
      <c r="J1100" s="71"/>
      <c r="K1100" s="54"/>
      <c r="L1100" s="53"/>
      <c r="M1100" s="71"/>
      <c r="N1100" s="60"/>
      <c r="O1100" s="72"/>
    </row>
    <row r="1101" spans="2:15" x14ac:dyDescent="0.3">
      <c r="B1101" s="70"/>
      <c r="C1101" s="60"/>
      <c r="D1101" s="60"/>
      <c r="E1101" s="172"/>
      <c r="F1101" s="48"/>
      <c r="G1101" s="48"/>
      <c r="H1101" s="60"/>
      <c r="I1101" s="60"/>
      <c r="J1101" s="71"/>
      <c r="K1101" s="54"/>
      <c r="L1101" s="53"/>
      <c r="M1101" s="71"/>
      <c r="N1101" s="60"/>
      <c r="O1101" s="72"/>
    </row>
    <row r="1102" spans="2:15" x14ac:dyDescent="0.3">
      <c r="B1102" s="70"/>
      <c r="C1102" s="60"/>
      <c r="D1102" s="60"/>
      <c r="E1102" s="172"/>
      <c r="F1102" s="48"/>
      <c r="G1102" s="48"/>
      <c r="H1102" s="60"/>
      <c r="I1102" s="60"/>
      <c r="J1102" s="71"/>
      <c r="K1102" s="54"/>
      <c r="L1102" s="53"/>
      <c r="M1102" s="71"/>
      <c r="N1102" s="60"/>
      <c r="O1102" s="72"/>
    </row>
    <row r="1103" spans="2:15" x14ac:dyDescent="0.3">
      <c r="B1103" s="70"/>
      <c r="C1103" s="60"/>
      <c r="D1103" s="60"/>
      <c r="E1103" s="172"/>
      <c r="F1103" s="48"/>
      <c r="G1103" s="48"/>
      <c r="H1103" s="60"/>
      <c r="I1103" s="60"/>
      <c r="J1103" s="71"/>
      <c r="K1103" s="54"/>
      <c r="L1103" s="53"/>
      <c r="M1103" s="71"/>
      <c r="N1103" s="60"/>
      <c r="O1103" s="72"/>
    </row>
    <row r="1104" spans="2:15" x14ac:dyDescent="0.3">
      <c r="B1104" s="70"/>
      <c r="C1104" s="60"/>
      <c r="D1104" s="60"/>
      <c r="E1104" s="172"/>
      <c r="F1104" s="48"/>
      <c r="G1104" s="48"/>
      <c r="H1104" s="60"/>
      <c r="I1104" s="60"/>
      <c r="J1104" s="71"/>
      <c r="K1104" s="54"/>
      <c r="L1104" s="53"/>
      <c r="M1104" s="71"/>
      <c r="N1104" s="60"/>
      <c r="O1104" s="72"/>
    </row>
    <row r="1105" spans="2:15" x14ac:dyDescent="0.3">
      <c r="B1105" s="70"/>
      <c r="C1105" s="60"/>
      <c r="D1105" s="60"/>
      <c r="E1105" s="172"/>
      <c r="F1105" s="48"/>
      <c r="G1105" s="48"/>
      <c r="H1105" s="60"/>
      <c r="I1105" s="60"/>
      <c r="J1105" s="71"/>
      <c r="K1105" s="54"/>
      <c r="L1105" s="53"/>
      <c r="M1105" s="71"/>
      <c r="N1105" s="60"/>
      <c r="O1105" s="72"/>
    </row>
    <row r="1106" spans="2:15" x14ac:dyDescent="0.3">
      <c r="B1106" s="70"/>
      <c r="C1106" s="60"/>
      <c r="D1106" s="60"/>
      <c r="E1106" s="172"/>
      <c r="F1106" s="48"/>
      <c r="G1106" s="48"/>
      <c r="H1106" s="60"/>
      <c r="I1106" s="60"/>
      <c r="J1106" s="71"/>
      <c r="K1106" s="54"/>
      <c r="L1106" s="53"/>
      <c r="M1106" s="71"/>
      <c r="N1106" s="60"/>
      <c r="O1106" s="72"/>
    </row>
    <row r="1107" spans="2:15" x14ac:dyDescent="0.3">
      <c r="B1107" s="70"/>
      <c r="C1107" s="60"/>
      <c r="D1107" s="60"/>
      <c r="E1107" s="172"/>
      <c r="F1107" s="48"/>
      <c r="G1107" s="48"/>
      <c r="H1107" s="60"/>
      <c r="I1107" s="60"/>
      <c r="J1107" s="71"/>
      <c r="K1107" s="54"/>
      <c r="L1107" s="53"/>
      <c r="M1107" s="71"/>
      <c r="N1107" s="60"/>
      <c r="O1107" s="72"/>
    </row>
    <row r="1108" spans="2:15" x14ac:dyDescent="0.3">
      <c r="B1108" s="70"/>
      <c r="C1108" s="60"/>
      <c r="D1108" s="60"/>
      <c r="E1108" s="172"/>
      <c r="F1108" s="48"/>
      <c r="G1108" s="48"/>
      <c r="H1108" s="60"/>
      <c r="I1108" s="60"/>
      <c r="J1108" s="71"/>
      <c r="K1108" s="54"/>
      <c r="L1108" s="53"/>
      <c r="M1108" s="71"/>
      <c r="N1108" s="60"/>
      <c r="O1108" s="72"/>
    </row>
    <row r="1109" spans="2:15" x14ac:dyDescent="0.3">
      <c r="B1109" s="70"/>
      <c r="C1109" s="60"/>
      <c r="D1109" s="60"/>
      <c r="E1109" s="172"/>
      <c r="F1109" s="48"/>
      <c r="G1109" s="48"/>
      <c r="H1109" s="60"/>
      <c r="I1109" s="60"/>
      <c r="J1109" s="71"/>
      <c r="K1109" s="54"/>
      <c r="L1109" s="53"/>
      <c r="M1109" s="71"/>
      <c r="N1109" s="60"/>
      <c r="O1109" s="72"/>
    </row>
    <row r="1110" spans="2:15" x14ac:dyDescent="0.3">
      <c r="B1110" s="70"/>
      <c r="C1110" s="60"/>
      <c r="D1110" s="60"/>
      <c r="E1110" s="172"/>
      <c r="F1110" s="48"/>
      <c r="G1110" s="48"/>
      <c r="H1110" s="60"/>
      <c r="I1110" s="60"/>
      <c r="J1110" s="71"/>
      <c r="K1110" s="54"/>
      <c r="L1110" s="53"/>
      <c r="M1110" s="71"/>
      <c r="N1110" s="60"/>
      <c r="O1110" s="72"/>
    </row>
    <row r="1111" spans="2:15" x14ac:dyDescent="0.3">
      <c r="B1111" s="70"/>
      <c r="C1111" s="60"/>
      <c r="D1111" s="60"/>
      <c r="E1111" s="172"/>
      <c r="F1111" s="48"/>
      <c r="G1111" s="48"/>
      <c r="H1111" s="60"/>
      <c r="I1111" s="60"/>
      <c r="J1111" s="71"/>
      <c r="K1111" s="54"/>
      <c r="L1111" s="53"/>
      <c r="M1111" s="71"/>
      <c r="N1111" s="60"/>
      <c r="O1111" s="72"/>
    </row>
    <row r="1112" spans="2:15" x14ac:dyDescent="0.3">
      <c r="B1112" s="70"/>
      <c r="C1112" s="60"/>
      <c r="D1112" s="60"/>
      <c r="E1112" s="172"/>
      <c r="F1112" s="48"/>
      <c r="G1112" s="48"/>
      <c r="H1112" s="60"/>
      <c r="I1112" s="60"/>
      <c r="J1112" s="71"/>
      <c r="K1112" s="54"/>
      <c r="L1112" s="53"/>
      <c r="M1112" s="71"/>
      <c r="N1112" s="60"/>
      <c r="O1112" s="72"/>
    </row>
    <row r="1113" spans="2:15" x14ac:dyDescent="0.3">
      <c r="B1113" s="70"/>
      <c r="C1113" s="60"/>
      <c r="D1113" s="60"/>
      <c r="E1113" s="172"/>
      <c r="F1113" s="48"/>
      <c r="G1113" s="48"/>
      <c r="H1113" s="60"/>
      <c r="I1113" s="60"/>
      <c r="J1113" s="71"/>
      <c r="K1113" s="54"/>
      <c r="L1113" s="53"/>
      <c r="M1113" s="71"/>
      <c r="N1113" s="60"/>
      <c r="O1113" s="72"/>
    </row>
    <row r="1114" spans="2:15" x14ac:dyDescent="0.3">
      <c r="B1114" s="70"/>
      <c r="C1114" s="60"/>
      <c r="D1114" s="60"/>
      <c r="E1114" s="172"/>
      <c r="F1114" s="48"/>
      <c r="G1114" s="48"/>
      <c r="H1114" s="60"/>
      <c r="I1114" s="60"/>
      <c r="J1114" s="71"/>
      <c r="K1114" s="54"/>
      <c r="L1114" s="53"/>
      <c r="M1114" s="71"/>
      <c r="N1114" s="60"/>
      <c r="O1114" s="72"/>
    </row>
    <row r="1115" spans="2:15" x14ac:dyDescent="0.3">
      <c r="B1115" s="70"/>
      <c r="C1115" s="60"/>
      <c r="D1115" s="60"/>
      <c r="E1115" s="172"/>
      <c r="F1115" s="48"/>
      <c r="G1115" s="48"/>
      <c r="H1115" s="60"/>
      <c r="I1115" s="60"/>
      <c r="J1115" s="71"/>
      <c r="K1115" s="54"/>
      <c r="L1115" s="53"/>
      <c r="M1115" s="71"/>
      <c r="N1115" s="60"/>
      <c r="O1115" s="72"/>
    </row>
    <row r="1116" spans="2:15" x14ac:dyDescent="0.3">
      <c r="B1116" s="70"/>
      <c r="C1116" s="60"/>
      <c r="D1116" s="60"/>
      <c r="E1116" s="172"/>
      <c r="F1116" s="48"/>
      <c r="G1116" s="48"/>
      <c r="H1116" s="60"/>
      <c r="I1116" s="60"/>
      <c r="J1116" s="71"/>
      <c r="K1116" s="54"/>
      <c r="L1116" s="53"/>
      <c r="M1116" s="71"/>
      <c r="N1116" s="60"/>
      <c r="O1116" s="72"/>
    </row>
    <row r="1117" spans="2:15" x14ac:dyDescent="0.3">
      <c r="B1117" s="70"/>
      <c r="C1117" s="60"/>
      <c r="D1117" s="60"/>
      <c r="E1117" s="172"/>
      <c r="F1117" s="48"/>
      <c r="G1117" s="48"/>
      <c r="H1117" s="60"/>
      <c r="I1117" s="60"/>
      <c r="J1117" s="71"/>
      <c r="K1117" s="54"/>
      <c r="L1117" s="53"/>
      <c r="M1117" s="71"/>
      <c r="N1117" s="60"/>
      <c r="O1117" s="72"/>
    </row>
    <row r="1118" spans="2:15" x14ac:dyDescent="0.3">
      <c r="B1118" s="70"/>
      <c r="C1118" s="60"/>
      <c r="D1118" s="60"/>
      <c r="E1118" s="172"/>
      <c r="F1118" s="48"/>
      <c r="G1118" s="48"/>
      <c r="H1118" s="60"/>
      <c r="I1118" s="60"/>
      <c r="J1118" s="71"/>
      <c r="K1118" s="54"/>
      <c r="L1118" s="53"/>
      <c r="M1118" s="71"/>
      <c r="N1118" s="60"/>
      <c r="O1118" s="72"/>
    </row>
    <row r="1119" spans="2:15" x14ac:dyDescent="0.3">
      <c r="B1119" s="70"/>
      <c r="C1119" s="60"/>
      <c r="D1119" s="60"/>
      <c r="E1119" s="172"/>
      <c r="F1119" s="48"/>
      <c r="G1119" s="48"/>
      <c r="H1119" s="60"/>
      <c r="I1119" s="60"/>
      <c r="J1119" s="71"/>
      <c r="K1119" s="54"/>
      <c r="L1119" s="53"/>
      <c r="M1119" s="71"/>
      <c r="N1119" s="60"/>
      <c r="O1119" s="72"/>
    </row>
    <row r="1120" spans="2:15" x14ac:dyDescent="0.3">
      <c r="B1120" s="70"/>
      <c r="C1120" s="60"/>
      <c r="D1120" s="60"/>
      <c r="E1120" s="172"/>
      <c r="F1120" s="48"/>
      <c r="G1120" s="48"/>
      <c r="H1120" s="60"/>
      <c r="I1120" s="60"/>
      <c r="J1120" s="71"/>
      <c r="K1120" s="54"/>
      <c r="L1120" s="53"/>
      <c r="M1120" s="71"/>
      <c r="N1120" s="60"/>
      <c r="O1120" s="72"/>
    </row>
    <row r="1121" spans="2:15" x14ac:dyDescent="0.3">
      <c r="B1121" s="70"/>
      <c r="C1121" s="60"/>
      <c r="D1121" s="60"/>
      <c r="E1121" s="172"/>
      <c r="F1121" s="48"/>
      <c r="G1121" s="48"/>
      <c r="H1121" s="60"/>
      <c r="I1121" s="60"/>
      <c r="J1121" s="71"/>
      <c r="K1121" s="54"/>
      <c r="L1121" s="53"/>
      <c r="M1121" s="71"/>
      <c r="N1121" s="60"/>
      <c r="O1121" s="72"/>
    </row>
    <row r="1122" spans="2:15" x14ac:dyDescent="0.3">
      <c r="B1122" s="70"/>
      <c r="C1122" s="60"/>
      <c r="D1122" s="60"/>
      <c r="E1122" s="172"/>
      <c r="F1122" s="48"/>
      <c r="G1122" s="48"/>
      <c r="H1122" s="60"/>
      <c r="I1122" s="60"/>
      <c r="J1122" s="71"/>
      <c r="K1122" s="54"/>
      <c r="L1122" s="53"/>
      <c r="M1122" s="71"/>
      <c r="N1122" s="60"/>
      <c r="O1122" s="72"/>
    </row>
    <row r="1123" spans="2:15" x14ac:dyDescent="0.3">
      <c r="B1123" s="70"/>
      <c r="C1123" s="60"/>
      <c r="D1123" s="60"/>
      <c r="E1123" s="172"/>
      <c r="F1123" s="48"/>
      <c r="G1123" s="48"/>
      <c r="H1123" s="60"/>
      <c r="I1123" s="60"/>
      <c r="J1123" s="71"/>
      <c r="K1123" s="54"/>
      <c r="L1123" s="53"/>
      <c r="M1123" s="71"/>
      <c r="N1123" s="60"/>
      <c r="O1123" s="72"/>
    </row>
    <row r="1124" spans="2:15" x14ac:dyDescent="0.3">
      <c r="B1124" s="70"/>
      <c r="C1124" s="60"/>
      <c r="D1124" s="60"/>
      <c r="E1124" s="172"/>
      <c r="F1124" s="48"/>
      <c r="G1124" s="48"/>
      <c r="H1124" s="60"/>
      <c r="I1124" s="60"/>
      <c r="J1124" s="71"/>
      <c r="K1124" s="54"/>
      <c r="L1124" s="53"/>
      <c r="M1124" s="71"/>
      <c r="N1124" s="60"/>
      <c r="O1124" s="72"/>
    </row>
    <row r="1125" spans="2:15" x14ac:dyDescent="0.3">
      <c r="B1125" s="70"/>
      <c r="C1125" s="60"/>
      <c r="D1125" s="60"/>
      <c r="E1125" s="172"/>
      <c r="F1125" s="48"/>
      <c r="G1125" s="48"/>
      <c r="H1125" s="60"/>
      <c r="I1125" s="60"/>
      <c r="J1125" s="71"/>
      <c r="K1125" s="54"/>
      <c r="L1125" s="53"/>
      <c r="M1125" s="71"/>
      <c r="N1125" s="60"/>
      <c r="O1125" s="72"/>
    </row>
    <row r="1126" spans="2:15" x14ac:dyDescent="0.3">
      <c r="B1126" s="70"/>
      <c r="C1126" s="60"/>
      <c r="D1126" s="60"/>
      <c r="E1126" s="172"/>
      <c r="F1126" s="48"/>
      <c r="G1126" s="48"/>
      <c r="H1126" s="60"/>
      <c r="I1126" s="60"/>
      <c r="J1126" s="71"/>
      <c r="K1126" s="54"/>
      <c r="L1126" s="53"/>
      <c r="M1126" s="71"/>
      <c r="N1126" s="60"/>
      <c r="O1126" s="72"/>
    </row>
    <row r="1127" spans="2:15" x14ac:dyDescent="0.3">
      <c r="B1127" s="70"/>
      <c r="C1127" s="60"/>
      <c r="D1127" s="60"/>
      <c r="E1127" s="172"/>
      <c r="F1127" s="48"/>
      <c r="G1127" s="48"/>
      <c r="H1127" s="60"/>
      <c r="I1127" s="60"/>
      <c r="J1127" s="71"/>
      <c r="K1127" s="54"/>
      <c r="L1127" s="53"/>
      <c r="M1127" s="71"/>
      <c r="N1127" s="60"/>
      <c r="O1127" s="72"/>
    </row>
    <row r="1128" spans="2:15" x14ac:dyDescent="0.3">
      <c r="B1128" s="70"/>
      <c r="C1128" s="60"/>
      <c r="D1128" s="60"/>
      <c r="E1128" s="172"/>
      <c r="F1128" s="48"/>
      <c r="G1128" s="48"/>
      <c r="H1128" s="60"/>
      <c r="I1128" s="60"/>
      <c r="J1128" s="71"/>
      <c r="K1128" s="54"/>
      <c r="L1128" s="53"/>
      <c r="M1128" s="71"/>
      <c r="N1128" s="60"/>
      <c r="O1128" s="72"/>
    </row>
    <row r="1129" spans="2:15" x14ac:dyDescent="0.3">
      <c r="B1129" s="70"/>
      <c r="C1129" s="60"/>
      <c r="D1129" s="60"/>
      <c r="E1129" s="172"/>
      <c r="F1129" s="48"/>
      <c r="G1129" s="48"/>
      <c r="H1129" s="60"/>
      <c r="I1129" s="60"/>
      <c r="J1129" s="71"/>
      <c r="K1129" s="54"/>
      <c r="L1129" s="53"/>
      <c r="M1129" s="71"/>
      <c r="N1129" s="60"/>
      <c r="O1129" s="72"/>
    </row>
    <row r="1130" spans="2:15" x14ac:dyDescent="0.3">
      <c r="B1130" s="70"/>
      <c r="C1130" s="60"/>
      <c r="D1130" s="60"/>
      <c r="E1130" s="172"/>
      <c r="F1130" s="48"/>
      <c r="G1130" s="48"/>
      <c r="H1130" s="60"/>
      <c r="I1130" s="60"/>
      <c r="J1130" s="71"/>
      <c r="K1130" s="54"/>
      <c r="L1130" s="53"/>
      <c r="M1130" s="71"/>
      <c r="N1130" s="60"/>
      <c r="O1130" s="72"/>
    </row>
    <row r="1131" spans="2:15" x14ac:dyDescent="0.3">
      <c r="B1131" s="70"/>
      <c r="C1131" s="60"/>
      <c r="D1131" s="60"/>
      <c r="E1131" s="172"/>
      <c r="F1131" s="48"/>
      <c r="G1131" s="48"/>
      <c r="H1131" s="60"/>
      <c r="I1131" s="60"/>
      <c r="J1131" s="71"/>
      <c r="K1131" s="54"/>
      <c r="L1131" s="53"/>
      <c r="M1131" s="71"/>
      <c r="N1131" s="60"/>
      <c r="O1131" s="72"/>
    </row>
    <row r="1132" spans="2:15" x14ac:dyDescent="0.3">
      <c r="B1132" s="70"/>
      <c r="C1132" s="60"/>
      <c r="D1132" s="60"/>
      <c r="E1132" s="172"/>
      <c r="F1132" s="48"/>
      <c r="G1132" s="48"/>
      <c r="H1132" s="60"/>
      <c r="I1132" s="60"/>
      <c r="J1132" s="71"/>
      <c r="K1132" s="54"/>
      <c r="L1132" s="53"/>
      <c r="M1132" s="71"/>
      <c r="N1132" s="60"/>
      <c r="O1132" s="72"/>
    </row>
    <row r="1133" spans="2:15" x14ac:dyDescent="0.3">
      <c r="B1133" s="70"/>
      <c r="C1133" s="60"/>
      <c r="D1133" s="60"/>
      <c r="E1133" s="172"/>
      <c r="F1133" s="48"/>
      <c r="G1133" s="48"/>
      <c r="H1133" s="60"/>
      <c r="I1133" s="60"/>
      <c r="J1133" s="71"/>
      <c r="K1133" s="54"/>
      <c r="L1133" s="53"/>
      <c r="M1133" s="71"/>
      <c r="N1133" s="60"/>
      <c r="O1133" s="72"/>
    </row>
    <row r="1134" spans="2:15" x14ac:dyDescent="0.3">
      <c r="B1134" s="70"/>
      <c r="C1134" s="60"/>
      <c r="D1134" s="60"/>
      <c r="E1134" s="172"/>
      <c r="F1134" s="48"/>
      <c r="G1134" s="48"/>
      <c r="H1134" s="60"/>
      <c r="I1134" s="60"/>
      <c r="J1134" s="71"/>
      <c r="K1134" s="54"/>
      <c r="L1134" s="53"/>
      <c r="M1134" s="71"/>
      <c r="N1134" s="60"/>
      <c r="O1134" s="72"/>
    </row>
    <row r="1135" spans="2:15" x14ac:dyDescent="0.3">
      <c r="B1135" s="70"/>
      <c r="C1135" s="60"/>
      <c r="D1135" s="60"/>
      <c r="E1135" s="172"/>
      <c r="F1135" s="48"/>
      <c r="G1135" s="48"/>
      <c r="H1135" s="60"/>
      <c r="I1135" s="60"/>
      <c r="J1135" s="71"/>
      <c r="K1135" s="54"/>
      <c r="L1135" s="53"/>
      <c r="M1135" s="71"/>
      <c r="N1135" s="60"/>
      <c r="O1135" s="72"/>
    </row>
    <row r="1136" spans="2:15" x14ac:dyDescent="0.3">
      <c r="B1136" s="70"/>
      <c r="C1136" s="60"/>
      <c r="D1136" s="60"/>
      <c r="E1136" s="172"/>
      <c r="F1136" s="48"/>
      <c r="G1136" s="48"/>
      <c r="H1136" s="60"/>
      <c r="I1136" s="60"/>
      <c r="J1136" s="71"/>
      <c r="K1136" s="54"/>
      <c r="L1136" s="53"/>
      <c r="M1136" s="71"/>
      <c r="N1136" s="60"/>
      <c r="O1136" s="72"/>
    </row>
    <row r="1137" spans="2:15" x14ac:dyDescent="0.3">
      <c r="B1137" s="70"/>
      <c r="C1137" s="60"/>
      <c r="D1137" s="60"/>
      <c r="E1137" s="172"/>
      <c r="F1137" s="48"/>
      <c r="G1137" s="48"/>
      <c r="H1137" s="60"/>
      <c r="I1137" s="60"/>
      <c r="J1137" s="71"/>
      <c r="K1137" s="54"/>
      <c r="L1137" s="53"/>
      <c r="M1137" s="71"/>
      <c r="N1137" s="60"/>
      <c r="O1137" s="72"/>
    </row>
    <row r="1138" spans="2:15" x14ac:dyDescent="0.3">
      <c r="B1138" s="70"/>
      <c r="C1138" s="60"/>
      <c r="D1138" s="60"/>
      <c r="E1138" s="172"/>
      <c r="F1138" s="48"/>
      <c r="G1138" s="48"/>
      <c r="H1138" s="60"/>
      <c r="I1138" s="60"/>
      <c r="J1138" s="71"/>
      <c r="K1138" s="54"/>
      <c r="L1138" s="53"/>
      <c r="M1138" s="71"/>
      <c r="N1138" s="60"/>
      <c r="O1138" s="72"/>
    </row>
    <row r="1139" spans="2:15" x14ac:dyDescent="0.3">
      <c r="B1139" s="70"/>
      <c r="C1139" s="60"/>
      <c r="D1139" s="60"/>
      <c r="E1139" s="172"/>
      <c r="F1139" s="48"/>
      <c r="G1139" s="48"/>
      <c r="H1139" s="60"/>
      <c r="I1139" s="60"/>
      <c r="J1139" s="71"/>
      <c r="K1139" s="54"/>
      <c r="L1139" s="53"/>
      <c r="M1139" s="71"/>
      <c r="N1139" s="60"/>
      <c r="O1139" s="72"/>
    </row>
    <row r="1140" spans="2:15" x14ac:dyDescent="0.3">
      <c r="B1140" s="70"/>
      <c r="C1140" s="60"/>
      <c r="D1140" s="60"/>
      <c r="E1140" s="172"/>
      <c r="F1140" s="48"/>
      <c r="G1140" s="48"/>
      <c r="H1140" s="60"/>
      <c r="I1140" s="60"/>
      <c r="J1140" s="71"/>
      <c r="K1140" s="54"/>
      <c r="L1140" s="53"/>
      <c r="M1140" s="71"/>
      <c r="N1140" s="60"/>
      <c r="O1140" s="72"/>
    </row>
    <row r="1141" spans="2:15" x14ac:dyDescent="0.3">
      <c r="B1141" s="70"/>
      <c r="C1141" s="60"/>
      <c r="D1141" s="60"/>
      <c r="E1141" s="172"/>
      <c r="F1141" s="48"/>
      <c r="G1141" s="48"/>
      <c r="H1141" s="60"/>
      <c r="I1141" s="60"/>
      <c r="J1141" s="71"/>
      <c r="K1141" s="54"/>
      <c r="L1141" s="53"/>
      <c r="M1141" s="71"/>
      <c r="N1141" s="60"/>
      <c r="O1141" s="72"/>
    </row>
    <row r="1142" spans="2:15" x14ac:dyDescent="0.3">
      <c r="B1142" s="70"/>
      <c r="C1142" s="60"/>
      <c r="D1142" s="60"/>
      <c r="E1142" s="172"/>
      <c r="F1142" s="48"/>
      <c r="G1142" s="48"/>
      <c r="H1142" s="60"/>
      <c r="I1142" s="60"/>
      <c r="J1142" s="71"/>
      <c r="K1142" s="54"/>
      <c r="L1142" s="53"/>
      <c r="M1142" s="71"/>
      <c r="N1142" s="60"/>
      <c r="O1142" s="72"/>
    </row>
    <row r="1143" spans="2:15" x14ac:dyDescent="0.3">
      <c r="B1143" s="70"/>
      <c r="C1143" s="60"/>
      <c r="D1143" s="60"/>
      <c r="E1143" s="172"/>
      <c r="F1143" s="48"/>
      <c r="G1143" s="48"/>
      <c r="H1143" s="60"/>
      <c r="I1143" s="60"/>
      <c r="J1143" s="71"/>
      <c r="K1143" s="54"/>
      <c r="L1143" s="53"/>
      <c r="M1143" s="71"/>
      <c r="N1143" s="60"/>
      <c r="O1143" s="72"/>
    </row>
    <row r="1144" spans="2:15" x14ac:dyDescent="0.3">
      <c r="B1144" s="70"/>
      <c r="C1144" s="60"/>
      <c r="D1144" s="60"/>
      <c r="E1144" s="172"/>
      <c r="F1144" s="48"/>
      <c r="G1144" s="48"/>
      <c r="H1144" s="60"/>
      <c r="I1144" s="60"/>
      <c r="J1144" s="71"/>
      <c r="K1144" s="54"/>
      <c r="L1144" s="53"/>
      <c r="M1144" s="71"/>
      <c r="N1144" s="60"/>
      <c r="O1144" s="72"/>
    </row>
    <row r="1145" spans="2:15" x14ac:dyDescent="0.3">
      <c r="B1145" s="70"/>
      <c r="C1145" s="60"/>
      <c r="D1145" s="60"/>
      <c r="E1145" s="172"/>
      <c r="F1145" s="48"/>
      <c r="G1145" s="48"/>
      <c r="H1145" s="60"/>
      <c r="I1145" s="60"/>
      <c r="J1145" s="71"/>
      <c r="K1145" s="54"/>
      <c r="L1145" s="53"/>
      <c r="M1145" s="71"/>
      <c r="N1145" s="60"/>
      <c r="O1145" s="72"/>
    </row>
    <row r="1146" spans="2:15" x14ac:dyDescent="0.3">
      <c r="B1146" s="70"/>
      <c r="C1146" s="60"/>
      <c r="D1146" s="60"/>
      <c r="E1146" s="172"/>
      <c r="F1146" s="48"/>
      <c r="G1146" s="48"/>
      <c r="H1146" s="60"/>
      <c r="I1146" s="60"/>
      <c r="J1146" s="71"/>
      <c r="K1146" s="54"/>
      <c r="L1146" s="53"/>
      <c r="M1146" s="71"/>
      <c r="N1146" s="60"/>
      <c r="O1146" s="72"/>
    </row>
    <row r="1147" spans="2:15" x14ac:dyDescent="0.3">
      <c r="B1147" s="70"/>
      <c r="C1147" s="60"/>
      <c r="D1147" s="60"/>
      <c r="E1147" s="172"/>
      <c r="F1147" s="48"/>
      <c r="G1147" s="48"/>
      <c r="H1147" s="60"/>
      <c r="I1147" s="60"/>
      <c r="J1147" s="71"/>
      <c r="K1147" s="54"/>
      <c r="L1147" s="53"/>
      <c r="M1147" s="71"/>
      <c r="N1147" s="60"/>
      <c r="O1147" s="72"/>
    </row>
    <row r="1148" spans="2:15" x14ac:dyDescent="0.3">
      <c r="B1148" s="70"/>
      <c r="C1148" s="60"/>
      <c r="D1148" s="60"/>
      <c r="E1148" s="172"/>
      <c r="F1148" s="48"/>
      <c r="G1148" s="48"/>
      <c r="H1148" s="60"/>
      <c r="I1148" s="60"/>
      <c r="J1148" s="71"/>
      <c r="K1148" s="54"/>
      <c r="L1148" s="53"/>
      <c r="M1148" s="71"/>
      <c r="N1148" s="60"/>
      <c r="O1148" s="72"/>
    </row>
    <row r="1149" spans="2:15" x14ac:dyDescent="0.3">
      <c r="B1149" s="70"/>
      <c r="C1149" s="60"/>
      <c r="D1149" s="60"/>
      <c r="E1149" s="172"/>
      <c r="F1149" s="48"/>
      <c r="G1149" s="48"/>
      <c r="H1149" s="60"/>
      <c r="I1149" s="60"/>
      <c r="J1149" s="71"/>
      <c r="K1149" s="54"/>
      <c r="L1149" s="53"/>
      <c r="M1149" s="71"/>
      <c r="N1149" s="60"/>
      <c r="O1149" s="72"/>
    </row>
    <row r="1150" spans="2:15" x14ac:dyDescent="0.3">
      <c r="B1150" s="70"/>
      <c r="C1150" s="60"/>
      <c r="D1150" s="60"/>
      <c r="E1150" s="172"/>
      <c r="F1150" s="48"/>
      <c r="G1150" s="48"/>
      <c r="H1150" s="60"/>
      <c r="I1150" s="60"/>
      <c r="J1150" s="71"/>
      <c r="K1150" s="54"/>
      <c r="L1150" s="53"/>
      <c r="M1150" s="71"/>
      <c r="N1150" s="60"/>
      <c r="O1150" s="72"/>
    </row>
    <row r="1151" spans="2:15" x14ac:dyDescent="0.3">
      <c r="B1151" s="70"/>
      <c r="C1151" s="60"/>
      <c r="D1151" s="60"/>
      <c r="E1151" s="172"/>
      <c r="F1151" s="48"/>
      <c r="G1151" s="48"/>
      <c r="H1151" s="60"/>
      <c r="I1151" s="60"/>
      <c r="J1151" s="71"/>
      <c r="K1151" s="54"/>
      <c r="L1151" s="53"/>
      <c r="M1151" s="71"/>
      <c r="N1151" s="60"/>
      <c r="O1151" s="72"/>
    </row>
    <row r="1152" spans="2:15" x14ac:dyDescent="0.3">
      <c r="B1152" s="70"/>
      <c r="C1152" s="60"/>
      <c r="D1152" s="60"/>
      <c r="E1152" s="172"/>
      <c r="F1152" s="48"/>
      <c r="G1152" s="48"/>
      <c r="H1152" s="60"/>
      <c r="I1152" s="60"/>
      <c r="J1152" s="71"/>
      <c r="K1152" s="54"/>
      <c r="L1152" s="53"/>
      <c r="M1152" s="71"/>
      <c r="N1152" s="60"/>
      <c r="O1152" s="72"/>
    </row>
    <row r="1153" spans="2:15" x14ac:dyDescent="0.3">
      <c r="B1153" s="70"/>
      <c r="C1153" s="60"/>
      <c r="D1153" s="60"/>
      <c r="E1153" s="172"/>
      <c r="F1153" s="48"/>
      <c r="G1153" s="48"/>
      <c r="H1153" s="60"/>
      <c r="I1153" s="60"/>
      <c r="J1153" s="71"/>
      <c r="K1153" s="54"/>
      <c r="L1153" s="53"/>
      <c r="M1153" s="71"/>
      <c r="N1153" s="60"/>
      <c r="O1153" s="72"/>
    </row>
    <row r="1154" spans="2:15" x14ac:dyDescent="0.3">
      <c r="B1154" s="70"/>
      <c r="C1154" s="60"/>
      <c r="D1154" s="60"/>
      <c r="E1154" s="172"/>
      <c r="F1154" s="48"/>
      <c r="G1154" s="48"/>
      <c r="H1154" s="60"/>
      <c r="I1154" s="60"/>
      <c r="J1154" s="71"/>
      <c r="K1154" s="54"/>
      <c r="L1154" s="53"/>
      <c r="M1154" s="71"/>
      <c r="N1154" s="60"/>
      <c r="O1154" s="72"/>
    </row>
    <row r="1155" spans="2:15" x14ac:dyDescent="0.3">
      <c r="B1155" s="70"/>
      <c r="C1155" s="60"/>
      <c r="D1155" s="60"/>
      <c r="E1155" s="172"/>
      <c r="F1155" s="48"/>
      <c r="G1155" s="48"/>
      <c r="H1155" s="60"/>
      <c r="I1155" s="60"/>
      <c r="J1155" s="71"/>
      <c r="K1155" s="54"/>
      <c r="L1155" s="53"/>
      <c r="M1155" s="71"/>
      <c r="N1155" s="60"/>
      <c r="O1155" s="72"/>
    </row>
    <row r="1156" spans="2:15" x14ac:dyDescent="0.3">
      <c r="B1156" s="70"/>
      <c r="C1156" s="60"/>
      <c r="D1156" s="60"/>
      <c r="E1156" s="172"/>
      <c r="F1156" s="48"/>
      <c r="G1156" s="48"/>
      <c r="H1156" s="60"/>
      <c r="I1156" s="60"/>
      <c r="J1156" s="71"/>
      <c r="K1156" s="54"/>
      <c r="L1156" s="53"/>
      <c r="M1156" s="71"/>
      <c r="N1156" s="60"/>
      <c r="O1156" s="72"/>
    </row>
    <row r="1157" spans="2:15" x14ac:dyDescent="0.3">
      <c r="B1157" s="70"/>
      <c r="C1157" s="60"/>
      <c r="D1157" s="60"/>
      <c r="E1157" s="172"/>
      <c r="F1157" s="48"/>
      <c r="G1157" s="48"/>
      <c r="H1157" s="60"/>
      <c r="I1157" s="60"/>
      <c r="J1157" s="71"/>
      <c r="K1157" s="54"/>
      <c r="L1157" s="53"/>
      <c r="M1157" s="71"/>
      <c r="N1157" s="60"/>
      <c r="O1157" s="72"/>
    </row>
    <row r="1158" spans="2:15" x14ac:dyDescent="0.3">
      <c r="B1158" s="70"/>
      <c r="C1158" s="60"/>
      <c r="D1158" s="60"/>
      <c r="E1158" s="172"/>
      <c r="F1158" s="48"/>
      <c r="G1158" s="48"/>
      <c r="H1158" s="60"/>
      <c r="I1158" s="60"/>
      <c r="J1158" s="71"/>
      <c r="K1158" s="54"/>
      <c r="L1158" s="53"/>
      <c r="M1158" s="71"/>
      <c r="N1158" s="60"/>
      <c r="O1158" s="72"/>
    </row>
    <row r="1159" spans="2:15" x14ac:dyDescent="0.3">
      <c r="B1159" s="70"/>
      <c r="C1159" s="60"/>
      <c r="D1159" s="60"/>
      <c r="E1159" s="172"/>
      <c r="F1159" s="48"/>
      <c r="G1159" s="48"/>
      <c r="H1159" s="60"/>
      <c r="I1159" s="60"/>
      <c r="J1159" s="71"/>
      <c r="K1159" s="54"/>
      <c r="L1159" s="53"/>
      <c r="M1159" s="71"/>
      <c r="N1159" s="60"/>
      <c r="O1159" s="72"/>
    </row>
    <row r="1160" spans="2:15" x14ac:dyDescent="0.3">
      <c r="B1160" s="70"/>
      <c r="C1160" s="60"/>
      <c r="D1160" s="60"/>
      <c r="E1160" s="172"/>
      <c r="F1160" s="48"/>
      <c r="G1160" s="48"/>
      <c r="H1160" s="60"/>
      <c r="I1160" s="60"/>
      <c r="J1160" s="71"/>
      <c r="K1160" s="54"/>
      <c r="L1160" s="53"/>
      <c r="M1160" s="71"/>
      <c r="N1160" s="60"/>
      <c r="O1160" s="72"/>
    </row>
    <row r="1161" spans="2:15" x14ac:dyDescent="0.3">
      <c r="B1161" s="70"/>
      <c r="C1161" s="60"/>
      <c r="D1161" s="60"/>
      <c r="E1161" s="172"/>
      <c r="F1161" s="48"/>
      <c r="G1161" s="48"/>
      <c r="H1161" s="60"/>
      <c r="I1161" s="60"/>
      <c r="J1161" s="71"/>
      <c r="K1161" s="54"/>
      <c r="L1161" s="53"/>
      <c r="M1161" s="71"/>
      <c r="N1161" s="60"/>
      <c r="O1161" s="72"/>
    </row>
    <row r="1162" spans="2:15" x14ac:dyDescent="0.3">
      <c r="B1162" s="70"/>
      <c r="C1162" s="60"/>
      <c r="D1162" s="60"/>
      <c r="E1162" s="172"/>
      <c r="F1162" s="48"/>
      <c r="G1162" s="48"/>
      <c r="H1162" s="60"/>
      <c r="I1162" s="60"/>
      <c r="J1162" s="71"/>
      <c r="K1162" s="54"/>
      <c r="L1162" s="53"/>
      <c r="M1162" s="71"/>
      <c r="N1162" s="60"/>
      <c r="O1162" s="72"/>
    </row>
    <row r="1163" spans="2:15" x14ac:dyDescent="0.3">
      <c r="B1163" s="70"/>
      <c r="C1163" s="60"/>
      <c r="D1163" s="60"/>
      <c r="E1163" s="172"/>
      <c r="F1163" s="48"/>
      <c r="G1163" s="48"/>
      <c r="H1163" s="60"/>
      <c r="I1163" s="60"/>
      <c r="J1163" s="71"/>
      <c r="K1163" s="54"/>
      <c r="L1163" s="53"/>
      <c r="M1163" s="71"/>
      <c r="N1163" s="60"/>
      <c r="O1163" s="72"/>
    </row>
    <row r="1164" spans="2:15" x14ac:dyDescent="0.3">
      <c r="B1164" s="70"/>
      <c r="C1164" s="60"/>
      <c r="D1164" s="60"/>
      <c r="E1164" s="172"/>
      <c r="F1164" s="48"/>
      <c r="G1164" s="48"/>
      <c r="H1164" s="60"/>
      <c r="I1164" s="60"/>
      <c r="J1164" s="71"/>
      <c r="K1164" s="54"/>
      <c r="L1164" s="53"/>
      <c r="M1164" s="71"/>
      <c r="N1164" s="60"/>
      <c r="O1164" s="72"/>
    </row>
    <row r="1165" spans="2:15" x14ac:dyDescent="0.3">
      <c r="B1165" s="70"/>
      <c r="C1165" s="60"/>
      <c r="D1165" s="60"/>
      <c r="E1165" s="172"/>
      <c r="F1165" s="48"/>
      <c r="G1165" s="48"/>
      <c r="H1165" s="60"/>
      <c r="I1165" s="60"/>
      <c r="J1165" s="71"/>
      <c r="K1165" s="54"/>
      <c r="L1165" s="53"/>
      <c r="M1165" s="71"/>
      <c r="N1165" s="60"/>
      <c r="O1165" s="72"/>
    </row>
    <row r="1166" spans="2:15" x14ac:dyDescent="0.3">
      <c r="B1166" s="70"/>
      <c r="C1166" s="60"/>
      <c r="D1166" s="60"/>
      <c r="E1166" s="172"/>
      <c r="F1166" s="48"/>
      <c r="G1166" s="48"/>
      <c r="H1166" s="60"/>
      <c r="I1166" s="60"/>
      <c r="J1166" s="71"/>
      <c r="K1166" s="54"/>
      <c r="L1166" s="53"/>
      <c r="M1166" s="71"/>
      <c r="N1166" s="60"/>
      <c r="O1166" s="72"/>
    </row>
    <row r="1167" spans="2:15" x14ac:dyDescent="0.3">
      <c r="B1167" s="70"/>
      <c r="C1167" s="60"/>
      <c r="D1167" s="60"/>
      <c r="E1167" s="172"/>
      <c r="F1167" s="48"/>
      <c r="G1167" s="48"/>
      <c r="H1167" s="60"/>
      <c r="I1167" s="60"/>
      <c r="J1167" s="71"/>
      <c r="K1167" s="54"/>
      <c r="L1167" s="53"/>
      <c r="M1167" s="71"/>
      <c r="N1167" s="60"/>
      <c r="O1167" s="72"/>
    </row>
    <row r="1168" spans="2:15" x14ac:dyDescent="0.3">
      <c r="B1168" s="70"/>
      <c r="C1168" s="60"/>
      <c r="D1168" s="60"/>
      <c r="E1168" s="172"/>
      <c r="F1168" s="48"/>
      <c r="G1168" s="48"/>
      <c r="H1168" s="60"/>
      <c r="I1168" s="60"/>
      <c r="J1168" s="71"/>
      <c r="K1168" s="54"/>
      <c r="L1168" s="53"/>
      <c r="M1168" s="71"/>
      <c r="N1168" s="60"/>
      <c r="O1168" s="72"/>
    </row>
    <row r="1169" spans="2:15" x14ac:dyDescent="0.3">
      <c r="B1169" s="70"/>
      <c r="C1169" s="60"/>
      <c r="D1169" s="60"/>
      <c r="E1169" s="172"/>
      <c r="F1169" s="48"/>
      <c r="G1169" s="48"/>
      <c r="H1169" s="60"/>
      <c r="I1169" s="60"/>
      <c r="J1169" s="71"/>
      <c r="K1169" s="54"/>
      <c r="L1169" s="53"/>
      <c r="M1169" s="71"/>
      <c r="N1169" s="60"/>
      <c r="O1169" s="72"/>
    </row>
    <row r="1170" spans="2:15" x14ac:dyDescent="0.3">
      <c r="B1170" s="70"/>
      <c r="C1170" s="60"/>
      <c r="D1170" s="60"/>
      <c r="E1170" s="172"/>
      <c r="F1170" s="48"/>
      <c r="G1170" s="48"/>
      <c r="H1170" s="60"/>
      <c r="I1170" s="60"/>
      <c r="J1170" s="71"/>
      <c r="K1170" s="54"/>
      <c r="L1170" s="53"/>
      <c r="M1170" s="71"/>
      <c r="N1170" s="60"/>
      <c r="O1170" s="72"/>
    </row>
    <row r="1171" spans="2:15" x14ac:dyDescent="0.3">
      <c r="B1171" s="70"/>
      <c r="C1171" s="60"/>
      <c r="D1171" s="60"/>
      <c r="E1171" s="172"/>
      <c r="F1171" s="48"/>
      <c r="G1171" s="48"/>
      <c r="H1171" s="60"/>
      <c r="I1171" s="60"/>
      <c r="J1171" s="71"/>
      <c r="K1171" s="54"/>
      <c r="L1171" s="53"/>
      <c r="M1171" s="71"/>
      <c r="N1171" s="60"/>
      <c r="O1171" s="72"/>
    </row>
    <row r="1172" spans="2:15" x14ac:dyDescent="0.3">
      <c r="B1172" s="70"/>
      <c r="C1172" s="60"/>
      <c r="D1172" s="60"/>
      <c r="E1172" s="172"/>
      <c r="F1172" s="48"/>
      <c r="G1172" s="48"/>
      <c r="H1172" s="60"/>
      <c r="I1172" s="60"/>
      <c r="J1172" s="71"/>
      <c r="K1172" s="54"/>
      <c r="L1172" s="53"/>
      <c r="M1172" s="71"/>
      <c r="N1172" s="60"/>
      <c r="O1172" s="72"/>
    </row>
    <row r="1173" spans="2:15" x14ac:dyDescent="0.3">
      <c r="B1173" s="70"/>
      <c r="C1173" s="60"/>
      <c r="D1173" s="60"/>
      <c r="E1173" s="172"/>
      <c r="F1173" s="48"/>
      <c r="G1173" s="48"/>
      <c r="H1173" s="60"/>
      <c r="I1173" s="60"/>
      <c r="J1173" s="71"/>
      <c r="K1173" s="54"/>
      <c r="L1173" s="53"/>
      <c r="M1173" s="71"/>
      <c r="N1173" s="60"/>
      <c r="O1173" s="72"/>
    </row>
    <row r="1174" spans="2:15" x14ac:dyDescent="0.3">
      <c r="B1174" s="70"/>
      <c r="C1174" s="60"/>
      <c r="D1174" s="60"/>
      <c r="E1174" s="172"/>
      <c r="F1174" s="48"/>
      <c r="G1174" s="48"/>
      <c r="H1174" s="60"/>
      <c r="I1174" s="60"/>
      <c r="J1174" s="71"/>
      <c r="K1174" s="54"/>
      <c r="L1174" s="53"/>
      <c r="M1174" s="71"/>
      <c r="N1174" s="60"/>
      <c r="O1174" s="72"/>
    </row>
    <row r="1175" spans="2:15" x14ac:dyDescent="0.3">
      <c r="B1175" s="70"/>
      <c r="C1175" s="60"/>
      <c r="D1175" s="60"/>
      <c r="E1175" s="172"/>
      <c r="F1175" s="48"/>
      <c r="G1175" s="48"/>
      <c r="H1175" s="60"/>
      <c r="I1175" s="60"/>
      <c r="J1175" s="71"/>
      <c r="K1175" s="54"/>
      <c r="L1175" s="53"/>
      <c r="M1175" s="71"/>
      <c r="N1175" s="60"/>
      <c r="O1175" s="72"/>
    </row>
    <row r="1176" spans="2:15" x14ac:dyDescent="0.3">
      <c r="B1176" s="70"/>
      <c r="C1176" s="60"/>
      <c r="D1176" s="60"/>
      <c r="E1176" s="172"/>
      <c r="F1176" s="48"/>
      <c r="G1176" s="48"/>
      <c r="H1176" s="60"/>
      <c r="I1176" s="60"/>
      <c r="J1176" s="71"/>
      <c r="K1176" s="54"/>
      <c r="L1176" s="53"/>
      <c r="M1176" s="71"/>
      <c r="N1176" s="60"/>
      <c r="O1176" s="72"/>
    </row>
    <row r="1177" spans="2:15" x14ac:dyDescent="0.3">
      <c r="B1177" s="70"/>
      <c r="C1177" s="60"/>
      <c r="D1177" s="60"/>
      <c r="E1177" s="172"/>
      <c r="F1177" s="48"/>
      <c r="G1177" s="48"/>
      <c r="H1177" s="60"/>
      <c r="I1177" s="60"/>
      <c r="J1177" s="71"/>
      <c r="K1177" s="54"/>
      <c r="L1177" s="53"/>
      <c r="M1177" s="71"/>
      <c r="N1177" s="60"/>
      <c r="O1177" s="72"/>
    </row>
    <row r="1178" spans="2:15" x14ac:dyDescent="0.3">
      <c r="B1178" s="70"/>
      <c r="C1178" s="60"/>
      <c r="D1178" s="60"/>
      <c r="E1178" s="172"/>
      <c r="F1178" s="48"/>
      <c r="G1178" s="48"/>
      <c r="H1178" s="60"/>
      <c r="I1178" s="60"/>
      <c r="J1178" s="71"/>
      <c r="K1178" s="54"/>
      <c r="L1178" s="53"/>
      <c r="M1178" s="71"/>
      <c r="N1178" s="60"/>
      <c r="O1178" s="72"/>
    </row>
    <row r="1179" spans="2:15" x14ac:dyDescent="0.3">
      <c r="B1179" s="70"/>
      <c r="C1179" s="60"/>
      <c r="D1179" s="60"/>
      <c r="E1179" s="172"/>
      <c r="F1179" s="48"/>
      <c r="G1179" s="48"/>
      <c r="H1179" s="60"/>
      <c r="I1179" s="60"/>
      <c r="J1179" s="71"/>
      <c r="K1179" s="54"/>
      <c r="L1179" s="53"/>
      <c r="M1179" s="71"/>
      <c r="N1179" s="60"/>
      <c r="O1179" s="72"/>
    </row>
    <row r="1180" spans="2:15" x14ac:dyDescent="0.3">
      <c r="B1180" s="70"/>
      <c r="C1180" s="60"/>
      <c r="D1180" s="60"/>
      <c r="E1180" s="172"/>
      <c r="F1180" s="48"/>
      <c r="G1180" s="48"/>
      <c r="H1180" s="60"/>
      <c r="I1180" s="60"/>
      <c r="J1180" s="71"/>
      <c r="K1180" s="54"/>
      <c r="L1180" s="53"/>
      <c r="M1180" s="71"/>
      <c r="N1180" s="60"/>
      <c r="O1180" s="72"/>
    </row>
    <row r="1181" spans="2:15" x14ac:dyDescent="0.3">
      <c r="B1181" s="70"/>
      <c r="C1181" s="60"/>
      <c r="D1181" s="60"/>
      <c r="E1181" s="172"/>
      <c r="F1181" s="48"/>
      <c r="G1181" s="48"/>
      <c r="H1181" s="60"/>
      <c r="I1181" s="60"/>
      <c r="J1181" s="71"/>
      <c r="K1181" s="54"/>
      <c r="L1181" s="53"/>
      <c r="M1181" s="71"/>
      <c r="N1181" s="60"/>
      <c r="O1181" s="72"/>
    </row>
    <row r="1182" spans="2:15" x14ac:dyDescent="0.3">
      <c r="B1182" s="70"/>
      <c r="C1182" s="60"/>
      <c r="D1182" s="60"/>
      <c r="E1182" s="172"/>
      <c r="F1182" s="48"/>
      <c r="G1182" s="48"/>
      <c r="H1182" s="60"/>
      <c r="I1182" s="60"/>
      <c r="J1182" s="71"/>
      <c r="K1182" s="54"/>
      <c r="L1182" s="53"/>
      <c r="M1182" s="71"/>
      <c r="N1182" s="60"/>
      <c r="O1182" s="72"/>
    </row>
    <row r="1183" spans="2:15" x14ac:dyDescent="0.3">
      <c r="B1183" s="70"/>
      <c r="C1183" s="60"/>
      <c r="D1183" s="60"/>
      <c r="E1183" s="172"/>
      <c r="F1183" s="48"/>
      <c r="G1183" s="48"/>
      <c r="H1183" s="60"/>
      <c r="I1183" s="60"/>
      <c r="J1183" s="71"/>
      <c r="K1183" s="54"/>
      <c r="L1183" s="53"/>
      <c r="M1183" s="71"/>
      <c r="N1183" s="60"/>
      <c r="O1183" s="72"/>
    </row>
    <row r="1184" spans="2:15" x14ac:dyDescent="0.3">
      <c r="B1184" s="70"/>
      <c r="C1184" s="60"/>
      <c r="D1184" s="60"/>
      <c r="E1184" s="172"/>
      <c r="F1184" s="48"/>
      <c r="G1184" s="48"/>
      <c r="H1184" s="60"/>
      <c r="I1184" s="60"/>
      <c r="J1184" s="71"/>
      <c r="K1184" s="54"/>
      <c r="L1184" s="53"/>
      <c r="M1184" s="71"/>
      <c r="N1184" s="60"/>
      <c r="O1184" s="72"/>
    </row>
    <row r="1185" spans="2:15" x14ac:dyDescent="0.3">
      <c r="B1185" s="70"/>
      <c r="C1185" s="60"/>
      <c r="D1185" s="60"/>
      <c r="E1185" s="172"/>
      <c r="F1185" s="48"/>
      <c r="G1185" s="48"/>
      <c r="H1185" s="60"/>
      <c r="I1185" s="60"/>
      <c r="J1185" s="71"/>
      <c r="K1185" s="54"/>
      <c r="L1185" s="53"/>
      <c r="M1185" s="71"/>
      <c r="N1185" s="60"/>
      <c r="O1185" s="72"/>
    </row>
    <row r="1186" spans="2:15" x14ac:dyDescent="0.3">
      <c r="B1186" s="70"/>
      <c r="C1186" s="60"/>
      <c r="D1186" s="60"/>
      <c r="E1186" s="172"/>
      <c r="F1186" s="48"/>
      <c r="G1186" s="48"/>
      <c r="H1186" s="60"/>
      <c r="I1186" s="60"/>
      <c r="J1186" s="71"/>
      <c r="K1186" s="54"/>
      <c r="L1186" s="53"/>
      <c r="M1186" s="71"/>
      <c r="N1186" s="60"/>
      <c r="O1186" s="72"/>
    </row>
    <row r="1187" spans="2:15" x14ac:dyDescent="0.3">
      <c r="B1187" s="70"/>
      <c r="C1187" s="60"/>
      <c r="D1187" s="60"/>
      <c r="E1187" s="172"/>
      <c r="F1187" s="48"/>
      <c r="G1187" s="48"/>
      <c r="H1187" s="60"/>
      <c r="I1187" s="60"/>
      <c r="J1187" s="71"/>
      <c r="K1187" s="54"/>
      <c r="L1187" s="53"/>
      <c r="M1187" s="71"/>
      <c r="N1187" s="60"/>
      <c r="O1187" s="72"/>
    </row>
    <row r="1188" spans="2:15" x14ac:dyDescent="0.3">
      <c r="B1188" s="70"/>
      <c r="C1188" s="60"/>
      <c r="D1188" s="60"/>
      <c r="E1188" s="172"/>
      <c r="F1188" s="48"/>
      <c r="G1188" s="48"/>
      <c r="H1188" s="60"/>
      <c r="I1188" s="60"/>
      <c r="J1188" s="71"/>
      <c r="K1188" s="54"/>
      <c r="L1188" s="53"/>
      <c r="M1188" s="71"/>
      <c r="N1188" s="60"/>
      <c r="O1188" s="72"/>
    </row>
    <row r="1189" spans="2:15" x14ac:dyDescent="0.3">
      <c r="B1189" s="70"/>
      <c r="C1189" s="60"/>
      <c r="D1189" s="60"/>
      <c r="E1189" s="172"/>
      <c r="F1189" s="48"/>
      <c r="G1189" s="48"/>
      <c r="H1189" s="60"/>
      <c r="I1189" s="60"/>
      <c r="J1189" s="71"/>
      <c r="K1189" s="54"/>
      <c r="L1189" s="53"/>
      <c r="M1189" s="71"/>
      <c r="N1189" s="60"/>
      <c r="O1189" s="72"/>
    </row>
    <row r="1190" spans="2:15" x14ac:dyDescent="0.3">
      <c r="B1190" s="70"/>
      <c r="C1190" s="60"/>
      <c r="D1190" s="60"/>
      <c r="E1190" s="172"/>
      <c r="F1190" s="48"/>
      <c r="G1190" s="48"/>
      <c r="H1190" s="60"/>
      <c r="I1190" s="60"/>
      <c r="J1190" s="71"/>
      <c r="K1190" s="54"/>
      <c r="L1190" s="53"/>
      <c r="M1190" s="71"/>
      <c r="N1190" s="60"/>
      <c r="O1190" s="72"/>
    </row>
    <row r="1191" spans="2:15" x14ac:dyDescent="0.3">
      <c r="B1191" s="70"/>
      <c r="C1191" s="60"/>
      <c r="D1191" s="60"/>
      <c r="E1191" s="172"/>
      <c r="F1191" s="48"/>
      <c r="G1191" s="48"/>
      <c r="H1191" s="60"/>
      <c r="I1191" s="60"/>
      <c r="J1191" s="71"/>
      <c r="K1191" s="54"/>
      <c r="L1191" s="53"/>
      <c r="M1191" s="71"/>
      <c r="N1191" s="60"/>
      <c r="O1191" s="72"/>
    </row>
    <row r="1192" spans="2:15" x14ac:dyDescent="0.3">
      <c r="B1192" s="70"/>
      <c r="C1192" s="60"/>
      <c r="D1192" s="60"/>
      <c r="E1192" s="172"/>
      <c r="F1192" s="48"/>
      <c r="G1192" s="48"/>
      <c r="H1192" s="60"/>
      <c r="I1192" s="60"/>
      <c r="J1192" s="71"/>
      <c r="K1192" s="54"/>
      <c r="L1192" s="53"/>
      <c r="M1192" s="71"/>
      <c r="N1192" s="60"/>
      <c r="O1192" s="72"/>
    </row>
    <row r="1193" spans="2:15" x14ac:dyDescent="0.3">
      <c r="B1193" s="70"/>
      <c r="C1193" s="60"/>
      <c r="D1193" s="60"/>
      <c r="E1193" s="172"/>
      <c r="F1193" s="48"/>
      <c r="G1193" s="48"/>
      <c r="H1193" s="60"/>
      <c r="I1193" s="60"/>
      <c r="J1193" s="71"/>
      <c r="K1193" s="54"/>
      <c r="L1193" s="53"/>
      <c r="M1193" s="71"/>
      <c r="N1193" s="60"/>
      <c r="O1193" s="72"/>
    </row>
    <row r="1194" spans="2:15" x14ac:dyDescent="0.3">
      <c r="B1194" s="70"/>
      <c r="C1194" s="60"/>
      <c r="D1194" s="60"/>
      <c r="E1194" s="172"/>
      <c r="F1194" s="48"/>
      <c r="G1194" s="48"/>
      <c r="H1194" s="60"/>
      <c r="I1194" s="60"/>
      <c r="J1194" s="71"/>
      <c r="K1194" s="54"/>
      <c r="L1194" s="53"/>
      <c r="M1194" s="71"/>
      <c r="N1194" s="60"/>
      <c r="O1194" s="72"/>
    </row>
    <row r="1195" spans="2:15" x14ac:dyDescent="0.3">
      <c r="B1195" s="70"/>
      <c r="C1195" s="60"/>
      <c r="D1195" s="60"/>
      <c r="E1195" s="172"/>
      <c r="F1195" s="48"/>
      <c r="G1195" s="48"/>
      <c r="H1195" s="60"/>
      <c r="I1195" s="60"/>
      <c r="J1195" s="71"/>
      <c r="K1195" s="54"/>
      <c r="L1195" s="53"/>
      <c r="M1195" s="71"/>
      <c r="N1195" s="60"/>
      <c r="O1195" s="72"/>
    </row>
    <row r="1196" spans="2:15" x14ac:dyDescent="0.3">
      <c r="B1196" s="70"/>
      <c r="C1196" s="60"/>
      <c r="D1196" s="60"/>
      <c r="E1196" s="172"/>
      <c r="F1196" s="48"/>
      <c r="G1196" s="48"/>
      <c r="H1196" s="60"/>
      <c r="I1196" s="60"/>
      <c r="J1196" s="71"/>
      <c r="K1196" s="54"/>
      <c r="L1196" s="53"/>
      <c r="M1196" s="71"/>
      <c r="N1196" s="60"/>
      <c r="O1196" s="72"/>
    </row>
    <row r="1197" spans="2:15" x14ac:dyDescent="0.3">
      <c r="B1197" s="70"/>
      <c r="C1197" s="60"/>
      <c r="D1197" s="60"/>
      <c r="E1197" s="172"/>
      <c r="F1197" s="48"/>
      <c r="G1197" s="48"/>
      <c r="H1197" s="60"/>
      <c r="I1197" s="60"/>
      <c r="J1197" s="71"/>
      <c r="K1197" s="54"/>
      <c r="L1197" s="53"/>
      <c r="M1197" s="71"/>
      <c r="N1197" s="60"/>
      <c r="O1197" s="72"/>
    </row>
    <row r="1198" spans="2:15" x14ac:dyDescent="0.3">
      <c r="B1198" s="70"/>
      <c r="C1198" s="60"/>
      <c r="D1198" s="60"/>
      <c r="E1198" s="172"/>
      <c r="F1198" s="48"/>
      <c r="G1198" s="48"/>
      <c r="H1198" s="60"/>
      <c r="I1198" s="60"/>
      <c r="J1198" s="71"/>
      <c r="K1198" s="54"/>
      <c r="L1198" s="53"/>
      <c r="M1198" s="71"/>
      <c r="N1198" s="60"/>
      <c r="O1198" s="72"/>
    </row>
    <row r="1199" spans="2:15" x14ac:dyDescent="0.3">
      <c r="B1199" s="70"/>
      <c r="C1199" s="60"/>
      <c r="D1199" s="60"/>
      <c r="E1199" s="172"/>
      <c r="F1199" s="48"/>
      <c r="G1199" s="48"/>
      <c r="H1199" s="60"/>
      <c r="I1199" s="60"/>
      <c r="J1199" s="71"/>
      <c r="K1199" s="54"/>
      <c r="L1199" s="53"/>
      <c r="M1199" s="71"/>
      <c r="N1199" s="60"/>
      <c r="O1199" s="72"/>
    </row>
    <row r="1200" spans="2:15" x14ac:dyDescent="0.3">
      <c r="B1200" s="70"/>
      <c r="C1200" s="60"/>
      <c r="D1200" s="60"/>
      <c r="E1200" s="172"/>
      <c r="F1200" s="48"/>
      <c r="G1200" s="48"/>
      <c r="H1200" s="60"/>
      <c r="I1200" s="60"/>
      <c r="J1200" s="71"/>
      <c r="K1200" s="54"/>
      <c r="L1200" s="53"/>
      <c r="M1200" s="71"/>
      <c r="N1200" s="60"/>
      <c r="O1200" s="72"/>
    </row>
    <row r="1201" spans="2:15" x14ac:dyDescent="0.3">
      <c r="B1201" s="70"/>
      <c r="C1201" s="60"/>
      <c r="D1201" s="60"/>
      <c r="E1201" s="172"/>
      <c r="F1201" s="48"/>
      <c r="G1201" s="48"/>
      <c r="H1201" s="60"/>
      <c r="I1201" s="60"/>
      <c r="J1201" s="71"/>
      <c r="K1201" s="54"/>
      <c r="L1201" s="53"/>
      <c r="M1201" s="71"/>
      <c r="N1201" s="60"/>
      <c r="O1201" s="72"/>
    </row>
    <row r="1202" spans="2:15" x14ac:dyDescent="0.3">
      <c r="B1202" s="70"/>
      <c r="C1202" s="60"/>
      <c r="D1202" s="60"/>
      <c r="E1202" s="172"/>
      <c r="F1202" s="48"/>
      <c r="G1202" s="48"/>
      <c r="H1202" s="60"/>
      <c r="I1202" s="60"/>
      <c r="J1202" s="71"/>
      <c r="K1202" s="54"/>
      <c r="L1202" s="53"/>
      <c r="M1202" s="71"/>
      <c r="N1202" s="60"/>
      <c r="O1202" s="72"/>
    </row>
    <row r="1203" spans="2:15" x14ac:dyDescent="0.3">
      <c r="B1203" s="70"/>
      <c r="C1203" s="60"/>
      <c r="D1203" s="60"/>
      <c r="E1203" s="172"/>
      <c r="F1203" s="48"/>
      <c r="G1203" s="48"/>
      <c r="H1203" s="60"/>
      <c r="I1203" s="60"/>
      <c r="J1203" s="71"/>
      <c r="K1203" s="54"/>
      <c r="L1203" s="53"/>
      <c r="M1203" s="71"/>
      <c r="N1203" s="60"/>
      <c r="O1203" s="72"/>
    </row>
    <row r="1204" spans="2:15" x14ac:dyDescent="0.3">
      <c r="B1204" s="70"/>
      <c r="C1204" s="60"/>
      <c r="D1204" s="60"/>
      <c r="E1204" s="172"/>
      <c r="F1204" s="48"/>
      <c r="G1204" s="48"/>
      <c r="H1204" s="60"/>
      <c r="I1204" s="60"/>
      <c r="J1204" s="71"/>
      <c r="K1204" s="54"/>
      <c r="L1204" s="53"/>
      <c r="M1204" s="71"/>
      <c r="N1204" s="60"/>
      <c r="O1204" s="72"/>
    </row>
    <row r="1205" spans="2:15" x14ac:dyDescent="0.3">
      <c r="B1205" s="70"/>
      <c r="C1205" s="60"/>
      <c r="D1205" s="60"/>
      <c r="E1205" s="172"/>
      <c r="F1205" s="48"/>
      <c r="G1205" s="48"/>
      <c r="H1205" s="60"/>
      <c r="I1205" s="60"/>
      <c r="J1205" s="71"/>
      <c r="K1205" s="54"/>
      <c r="L1205" s="53"/>
      <c r="M1205" s="71"/>
      <c r="N1205" s="60"/>
      <c r="O1205" s="72"/>
    </row>
    <row r="1206" spans="2:15" x14ac:dyDescent="0.3">
      <c r="B1206" s="70"/>
      <c r="C1206" s="60"/>
      <c r="D1206" s="60"/>
      <c r="E1206" s="172"/>
      <c r="F1206" s="48"/>
      <c r="G1206" s="48"/>
      <c r="H1206" s="60"/>
      <c r="I1206" s="60"/>
      <c r="J1206" s="71"/>
      <c r="K1206" s="54"/>
      <c r="L1206" s="53"/>
      <c r="M1206" s="71"/>
      <c r="N1206" s="60"/>
      <c r="O1206" s="72"/>
    </row>
    <row r="1207" spans="2:15" x14ac:dyDescent="0.3">
      <c r="B1207" s="70"/>
      <c r="C1207" s="60"/>
      <c r="D1207" s="60"/>
      <c r="E1207" s="172"/>
      <c r="F1207" s="48"/>
      <c r="G1207" s="48"/>
      <c r="H1207" s="60"/>
      <c r="I1207" s="60"/>
      <c r="J1207" s="71"/>
      <c r="K1207" s="54"/>
      <c r="L1207" s="53"/>
      <c r="M1207" s="71"/>
      <c r="N1207" s="60"/>
      <c r="O1207" s="72"/>
    </row>
    <row r="1208" spans="2:15" x14ac:dyDescent="0.3">
      <c r="B1208" s="70"/>
      <c r="C1208" s="60"/>
      <c r="D1208" s="60"/>
      <c r="E1208" s="172"/>
      <c r="F1208" s="48"/>
      <c r="G1208" s="48"/>
      <c r="H1208" s="60"/>
      <c r="I1208" s="60"/>
      <c r="J1208" s="71"/>
      <c r="K1208" s="54"/>
      <c r="L1208" s="53"/>
      <c r="M1208" s="71"/>
      <c r="N1208" s="60"/>
      <c r="O1208" s="72"/>
    </row>
    <row r="1209" spans="2:15" x14ac:dyDescent="0.3">
      <c r="B1209" s="70"/>
      <c r="C1209" s="60"/>
      <c r="D1209" s="60"/>
      <c r="E1209" s="172"/>
      <c r="F1209" s="48"/>
      <c r="G1209" s="48"/>
      <c r="H1209" s="60"/>
      <c r="I1209" s="60"/>
      <c r="J1209" s="71"/>
      <c r="K1209" s="54"/>
      <c r="L1209" s="53"/>
      <c r="M1209" s="71"/>
      <c r="N1209" s="60"/>
      <c r="O1209" s="72"/>
    </row>
    <row r="1210" spans="2:15" x14ac:dyDescent="0.3">
      <c r="B1210" s="70"/>
      <c r="C1210" s="60"/>
      <c r="D1210" s="60"/>
      <c r="E1210" s="172"/>
      <c r="F1210" s="48"/>
      <c r="G1210" s="48"/>
      <c r="H1210" s="60"/>
      <c r="I1210" s="60"/>
      <c r="J1210" s="71"/>
      <c r="K1210" s="54"/>
      <c r="L1210" s="53"/>
      <c r="M1210" s="71"/>
      <c r="N1210" s="60"/>
      <c r="O1210" s="72"/>
    </row>
    <row r="1211" spans="2:15" x14ac:dyDescent="0.3">
      <c r="B1211" s="70"/>
      <c r="C1211" s="60"/>
      <c r="D1211" s="60"/>
      <c r="E1211" s="172"/>
      <c r="F1211" s="48"/>
      <c r="G1211" s="48"/>
      <c r="H1211" s="60"/>
      <c r="I1211" s="60"/>
      <c r="J1211" s="71"/>
      <c r="K1211" s="54"/>
      <c r="L1211" s="53"/>
      <c r="M1211" s="71"/>
      <c r="N1211" s="60"/>
      <c r="O1211" s="72"/>
    </row>
    <row r="1212" spans="2:15" x14ac:dyDescent="0.3">
      <c r="B1212" s="70"/>
      <c r="C1212" s="60"/>
      <c r="D1212" s="60"/>
      <c r="E1212" s="172"/>
      <c r="F1212" s="48"/>
      <c r="G1212" s="48"/>
      <c r="H1212" s="60"/>
      <c r="I1212" s="60"/>
      <c r="J1212" s="71"/>
      <c r="K1212" s="54"/>
      <c r="L1212" s="53"/>
      <c r="M1212" s="71"/>
      <c r="N1212" s="60"/>
      <c r="O1212" s="72"/>
    </row>
    <row r="1213" spans="2:15" x14ac:dyDescent="0.3">
      <c r="B1213" s="70"/>
      <c r="C1213" s="60"/>
      <c r="D1213" s="60"/>
      <c r="E1213" s="172"/>
      <c r="F1213" s="48"/>
      <c r="G1213" s="48"/>
      <c r="H1213" s="60"/>
      <c r="I1213" s="60"/>
      <c r="J1213" s="71"/>
      <c r="K1213" s="54"/>
      <c r="L1213" s="53"/>
      <c r="M1213" s="71"/>
      <c r="N1213" s="60"/>
      <c r="O1213" s="72"/>
    </row>
    <row r="1214" spans="2:15" x14ac:dyDescent="0.3">
      <c r="B1214" s="70"/>
      <c r="C1214" s="60"/>
      <c r="D1214" s="60"/>
      <c r="E1214" s="172"/>
      <c r="F1214" s="48"/>
      <c r="G1214" s="48"/>
      <c r="H1214" s="60"/>
      <c r="I1214" s="60"/>
      <c r="J1214" s="71"/>
      <c r="K1214" s="54"/>
      <c r="L1214" s="53"/>
      <c r="M1214" s="71"/>
      <c r="N1214" s="60"/>
      <c r="O1214" s="72"/>
    </row>
    <row r="1215" spans="2:15" x14ac:dyDescent="0.3">
      <c r="B1215" s="70"/>
      <c r="C1215" s="60"/>
      <c r="D1215" s="60"/>
      <c r="E1215" s="172"/>
      <c r="F1215" s="48"/>
      <c r="G1215" s="48"/>
      <c r="H1215" s="60"/>
      <c r="I1215" s="60"/>
      <c r="J1215" s="71"/>
      <c r="K1215" s="54"/>
      <c r="L1215" s="53"/>
      <c r="M1215" s="71"/>
      <c r="N1215" s="60"/>
      <c r="O1215" s="72"/>
    </row>
    <row r="1216" spans="2:15" x14ac:dyDescent="0.3">
      <c r="B1216" s="70"/>
      <c r="C1216" s="60"/>
      <c r="D1216" s="60"/>
      <c r="E1216" s="172"/>
      <c r="F1216" s="48"/>
      <c r="G1216" s="48"/>
      <c r="H1216" s="60"/>
      <c r="I1216" s="60"/>
      <c r="J1216" s="71"/>
      <c r="K1216" s="54"/>
      <c r="L1216" s="53"/>
      <c r="M1216" s="71"/>
      <c r="N1216" s="60"/>
      <c r="O1216" s="72"/>
    </row>
    <row r="1217" spans="2:15" x14ac:dyDescent="0.3">
      <c r="B1217" s="70"/>
      <c r="C1217" s="60"/>
      <c r="D1217" s="60"/>
      <c r="E1217" s="172"/>
      <c r="F1217" s="48"/>
      <c r="G1217" s="48"/>
      <c r="H1217" s="60"/>
      <c r="I1217" s="60"/>
      <c r="J1217" s="71"/>
      <c r="K1217" s="54"/>
      <c r="L1217" s="53"/>
      <c r="M1217" s="71"/>
      <c r="N1217" s="60"/>
      <c r="O1217" s="72"/>
    </row>
    <row r="1218" spans="2:15" x14ac:dyDescent="0.3">
      <c r="B1218" s="70"/>
      <c r="C1218" s="60"/>
      <c r="D1218" s="60"/>
      <c r="E1218" s="172"/>
      <c r="F1218" s="48"/>
      <c r="G1218" s="48"/>
      <c r="H1218" s="60"/>
      <c r="I1218" s="60"/>
      <c r="J1218" s="71"/>
      <c r="K1218" s="54"/>
      <c r="L1218" s="53"/>
      <c r="M1218" s="71"/>
      <c r="N1218" s="60"/>
      <c r="O1218" s="72"/>
    </row>
    <row r="1219" spans="2:15" x14ac:dyDescent="0.3">
      <c r="B1219" s="70"/>
      <c r="C1219" s="60"/>
      <c r="D1219" s="60"/>
      <c r="E1219" s="172"/>
      <c r="F1219" s="48"/>
      <c r="G1219" s="48"/>
      <c r="H1219" s="60"/>
      <c r="I1219" s="60"/>
      <c r="J1219" s="71"/>
      <c r="K1219" s="54"/>
      <c r="L1219" s="53"/>
      <c r="M1219" s="71"/>
      <c r="N1219" s="60"/>
      <c r="O1219" s="72"/>
    </row>
    <row r="1220" spans="2:15" x14ac:dyDescent="0.3">
      <c r="B1220" s="70"/>
      <c r="C1220" s="60"/>
      <c r="D1220" s="60"/>
      <c r="E1220" s="172"/>
      <c r="F1220" s="48"/>
      <c r="G1220" s="48"/>
      <c r="H1220" s="60"/>
      <c r="I1220" s="60"/>
      <c r="J1220" s="71"/>
      <c r="K1220" s="54"/>
      <c r="L1220" s="53"/>
      <c r="M1220" s="71"/>
      <c r="N1220" s="60"/>
      <c r="O1220" s="72"/>
    </row>
    <row r="1221" spans="2:15" x14ac:dyDescent="0.3">
      <c r="B1221" s="70"/>
      <c r="C1221" s="60"/>
      <c r="D1221" s="60"/>
      <c r="E1221" s="172"/>
      <c r="F1221" s="48"/>
      <c r="G1221" s="48"/>
      <c r="H1221" s="60"/>
      <c r="I1221" s="60"/>
      <c r="J1221" s="71"/>
      <c r="K1221" s="54"/>
      <c r="L1221" s="53"/>
      <c r="M1221" s="71"/>
      <c r="N1221" s="60"/>
      <c r="O1221" s="72"/>
    </row>
    <row r="1222" spans="2:15" x14ac:dyDescent="0.3">
      <c r="B1222" s="70"/>
      <c r="C1222" s="60"/>
      <c r="D1222" s="60"/>
      <c r="E1222" s="172"/>
      <c r="F1222" s="48"/>
      <c r="G1222" s="48"/>
      <c r="H1222" s="60"/>
      <c r="I1222" s="60"/>
      <c r="J1222" s="71"/>
      <c r="K1222" s="54"/>
      <c r="L1222" s="53"/>
      <c r="M1222" s="71"/>
      <c r="N1222" s="60"/>
      <c r="O1222" s="72"/>
    </row>
    <row r="1223" spans="2:15" x14ac:dyDescent="0.3">
      <c r="B1223" s="70"/>
      <c r="C1223" s="60"/>
      <c r="D1223" s="60"/>
      <c r="E1223" s="172"/>
      <c r="F1223" s="48"/>
      <c r="G1223" s="48"/>
      <c r="H1223" s="60"/>
      <c r="I1223" s="60"/>
      <c r="J1223" s="71"/>
      <c r="K1223" s="54"/>
      <c r="L1223" s="53"/>
      <c r="M1223" s="71"/>
      <c r="N1223" s="60"/>
      <c r="O1223" s="72"/>
    </row>
    <row r="1224" spans="2:15" x14ac:dyDescent="0.3">
      <c r="B1224" s="70"/>
      <c r="C1224" s="60"/>
      <c r="D1224" s="60"/>
      <c r="E1224" s="172"/>
      <c r="F1224" s="48"/>
      <c r="G1224" s="48"/>
      <c r="H1224" s="60"/>
      <c r="I1224" s="60"/>
      <c r="J1224" s="71"/>
      <c r="K1224" s="54"/>
      <c r="L1224" s="53"/>
      <c r="M1224" s="71"/>
      <c r="N1224" s="60"/>
      <c r="O1224" s="72"/>
    </row>
    <row r="1225" spans="2:15" x14ac:dyDescent="0.3">
      <c r="B1225" s="70"/>
      <c r="C1225" s="60"/>
      <c r="D1225" s="60"/>
      <c r="E1225" s="172"/>
      <c r="F1225" s="48"/>
      <c r="G1225" s="48"/>
      <c r="H1225" s="60"/>
      <c r="I1225" s="60"/>
      <c r="J1225" s="71"/>
      <c r="K1225" s="54"/>
      <c r="L1225" s="53"/>
      <c r="M1225" s="71"/>
      <c r="N1225" s="60"/>
      <c r="O1225" s="72"/>
    </row>
    <row r="1226" spans="2:15" x14ac:dyDescent="0.3">
      <c r="B1226" s="70"/>
      <c r="C1226" s="60"/>
      <c r="D1226" s="60"/>
      <c r="E1226" s="172"/>
      <c r="F1226" s="48"/>
      <c r="G1226" s="48"/>
      <c r="H1226" s="60"/>
      <c r="I1226" s="60"/>
      <c r="J1226" s="71"/>
      <c r="K1226" s="54"/>
      <c r="L1226" s="53"/>
      <c r="M1226" s="71"/>
      <c r="N1226" s="60"/>
      <c r="O1226" s="72"/>
    </row>
    <row r="1227" spans="2:15" x14ac:dyDescent="0.3">
      <c r="B1227" s="70"/>
      <c r="C1227" s="60"/>
      <c r="D1227" s="60"/>
      <c r="E1227" s="172"/>
      <c r="F1227" s="48"/>
      <c r="G1227" s="48"/>
      <c r="H1227" s="60"/>
      <c r="I1227" s="60"/>
      <c r="J1227" s="71"/>
      <c r="K1227" s="54"/>
      <c r="L1227" s="53"/>
      <c r="M1227" s="71"/>
      <c r="N1227" s="60"/>
      <c r="O1227" s="72"/>
    </row>
    <row r="1228" spans="2:15" x14ac:dyDescent="0.3">
      <c r="B1228" s="70"/>
      <c r="C1228" s="60"/>
      <c r="D1228" s="60"/>
      <c r="E1228" s="172"/>
      <c r="F1228" s="48"/>
      <c r="G1228" s="48"/>
      <c r="H1228" s="60"/>
      <c r="I1228" s="60"/>
      <c r="J1228" s="71"/>
      <c r="K1228" s="54"/>
      <c r="L1228" s="53"/>
      <c r="M1228" s="71"/>
      <c r="N1228" s="60"/>
      <c r="O1228" s="72"/>
    </row>
    <row r="1229" spans="2:15" x14ac:dyDescent="0.3">
      <c r="B1229" s="70"/>
      <c r="C1229" s="60"/>
      <c r="D1229" s="60"/>
      <c r="E1229" s="172"/>
      <c r="F1229" s="48"/>
      <c r="G1229" s="48"/>
      <c r="H1229" s="60"/>
      <c r="I1229" s="60"/>
      <c r="J1229" s="71"/>
      <c r="K1229" s="54"/>
      <c r="L1229" s="53"/>
      <c r="M1229" s="71"/>
      <c r="N1229" s="60"/>
      <c r="O1229" s="72"/>
    </row>
    <row r="1230" spans="2:15" x14ac:dyDescent="0.3">
      <c r="B1230" s="70"/>
      <c r="C1230" s="60"/>
      <c r="D1230" s="60"/>
      <c r="E1230" s="172"/>
      <c r="F1230" s="48"/>
      <c r="G1230" s="48"/>
      <c r="H1230" s="60"/>
      <c r="I1230" s="60"/>
      <c r="J1230" s="71"/>
      <c r="K1230" s="54"/>
      <c r="L1230" s="53"/>
      <c r="M1230" s="71"/>
      <c r="N1230" s="60"/>
      <c r="O1230" s="72"/>
    </row>
    <row r="1231" spans="2:15" x14ac:dyDescent="0.3">
      <c r="B1231" s="70"/>
      <c r="C1231" s="60"/>
      <c r="D1231" s="60"/>
      <c r="E1231" s="172"/>
      <c r="F1231" s="48"/>
      <c r="G1231" s="48"/>
      <c r="H1231" s="60"/>
      <c r="I1231" s="60"/>
      <c r="J1231" s="71"/>
      <c r="K1231" s="54"/>
      <c r="L1231" s="53"/>
      <c r="M1231" s="71"/>
      <c r="N1231" s="60"/>
      <c r="O1231" s="72"/>
    </row>
    <row r="1232" spans="2:15" x14ac:dyDescent="0.3">
      <c r="B1232" s="70"/>
      <c r="C1232" s="60"/>
      <c r="D1232" s="60"/>
      <c r="E1232" s="172"/>
      <c r="F1232" s="48"/>
      <c r="G1232" s="48"/>
      <c r="H1232" s="60"/>
      <c r="I1232" s="60"/>
      <c r="J1232" s="71"/>
      <c r="K1232" s="54"/>
      <c r="L1232" s="53"/>
      <c r="M1232" s="71"/>
      <c r="N1232" s="60"/>
      <c r="O1232" s="72"/>
    </row>
    <row r="1233" spans="2:15" x14ac:dyDescent="0.3">
      <c r="B1233" s="70"/>
      <c r="C1233" s="60"/>
      <c r="D1233" s="60"/>
      <c r="E1233" s="172"/>
      <c r="F1233" s="48"/>
      <c r="G1233" s="48"/>
      <c r="H1233" s="60"/>
      <c r="I1233" s="60"/>
      <c r="J1233" s="71"/>
      <c r="K1233" s="54"/>
      <c r="L1233" s="53"/>
      <c r="M1233" s="71"/>
      <c r="N1233" s="60"/>
      <c r="O1233" s="72"/>
    </row>
    <row r="1234" spans="2:15" x14ac:dyDescent="0.3">
      <c r="B1234" s="70"/>
      <c r="C1234" s="60"/>
      <c r="D1234" s="60"/>
      <c r="E1234" s="172"/>
      <c r="F1234" s="48"/>
      <c r="G1234" s="48"/>
      <c r="H1234" s="60"/>
      <c r="I1234" s="60"/>
      <c r="J1234" s="71"/>
      <c r="K1234" s="54"/>
      <c r="L1234" s="53"/>
      <c r="M1234" s="71"/>
      <c r="N1234" s="60"/>
      <c r="O1234" s="72"/>
    </row>
    <row r="1235" spans="2:15" x14ac:dyDescent="0.3">
      <c r="B1235" s="70"/>
      <c r="C1235" s="60"/>
      <c r="D1235" s="60"/>
      <c r="E1235" s="172"/>
      <c r="F1235" s="48"/>
      <c r="G1235" s="48"/>
      <c r="H1235" s="60"/>
      <c r="I1235" s="60"/>
      <c r="J1235" s="71"/>
      <c r="K1235" s="54"/>
      <c r="L1235" s="53"/>
      <c r="M1235" s="71"/>
      <c r="N1235" s="60"/>
      <c r="O1235" s="72"/>
    </row>
    <row r="1236" spans="2:15" x14ac:dyDescent="0.3">
      <c r="B1236" s="70"/>
      <c r="C1236" s="60"/>
      <c r="D1236" s="60"/>
      <c r="E1236" s="172"/>
      <c r="F1236" s="48"/>
      <c r="G1236" s="48"/>
      <c r="H1236" s="60"/>
      <c r="I1236" s="60"/>
      <c r="J1236" s="71"/>
      <c r="K1236" s="54"/>
      <c r="L1236" s="53"/>
      <c r="M1236" s="71"/>
      <c r="N1236" s="60"/>
      <c r="O1236" s="72"/>
    </row>
    <row r="1237" spans="2:15" x14ac:dyDescent="0.3">
      <c r="B1237" s="70"/>
      <c r="C1237" s="60"/>
      <c r="D1237" s="60"/>
      <c r="E1237" s="172"/>
      <c r="F1237" s="48"/>
      <c r="G1237" s="48"/>
      <c r="H1237" s="60"/>
      <c r="I1237" s="60"/>
      <c r="J1237" s="71"/>
      <c r="K1237" s="54"/>
      <c r="L1237" s="53"/>
      <c r="M1237" s="71"/>
      <c r="N1237" s="60"/>
      <c r="O1237" s="72"/>
    </row>
    <row r="1238" spans="2:15" x14ac:dyDescent="0.3">
      <c r="B1238" s="70"/>
      <c r="C1238" s="60"/>
      <c r="D1238" s="60"/>
      <c r="E1238" s="172"/>
      <c r="F1238" s="48"/>
      <c r="G1238" s="48"/>
      <c r="H1238" s="60"/>
      <c r="I1238" s="60"/>
      <c r="J1238" s="71"/>
      <c r="K1238" s="54"/>
      <c r="L1238" s="53"/>
      <c r="M1238" s="71"/>
      <c r="N1238" s="60"/>
      <c r="O1238" s="72"/>
    </row>
    <row r="1239" spans="2:15" x14ac:dyDescent="0.3">
      <c r="B1239" s="70"/>
      <c r="C1239" s="60"/>
      <c r="D1239" s="60"/>
      <c r="E1239" s="172"/>
      <c r="F1239" s="48"/>
      <c r="G1239" s="48"/>
      <c r="H1239" s="60"/>
      <c r="I1239" s="60"/>
      <c r="J1239" s="71"/>
      <c r="K1239" s="54"/>
      <c r="L1239" s="53"/>
      <c r="M1239" s="71"/>
      <c r="N1239" s="60"/>
      <c r="O1239" s="72"/>
    </row>
    <row r="1240" spans="2:15" x14ac:dyDescent="0.3">
      <c r="B1240" s="70"/>
      <c r="C1240" s="60"/>
      <c r="D1240" s="60"/>
      <c r="E1240" s="172"/>
      <c r="F1240" s="48"/>
      <c r="G1240" s="48"/>
      <c r="H1240" s="60"/>
      <c r="I1240" s="60"/>
      <c r="J1240" s="71"/>
      <c r="K1240" s="54"/>
      <c r="L1240" s="53"/>
      <c r="M1240" s="71"/>
      <c r="N1240" s="60"/>
      <c r="O1240" s="72"/>
    </row>
    <row r="1241" spans="2:15" x14ac:dyDescent="0.3">
      <c r="B1241" s="70"/>
      <c r="C1241" s="60"/>
      <c r="D1241" s="60"/>
      <c r="E1241" s="172"/>
      <c r="F1241" s="48"/>
      <c r="G1241" s="48"/>
      <c r="H1241" s="60"/>
      <c r="I1241" s="60"/>
      <c r="J1241" s="71"/>
      <c r="K1241" s="54"/>
      <c r="L1241" s="53"/>
      <c r="M1241" s="71"/>
      <c r="N1241" s="60"/>
      <c r="O1241" s="72"/>
    </row>
    <row r="1242" spans="2:15" x14ac:dyDescent="0.3">
      <c r="B1242" s="70"/>
      <c r="C1242" s="60"/>
      <c r="D1242" s="60"/>
      <c r="E1242" s="172"/>
      <c r="F1242" s="48"/>
      <c r="G1242" s="48"/>
      <c r="H1242" s="60"/>
      <c r="I1242" s="60"/>
      <c r="J1242" s="71"/>
      <c r="K1242" s="54"/>
      <c r="L1242" s="53"/>
      <c r="M1242" s="71"/>
      <c r="N1242" s="60"/>
      <c r="O1242" s="72"/>
    </row>
    <row r="1243" spans="2:15" x14ac:dyDescent="0.3">
      <c r="B1243" s="70"/>
      <c r="C1243" s="60"/>
      <c r="D1243" s="60"/>
      <c r="E1243" s="172"/>
      <c r="F1243" s="48"/>
      <c r="G1243" s="48"/>
      <c r="H1243" s="60"/>
      <c r="I1243" s="60"/>
      <c r="J1243" s="71"/>
      <c r="K1243" s="54"/>
      <c r="L1243" s="53"/>
      <c r="M1243" s="71"/>
      <c r="N1243" s="60"/>
      <c r="O1243" s="72"/>
    </row>
    <row r="1244" spans="2:15" x14ac:dyDescent="0.3">
      <c r="B1244" s="70"/>
      <c r="C1244" s="60"/>
      <c r="D1244" s="60"/>
      <c r="E1244" s="172"/>
      <c r="F1244" s="48"/>
      <c r="G1244" s="48"/>
      <c r="H1244" s="60"/>
      <c r="I1244" s="60"/>
      <c r="J1244" s="71"/>
      <c r="K1244" s="54"/>
      <c r="L1244" s="53"/>
      <c r="M1244" s="71"/>
      <c r="N1244" s="60"/>
      <c r="O1244" s="72"/>
    </row>
    <row r="1245" spans="2:15" x14ac:dyDescent="0.3">
      <c r="B1245" s="70"/>
      <c r="C1245" s="60"/>
      <c r="D1245" s="60"/>
      <c r="E1245" s="172"/>
      <c r="F1245" s="48"/>
      <c r="G1245" s="48"/>
      <c r="H1245" s="60"/>
      <c r="I1245" s="60"/>
      <c r="J1245" s="71"/>
      <c r="K1245" s="54"/>
      <c r="L1245" s="53"/>
      <c r="M1245" s="71"/>
      <c r="N1245" s="60"/>
      <c r="O1245" s="72"/>
    </row>
    <row r="1246" spans="2:15" x14ac:dyDescent="0.3">
      <c r="B1246" s="70"/>
      <c r="C1246" s="60"/>
      <c r="D1246" s="60"/>
      <c r="E1246" s="172"/>
      <c r="F1246" s="48"/>
      <c r="G1246" s="48"/>
      <c r="H1246" s="60"/>
      <c r="I1246" s="60"/>
      <c r="J1246" s="71"/>
      <c r="K1246" s="54"/>
      <c r="L1246" s="53"/>
      <c r="M1246" s="71"/>
      <c r="N1246" s="60"/>
      <c r="O1246" s="72"/>
    </row>
    <row r="1247" spans="2:15" x14ac:dyDescent="0.3">
      <c r="B1247" s="70"/>
      <c r="C1247" s="60"/>
      <c r="D1247" s="60"/>
      <c r="E1247" s="172"/>
      <c r="F1247" s="48"/>
      <c r="G1247" s="48"/>
      <c r="H1247" s="60"/>
      <c r="I1247" s="60"/>
      <c r="J1247" s="71"/>
      <c r="K1247" s="54"/>
      <c r="L1247" s="53"/>
      <c r="M1247" s="71"/>
      <c r="N1247" s="60"/>
      <c r="O1247" s="72"/>
    </row>
    <row r="1248" spans="2:15" x14ac:dyDescent="0.3">
      <c r="B1248" s="70"/>
      <c r="C1248" s="60"/>
      <c r="D1248" s="60"/>
      <c r="E1248" s="172"/>
      <c r="F1248" s="48"/>
      <c r="G1248" s="48"/>
      <c r="H1248" s="60"/>
      <c r="I1248" s="60"/>
      <c r="J1248" s="71"/>
      <c r="K1248" s="54"/>
      <c r="L1248" s="53"/>
      <c r="M1248" s="71"/>
      <c r="N1248" s="60"/>
      <c r="O1248" s="72"/>
    </row>
    <row r="1249" spans="2:15" x14ac:dyDescent="0.3">
      <c r="B1249" s="70"/>
      <c r="C1249" s="60"/>
      <c r="D1249" s="60"/>
      <c r="E1249" s="172"/>
      <c r="F1249" s="48"/>
      <c r="G1249" s="48"/>
      <c r="H1249" s="60"/>
      <c r="I1249" s="60"/>
      <c r="J1249" s="71"/>
      <c r="K1249" s="54"/>
      <c r="L1249" s="53"/>
      <c r="M1249" s="71"/>
      <c r="N1249" s="60"/>
      <c r="O1249" s="72"/>
    </row>
    <row r="1250" spans="2:15" x14ac:dyDescent="0.3">
      <c r="B1250" s="70"/>
      <c r="C1250" s="60"/>
      <c r="D1250" s="60"/>
      <c r="E1250" s="172"/>
      <c r="F1250" s="48"/>
      <c r="G1250" s="48"/>
      <c r="H1250" s="60"/>
      <c r="I1250" s="60"/>
      <c r="J1250" s="71"/>
      <c r="K1250" s="54"/>
      <c r="L1250" s="53"/>
      <c r="M1250" s="71"/>
      <c r="N1250" s="60"/>
      <c r="O1250" s="72"/>
    </row>
    <row r="1251" spans="2:15" x14ac:dyDescent="0.3">
      <c r="B1251" s="70"/>
      <c r="C1251" s="60"/>
      <c r="D1251" s="60"/>
      <c r="E1251" s="172"/>
      <c r="F1251" s="48"/>
      <c r="G1251" s="48"/>
      <c r="H1251" s="60"/>
      <c r="I1251" s="60"/>
      <c r="J1251" s="71"/>
      <c r="K1251" s="54"/>
      <c r="L1251" s="53"/>
      <c r="M1251" s="71"/>
      <c r="N1251" s="60"/>
      <c r="O1251" s="72"/>
    </row>
    <row r="1252" spans="2:15" x14ac:dyDescent="0.3">
      <c r="B1252" s="70"/>
      <c r="C1252" s="60"/>
      <c r="D1252" s="60"/>
      <c r="E1252" s="172"/>
      <c r="F1252" s="48"/>
      <c r="G1252" s="48"/>
      <c r="H1252" s="60"/>
      <c r="I1252" s="60"/>
      <c r="J1252" s="71"/>
      <c r="K1252" s="54"/>
      <c r="L1252" s="53"/>
      <c r="M1252" s="71"/>
      <c r="N1252" s="60"/>
      <c r="O1252" s="72"/>
    </row>
    <row r="1253" spans="2:15" x14ac:dyDescent="0.3">
      <c r="B1253" s="70"/>
      <c r="C1253" s="60"/>
      <c r="D1253" s="60"/>
      <c r="E1253" s="172"/>
      <c r="F1253" s="48"/>
      <c r="G1253" s="48"/>
      <c r="H1253" s="60"/>
      <c r="I1253" s="60"/>
      <c r="J1253" s="71"/>
      <c r="K1253" s="54"/>
      <c r="L1253" s="53"/>
      <c r="M1253" s="71"/>
      <c r="N1253" s="60"/>
      <c r="O1253" s="72"/>
    </row>
    <row r="1254" spans="2:15" x14ac:dyDescent="0.3">
      <c r="B1254" s="70"/>
      <c r="C1254" s="60"/>
      <c r="D1254" s="60"/>
      <c r="E1254" s="172"/>
      <c r="F1254" s="48"/>
      <c r="G1254" s="48"/>
      <c r="H1254" s="60"/>
      <c r="I1254" s="60"/>
      <c r="J1254" s="71"/>
      <c r="K1254" s="54"/>
      <c r="L1254" s="53"/>
      <c r="M1254" s="71"/>
      <c r="N1254" s="60"/>
      <c r="O1254" s="72"/>
    </row>
    <row r="1255" spans="2:15" x14ac:dyDescent="0.3">
      <c r="M1255" s="71"/>
      <c r="N1255" s="60"/>
      <c r="O1255" s="72"/>
    </row>
    <row r="1256" spans="2:15" x14ac:dyDescent="0.3">
      <c r="M1256" s="71"/>
      <c r="N1256" s="60"/>
      <c r="O1256" s="72"/>
    </row>
  </sheetData>
  <phoneticPr fontId="43" type="noConversion"/>
  <hyperlinks>
    <hyperlink ref="D552" r:id="rId1" display="http://helpdesk.intra.jouve.com/front/computer.form.php?id=11107"/>
    <hyperlink ref="D553" r:id="rId2" display="http://helpdesk.intra.jouve.com/front/computer.form.php?id=11108"/>
    <hyperlink ref="D554" r:id="rId3" display="http://helpdesk.intra.jouve.com/front/computer.form.php?id=11109"/>
    <hyperlink ref="D555" r:id="rId4" display="http://helpdesk.intra.jouve.com/front/computer.form.php?id=11017"/>
    <hyperlink ref="D556" r:id="rId5" display="http://helpdesk.intra.jouve.com/front/computer.form.php?id=11011"/>
    <hyperlink ref="D557" r:id="rId6" display="http://helpdesk.intra.jouve.com/front/computer.form.php?id=11076"/>
    <hyperlink ref="D558" r:id="rId7" display="http://helpdesk.intra.jouve.com/front/computer.form.php?id=11042"/>
  </hyperlinks>
  <pageMargins left="0.75" right="0.75" top="1" bottom="1" header="0.5" footer="0.5"/>
  <pageSetup paperSize="9" orientation="portrait" horizontalDpi="4294967292" vertic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G50"/>
  <sheetViews>
    <sheetView topLeftCell="A28" workbookViewId="0">
      <selection activeCell="B51" sqref="B51"/>
    </sheetView>
  </sheetViews>
  <sheetFormatPr baseColWidth="10" defaultRowHeight="15.6" x14ac:dyDescent="0.3"/>
  <cols>
    <col min="1" max="1" width="19" customWidth="1"/>
    <col min="2" max="3" width="16.5" style="446" bestFit="1" customWidth="1"/>
    <col min="4" max="5" width="16.5" style="446" customWidth="1"/>
    <col min="6" max="6" width="7.69921875" style="446" bestFit="1" customWidth="1"/>
    <col min="7" max="7" width="19.5" style="446" bestFit="1" customWidth="1"/>
  </cols>
  <sheetData>
    <row r="1" spans="1:7" x14ac:dyDescent="0.3">
      <c r="A1" s="597" t="s">
        <v>906</v>
      </c>
      <c r="B1" s="593" t="s">
        <v>875</v>
      </c>
    </row>
    <row r="3" spans="1:7" x14ac:dyDescent="0.3">
      <c r="A3" s="597" t="s">
        <v>757</v>
      </c>
      <c r="B3" s="593" t="s">
        <v>3380</v>
      </c>
      <c r="C3" s="593" t="s">
        <v>3381</v>
      </c>
      <c r="D3" s="593" t="s">
        <v>3382</v>
      </c>
      <c r="E3" s="593" t="s">
        <v>3383</v>
      </c>
      <c r="F3" s="577" t="s">
        <v>3634</v>
      </c>
      <c r="G3"/>
    </row>
    <row r="4" spans="1:7" x14ac:dyDescent="0.3">
      <c r="A4" s="598">
        <v>220</v>
      </c>
      <c r="B4" s="593">
        <v>0</v>
      </c>
      <c r="C4" s="593">
        <v>0</v>
      </c>
      <c r="D4" s="593">
        <v>0</v>
      </c>
      <c r="E4" s="593">
        <v>0</v>
      </c>
      <c r="F4" s="599">
        <v>1</v>
      </c>
      <c r="G4"/>
    </row>
    <row r="5" spans="1:7" x14ac:dyDescent="0.3">
      <c r="A5" s="598">
        <v>290</v>
      </c>
      <c r="B5" s="593">
        <v>11.52</v>
      </c>
      <c r="C5" s="593">
        <v>11.52</v>
      </c>
      <c r="D5" s="593">
        <v>11.52</v>
      </c>
      <c r="E5" s="593">
        <v>11.52</v>
      </c>
      <c r="F5" s="599">
        <v>1</v>
      </c>
      <c r="G5"/>
    </row>
    <row r="6" spans="1:7" x14ac:dyDescent="0.3">
      <c r="A6" s="598" t="s">
        <v>226</v>
      </c>
      <c r="B6" s="593">
        <v>24.21</v>
      </c>
      <c r="C6" s="593">
        <v>24.21</v>
      </c>
      <c r="D6" s="593">
        <v>24.21</v>
      </c>
      <c r="E6" s="593">
        <v>12.690000000000001</v>
      </c>
      <c r="F6" s="599">
        <v>2</v>
      </c>
      <c r="G6"/>
    </row>
    <row r="7" spans="1:7" x14ac:dyDescent="0.3">
      <c r="A7" s="598" t="s">
        <v>2918</v>
      </c>
      <c r="B7" s="593">
        <v>50.429999999999993</v>
      </c>
      <c r="C7" s="593">
        <v>50.429999999999993</v>
      </c>
      <c r="D7" s="593">
        <v>50.429999999999993</v>
      </c>
      <c r="E7" s="593">
        <v>50.429999999999993</v>
      </c>
      <c r="F7" s="599">
        <v>3</v>
      </c>
      <c r="G7"/>
    </row>
    <row r="8" spans="1:7" x14ac:dyDescent="0.3">
      <c r="A8" s="598" t="s">
        <v>407</v>
      </c>
      <c r="B8" s="593">
        <v>36.42</v>
      </c>
      <c r="C8" s="593">
        <v>36.42</v>
      </c>
      <c r="D8" s="593">
        <v>36.42</v>
      </c>
      <c r="E8" s="593">
        <v>36.42</v>
      </c>
      <c r="F8" s="599">
        <v>2</v>
      </c>
      <c r="G8"/>
    </row>
    <row r="9" spans="1:7" x14ac:dyDescent="0.3">
      <c r="A9" s="598" t="s">
        <v>2913</v>
      </c>
      <c r="B9" s="593">
        <v>183.00000000000003</v>
      </c>
      <c r="C9" s="593">
        <v>166.86</v>
      </c>
      <c r="D9" s="593">
        <v>166.86</v>
      </c>
      <c r="E9" s="593">
        <v>141.96</v>
      </c>
      <c r="F9" s="599">
        <v>18</v>
      </c>
      <c r="G9"/>
    </row>
    <row r="10" spans="1:7" x14ac:dyDescent="0.3">
      <c r="A10" s="598" t="s">
        <v>77</v>
      </c>
      <c r="B10" s="593">
        <v>23.04</v>
      </c>
      <c r="C10" s="593">
        <v>19.2</v>
      </c>
      <c r="D10" s="593">
        <v>11.52</v>
      </c>
      <c r="E10" s="593">
        <v>11.52</v>
      </c>
      <c r="F10" s="599">
        <v>3</v>
      </c>
      <c r="G10"/>
    </row>
    <row r="11" spans="1:7" x14ac:dyDescent="0.3">
      <c r="A11" s="598" t="s">
        <v>2930</v>
      </c>
      <c r="B11" s="593">
        <v>59.1</v>
      </c>
      <c r="C11" s="593">
        <v>61.220000000000006</v>
      </c>
      <c r="D11" s="593">
        <v>62.28</v>
      </c>
      <c r="E11" s="593">
        <v>62.28</v>
      </c>
      <c r="F11" s="599">
        <v>5</v>
      </c>
      <c r="G11"/>
    </row>
    <row r="12" spans="1:7" x14ac:dyDescent="0.3">
      <c r="A12" s="598" t="s">
        <v>3236</v>
      </c>
      <c r="B12" s="593">
        <v>277.56</v>
      </c>
      <c r="C12" s="593">
        <v>277.56</v>
      </c>
      <c r="D12" s="593">
        <v>277.56</v>
      </c>
      <c r="E12" s="593">
        <v>277.56</v>
      </c>
      <c r="F12" s="599">
        <v>18</v>
      </c>
      <c r="G12"/>
    </row>
    <row r="13" spans="1:7" x14ac:dyDescent="0.3">
      <c r="A13" s="598" t="s">
        <v>2451</v>
      </c>
      <c r="B13" s="593">
        <v>35.76</v>
      </c>
      <c r="C13" s="593">
        <v>35.76</v>
      </c>
      <c r="D13" s="593">
        <v>35.76</v>
      </c>
      <c r="E13" s="593">
        <v>35.76</v>
      </c>
      <c r="F13" s="599">
        <v>2</v>
      </c>
      <c r="G13"/>
    </row>
    <row r="14" spans="1:7" x14ac:dyDescent="0.3">
      <c r="A14" s="598" t="s">
        <v>2944</v>
      </c>
      <c r="B14" s="593">
        <v>51.6</v>
      </c>
      <c r="C14" s="593">
        <v>51.6</v>
      </c>
      <c r="D14" s="593">
        <v>51.6</v>
      </c>
      <c r="E14" s="593">
        <v>40.08</v>
      </c>
      <c r="F14" s="599">
        <v>4</v>
      </c>
      <c r="G14"/>
    </row>
    <row r="15" spans="1:7" x14ac:dyDescent="0.3">
      <c r="A15" s="598" t="s">
        <v>3096</v>
      </c>
      <c r="B15" s="593">
        <v>11.52</v>
      </c>
      <c r="C15" s="593">
        <v>11.52</v>
      </c>
      <c r="D15" s="593">
        <v>11.52</v>
      </c>
      <c r="E15" s="593">
        <v>11.52</v>
      </c>
      <c r="F15" s="599">
        <v>1</v>
      </c>
      <c r="G15"/>
    </row>
    <row r="16" spans="1:7" x14ac:dyDescent="0.3">
      <c r="A16" s="598" t="s">
        <v>2932</v>
      </c>
      <c r="B16" s="593">
        <v>12.690000000000001</v>
      </c>
      <c r="C16" s="593">
        <v>12.690000000000001</v>
      </c>
      <c r="D16" s="593">
        <v>12.690000000000001</v>
      </c>
      <c r="E16" s="593">
        <v>0</v>
      </c>
      <c r="F16" s="599">
        <v>1</v>
      </c>
      <c r="G16"/>
    </row>
    <row r="17" spans="1:7" x14ac:dyDescent="0.3">
      <c r="A17" s="598" t="s">
        <v>3116</v>
      </c>
      <c r="B17" s="593">
        <v>12.690000000000001</v>
      </c>
      <c r="C17" s="593">
        <v>12.690000000000001</v>
      </c>
      <c r="D17" s="593">
        <v>12.690000000000001</v>
      </c>
      <c r="E17" s="593">
        <v>12.690000000000001</v>
      </c>
      <c r="F17" s="599">
        <v>2</v>
      </c>
      <c r="G17"/>
    </row>
    <row r="18" spans="1:7" x14ac:dyDescent="0.3">
      <c r="A18" s="598" t="s">
        <v>160</v>
      </c>
      <c r="B18" s="593">
        <v>316.89</v>
      </c>
      <c r="C18" s="593">
        <v>336.53</v>
      </c>
      <c r="D18" s="593">
        <v>346.35</v>
      </c>
      <c r="E18" s="593">
        <v>346.35</v>
      </c>
      <c r="F18" s="599">
        <v>27</v>
      </c>
      <c r="G18"/>
    </row>
    <row r="19" spans="1:7" x14ac:dyDescent="0.3">
      <c r="A19" s="598" t="s">
        <v>2694</v>
      </c>
      <c r="B19" s="593">
        <v>237.88750000000002</v>
      </c>
      <c r="C19" s="593">
        <v>237.88750000000002</v>
      </c>
      <c r="D19" s="593">
        <v>237.88750000000002</v>
      </c>
      <c r="E19" s="593">
        <v>237.88750000000002</v>
      </c>
      <c r="F19" s="599">
        <v>17</v>
      </c>
      <c r="G19"/>
    </row>
    <row r="20" spans="1:7" x14ac:dyDescent="0.3">
      <c r="A20" s="598" t="s">
        <v>54</v>
      </c>
      <c r="B20" s="593">
        <v>190.35</v>
      </c>
      <c r="C20" s="593">
        <v>190.35</v>
      </c>
      <c r="D20" s="593">
        <v>190.35</v>
      </c>
      <c r="E20" s="593">
        <v>190.35</v>
      </c>
      <c r="F20" s="599">
        <v>15</v>
      </c>
      <c r="G20"/>
    </row>
    <row r="21" spans="1:7" x14ac:dyDescent="0.3">
      <c r="A21" s="598" t="s">
        <v>2690</v>
      </c>
      <c r="B21" s="593">
        <v>605.60999999999979</v>
      </c>
      <c r="C21" s="593">
        <v>605.60999999999979</v>
      </c>
      <c r="D21" s="593">
        <v>609.8499999999998</v>
      </c>
      <c r="E21" s="593">
        <v>611.96999999999991</v>
      </c>
      <c r="F21" s="599">
        <v>52</v>
      </c>
      <c r="G21"/>
    </row>
    <row r="22" spans="1:7" x14ac:dyDescent="0.3">
      <c r="A22" s="598" t="s">
        <v>2704</v>
      </c>
      <c r="B22" s="593">
        <v>402.05999999999995</v>
      </c>
      <c r="C22" s="593">
        <v>386.69999999999993</v>
      </c>
      <c r="D22" s="593">
        <v>386.69999999999993</v>
      </c>
      <c r="E22" s="593">
        <v>386.69999999999993</v>
      </c>
      <c r="F22" s="599">
        <v>35</v>
      </c>
      <c r="G22"/>
    </row>
    <row r="23" spans="1:7" x14ac:dyDescent="0.3">
      <c r="A23" s="598" t="s">
        <v>3432</v>
      </c>
      <c r="B23" s="593">
        <v>24.21</v>
      </c>
      <c r="C23" s="593">
        <v>24.21</v>
      </c>
      <c r="D23" s="593">
        <v>24.21</v>
      </c>
      <c r="E23" s="593">
        <v>24.21</v>
      </c>
      <c r="F23" s="599">
        <v>2</v>
      </c>
      <c r="G23"/>
    </row>
    <row r="24" spans="1:7" x14ac:dyDescent="0.3">
      <c r="A24" s="598" t="s">
        <v>2686</v>
      </c>
      <c r="B24" s="593">
        <v>527.9499999999997</v>
      </c>
      <c r="C24" s="593">
        <v>530.06999999999971</v>
      </c>
      <c r="D24" s="593">
        <v>530.06999999999971</v>
      </c>
      <c r="E24" s="593">
        <v>449.42999999999978</v>
      </c>
      <c r="F24" s="599">
        <v>39</v>
      </c>
      <c r="G24"/>
    </row>
    <row r="25" spans="1:7" x14ac:dyDescent="0.3">
      <c r="A25" s="598" t="s">
        <v>348</v>
      </c>
      <c r="B25" s="593">
        <v>55.589999999999989</v>
      </c>
      <c r="C25" s="593">
        <v>55.589999999999989</v>
      </c>
      <c r="D25" s="593">
        <v>55.589999999999989</v>
      </c>
      <c r="E25" s="593">
        <v>55.589999999999989</v>
      </c>
      <c r="F25" s="599">
        <v>5</v>
      </c>
      <c r="G25"/>
    </row>
    <row r="26" spans="1:7" x14ac:dyDescent="0.3">
      <c r="A26" s="598" t="s">
        <v>2665</v>
      </c>
      <c r="B26" s="593">
        <v>1628.2375000000018</v>
      </c>
      <c r="C26" s="593">
        <v>1611.0175000000015</v>
      </c>
      <c r="D26" s="593">
        <v>1635.8375000000021</v>
      </c>
      <c r="E26" s="593">
        <v>1595.8975000000016</v>
      </c>
      <c r="F26" s="599">
        <v>126</v>
      </c>
      <c r="G26"/>
    </row>
    <row r="27" spans="1:7" x14ac:dyDescent="0.3">
      <c r="A27" s="598" t="s">
        <v>3610</v>
      </c>
      <c r="B27" s="593">
        <v>12.690000000000001</v>
      </c>
      <c r="C27" s="593">
        <v>12.690000000000001</v>
      </c>
      <c r="D27" s="593">
        <v>12.690000000000001</v>
      </c>
      <c r="E27" s="593">
        <v>12.690000000000001</v>
      </c>
      <c r="F27" s="599">
        <v>1</v>
      </c>
      <c r="G27"/>
    </row>
    <row r="28" spans="1:7" x14ac:dyDescent="0.3">
      <c r="A28" s="598" t="s">
        <v>2594</v>
      </c>
      <c r="B28" s="593">
        <v>7666.67849999995</v>
      </c>
      <c r="C28" s="593">
        <v>7808.5494999999501</v>
      </c>
      <c r="D28" s="593">
        <v>7986.1849999999367</v>
      </c>
      <c r="E28" s="593">
        <v>7896.6749999999347</v>
      </c>
      <c r="F28" s="599">
        <v>609</v>
      </c>
      <c r="G28"/>
    </row>
    <row r="29" spans="1:7" x14ac:dyDescent="0.3">
      <c r="A29" s="598" t="s">
        <v>2700</v>
      </c>
      <c r="B29" s="593">
        <v>4231.3081666666822</v>
      </c>
      <c r="C29" s="593">
        <v>4361.7625000000098</v>
      </c>
      <c r="D29" s="593">
        <v>4562.2725000000037</v>
      </c>
      <c r="E29" s="593">
        <v>4616.5925000000016</v>
      </c>
      <c r="F29" s="599">
        <v>277</v>
      </c>
      <c r="G29"/>
    </row>
    <row r="30" spans="1:7" x14ac:dyDescent="0.3">
      <c r="A30" s="598" t="s">
        <v>2677</v>
      </c>
      <c r="B30" s="593">
        <v>187.74</v>
      </c>
      <c r="C30" s="593">
        <v>187.74</v>
      </c>
      <c r="D30" s="593">
        <v>187.74</v>
      </c>
      <c r="E30" s="593">
        <v>175.05</v>
      </c>
      <c r="F30" s="599">
        <v>14</v>
      </c>
      <c r="G30"/>
    </row>
    <row r="31" spans="1:7" x14ac:dyDescent="0.3">
      <c r="A31" s="598" t="s">
        <v>2663</v>
      </c>
      <c r="B31" s="593">
        <v>771.56000000000017</v>
      </c>
      <c r="C31" s="593">
        <v>653.96999999999991</v>
      </c>
      <c r="D31" s="593">
        <v>662.92000000000019</v>
      </c>
      <c r="E31" s="593">
        <v>614.28</v>
      </c>
      <c r="F31" s="599">
        <v>70</v>
      </c>
      <c r="G31"/>
    </row>
    <row r="32" spans="1:7" x14ac:dyDescent="0.3">
      <c r="A32" s="598" t="s">
        <v>2682</v>
      </c>
      <c r="B32" s="593">
        <v>137.51999999999998</v>
      </c>
      <c r="C32" s="593">
        <v>137.51999999999998</v>
      </c>
      <c r="D32" s="593">
        <v>137.51999999999998</v>
      </c>
      <c r="E32" s="593">
        <v>126</v>
      </c>
      <c r="F32" s="599">
        <v>12</v>
      </c>
      <c r="G32"/>
    </row>
    <row r="33" spans="1:7" x14ac:dyDescent="0.3">
      <c r="A33" s="598" t="s">
        <v>3491</v>
      </c>
      <c r="B33" s="593">
        <v>14.73</v>
      </c>
      <c r="C33" s="593">
        <v>14.73</v>
      </c>
      <c r="D33" s="593">
        <v>14.73</v>
      </c>
      <c r="E33" s="593">
        <v>14.73</v>
      </c>
      <c r="F33" s="599">
        <v>1</v>
      </c>
      <c r="G33"/>
    </row>
    <row r="34" spans="1:7" x14ac:dyDescent="0.3">
      <c r="A34" s="598" t="s">
        <v>2729</v>
      </c>
      <c r="B34" s="593">
        <v>118.88</v>
      </c>
      <c r="C34" s="593">
        <v>107.66999999999999</v>
      </c>
      <c r="D34" s="593">
        <v>107.04</v>
      </c>
      <c r="E34" s="593">
        <v>97.640000000000015</v>
      </c>
      <c r="F34" s="599">
        <v>16</v>
      </c>
      <c r="G34"/>
    </row>
    <row r="35" spans="1:7" x14ac:dyDescent="0.3">
      <c r="A35" s="598" t="s">
        <v>2911</v>
      </c>
      <c r="B35" s="593">
        <v>217.05000000000004</v>
      </c>
      <c r="C35" s="593">
        <v>190.17000000000002</v>
      </c>
      <c r="D35" s="593">
        <v>190.17000000000002</v>
      </c>
      <c r="E35" s="593">
        <v>155.60999999999999</v>
      </c>
      <c r="F35" s="599">
        <v>26</v>
      </c>
      <c r="G35"/>
    </row>
    <row r="36" spans="1:7" x14ac:dyDescent="0.3">
      <c r="A36" s="598" t="s">
        <v>2652</v>
      </c>
      <c r="B36" s="593">
        <v>220.02</v>
      </c>
      <c r="C36" s="593">
        <v>220.02</v>
      </c>
      <c r="D36" s="593">
        <v>220.02</v>
      </c>
      <c r="E36" s="593">
        <v>195.80999999999997</v>
      </c>
      <c r="F36" s="599">
        <v>19</v>
      </c>
      <c r="G36"/>
    </row>
    <row r="37" spans="1:7" x14ac:dyDescent="0.3">
      <c r="A37" s="598" t="s">
        <v>3398</v>
      </c>
      <c r="B37" s="593">
        <v>9.51</v>
      </c>
      <c r="C37" s="593">
        <v>9.51</v>
      </c>
      <c r="D37" s="593">
        <v>11.63</v>
      </c>
      <c r="E37" s="593">
        <v>12.690000000000001</v>
      </c>
      <c r="F37" s="599">
        <v>1</v>
      </c>
      <c r="G37"/>
    </row>
    <row r="38" spans="1:7" x14ac:dyDescent="0.3">
      <c r="A38" s="598" t="s">
        <v>2938</v>
      </c>
      <c r="B38" s="593">
        <v>168.99</v>
      </c>
      <c r="C38" s="593">
        <v>168.99</v>
      </c>
      <c r="D38" s="593">
        <v>153.63</v>
      </c>
      <c r="E38" s="593">
        <v>145.94999999999999</v>
      </c>
      <c r="F38" s="599">
        <v>16</v>
      </c>
      <c r="G38"/>
    </row>
    <row r="39" spans="1:7" x14ac:dyDescent="0.3">
      <c r="A39" s="598" t="s">
        <v>2659</v>
      </c>
      <c r="B39" s="593">
        <v>235.05000000000007</v>
      </c>
      <c r="C39" s="593">
        <v>244.87000000000006</v>
      </c>
      <c r="D39" s="593">
        <v>249.78000000000006</v>
      </c>
      <c r="E39" s="593">
        <v>237.09000000000006</v>
      </c>
      <c r="F39" s="599">
        <v>16</v>
      </c>
      <c r="G39"/>
    </row>
    <row r="40" spans="1:7" x14ac:dyDescent="0.3">
      <c r="A40" s="598" t="s">
        <v>478</v>
      </c>
      <c r="B40" s="593">
        <v>12.690000000000001</v>
      </c>
      <c r="C40" s="593">
        <v>12.690000000000001</v>
      </c>
      <c r="D40" s="593">
        <v>12.690000000000001</v>
      </c>
      <c r="E40" s="593">
        <v>12.690000000000001</v>
      </c>
      <c r="F40" s="599">
        <v>1</v>
      </c>
      <c r="G40"/>
    </row>
    <row r="41" spans="1:7" x14ac:dyDescent="0.3">
      <c r="A41" s="598" t="s">
        <v>162</v>
      </c>
      <c r="B41" s="593">
        <v>307.89</v>
      </c>
      <c r="C41" s="593">
        <v>303.66000000000003</v>
      </c>
      <c r="D41" s="593">
        <v>295.20000000000005</v>
      </c>
      <c r="E41" s="593">
        <v>282.51000000000005</v>
      </c>
      <c r="F41" s="599">
        <v>26</v>
      </c>
      <c r="G41"/>
    </row>
    <row r="42" spans="1:7" x14ac:dyDescent="0.3">
      <c r="A42" s="598" t="s">
        <v>157</v>
      </c>
      <c r="B42" s="593">
        <v>1372.6200000000031</v>
      </c>
      <c r="C42" s="593">
        <v>1372.6200000000031</v>
      </c>
      <c r="D42" s="593">
        <v>1373.680000000003</v>
      </c>
      <c r="E42" s="593">
        <v>1232.1900000000026</v>
      </c>
      <c r="F42" s="599">
        <v>104</v>
      </c>
      <c r="G42"/>
    </row>
    <row r="43" spans="1:7" x14ac:dyDescent="0.3">
      <c r="A43" s="598" t="s">
        <v>2923</v>
      </c>
      <c r="B43" s="593">
        <v>35.730000000000004</v>
      </c>
      <c r="C43" s="593">
        <v>35.730000000000004</v>
      </c>
      <c r="D43" s="593">
        <v>35.730000000000004</v>
      </c>
      <c r="E43" s="593">
        <v>35.730000000000004</v>
      </c>
      <c r="F43" s="599">
        <v>3</v>
      </c>
      <c r="G43"/>
    </row>
    <row r="44" spans="1:7" x14ac:dyDescent="0.3">
      <c r="A44" s="598" t="s">
        <v>1535</v>
      </c>
      <c r="B44" s="593">
        <v>9.51</v>
      </c>
      <c r="C44" s="593">
        <v>9.51</v>
      </c>
      <c r="D44" s="593">
        <v>9.51</v>
      </c>
      <c r="E44" s="593">
        <v>9.51</v>
      </c>
      <c r="F44" s="599">
        <v>1</v>
      </c>
      <c r="G44"/>
    </row>
    <row r="45" spans="1:7" x14ac:dyDescent="0.3">
      <c r="A45" s="598" t="s">
        <v>174</v>
      </c>
      <c r="B45" s="593">
        <v>285.66000000000003</v>
      </c>
      <c r="C45" s="593">
        <v>285.66000000000003</v>
      </c>
      <c r="D45" s="593">
        <v>285.66000000000003</v>
      </c>
      <c r="E45" s="593">
        <v>247.59</v>
      </c>
      <c r="F45" s="599">
        <v>24</v>
      </c>
      <c r="G45"/>
    </row>
    <row r="46" spans="1:7" x14ac:dyDescent="0.3">
      <c r="A46" s="598" t="s">
        <v>747</v>
      </c>
      <c r="B46" s="593">
        <v>11.52</v>
      </c>
      <c r="C46" s="593">
        <v>11.52</v>
      </c>
      <c r="D46" s="593">
        <v>11.52</v>
      </c>
      <c r="E46" s="593">
        <v>11.52</v>
      </c>
      <c r="F46" s="599">
        <v>1</v>
      </c>
      <c r="G46"/>
    </row>
    <row r="47" spans="1:7" x14ac:dyDescent="0.3">
      <c r="A47" s="598" t="s">
        <v>3285</v>
      </c>
      <c r="B47" s="593">
        <v>0</v>
      </c>
      <c r="C47" s="593">
        <v>0</v>
      </c>
      <c r="D47" s="593">
        <v>0</v>
      </c>
      <c r="E47" s="593">
        <v>0</v>
      </c>
      <c r="F47" s="599">
        <v>14</v>
      </c>
      <c r="G47"/>
    </row>
    <row r="48" spans="1:7" x14ac:dyDescent="0.3">
      <c r="A48" s="598" t="s">
        <v>3651</v>
      </c>
      <c r="B48" s="593">
        <v>14.73</v>
      </c>
      <c r="C48" s="593">
        <v>14.73</v>
      </c>
      <c r="D48" s="593">
        <v>14.73</v>
      </c>
      <c r="E48" s="593">
        <v>14.73</v>
      </c>
      <c r="F48" s="599">
        <v>1</v>
      </c>
      <c r="G48"/>
    </row>
    <row r="49" spans="1:7" x14ac:dyDescent="0.3">
      <c r="A49" s="598" t="s">
        <v>758</v>
      </c>
      <c r="B49" s="593">
        <v>20820.401666666559</v>
      </c>
      <c r="C49" s="593">
        <v>20913.956999999878</v>
      </c>
      <c r="D49" s="593">
        <v>21316.952499999839</v>
      </c>
      <c r="E49" s="593">
        <v>20750.092499999879</v>
      </c>
      <c r="F49" s="599">
        <v>1634</v>
      </c>
      <c r="G49"/>
    </row>
    <row r="50" spans="1:7" x14ac:dyDescent="0.3">
      <c r="B50"/>
      <c r="C50"/>
      <c r="D50"/>
      <c r="E50"/>
      <c r="F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2:AG124"/>
  <sheetViews>
    <sheetView showGridLines="0" zoomScale="80" zoomScaleNormal="80" workbookViewId="0">
      <pane xSplit="7" ySplit="10" topLeftCell="X26" activePane="bottomRight" state="frozen"/>
      <selection pane="topRight" activeCell="G1" sqref="G1"/>
      <selection pane="bottomLeft" activeCell="A11" sqref="A11"/>
      <selection pane="bottomRight" activeCell="E21" sqref="E21"/>
    </sheetView>
  </sheetViews>
  <sheetFormatPr baseColWidth="10" defaultColWidth="11" defaultRowHeight="14.4" x14ac:dyDescent="0.3"/>
  <cols>
    <col min="1" max="1" width="2.59765625" style="27" customWidth="1"/>
    <col min="2" max="2" width="14.19921875" style="50" customWidth="1"/>
    <col min="3" max="3" width="8.5" style="50" customWidth="1"/>
    <col min="4" max="4" width="10.59765625" style="28" customWidth="1"/>
    <col min="5" max="5" width="18.19921875" style="28" bestFit="1" customWidth="1"/>
    <col min="6" max="6" width="23.3984375" style="28" bestFit="1" customWidth="1"/>
    <col min="7" max="7" width="14.19921875" style="27" customWidth="1"/>
    <col min="8" max="8" width="22" style="56" customWidth="1"/>
    <col min="9" max="9" width="14.8984375" style="56" bestFit="1" customWidth="1"/>
    <col min="10" max="10" width="7.5" style="56" customWidth="1"/>
    <col min="11" max="11" width="18" style="28" customWidth="1"/>
    <col min="12" max="12" width="12.19921875" style="28" bestFit="1" customWidth="1"/>
    <col min="13" max="13" width="8.3984375" style="28" customWidth="1"/>
    <col min="14" max="14" width="15.59765625" style="28" customWidth="1"/>
    <col min="15" max="15" width="9.09765625" style="56" customWidth="1"/>
    <col min="16" max="16" width="10" style="154" customWidth="1"/>
    <col min="17" max="17" width="9.3984375" style="68" customWidth="1"/>
    <col min="18" max="18" width="11.3984375" style="68" bestFit="1" customWidth="1"/>
    <col min="19" max="19" width="12.09765625" style="68" bestFit="1" customWidth="1"/>
    <col min="20" max="20" width="9.19921875" style="68" customWidth="1"/>
    <col min="21" max="21" width="10.69921875" style="68" bestFit="1" customWidth="1"/>
    <col min="22" max="22" width="11.19921875" style="68" bestFit="1" customWidth="1"/>
    <col min="23" max="23" width="11.09765625" style="68" bestFit="1" customWidth="1"/>
    <col min="24" max="24" width="9.19921875" style="68" customWidth="1"/>
    <col min="25" max="25" width="10.59765625" style="62" bestFit="1" customWidth="1"/>
    <col min="26" max="26" width="9" style="62" bestFit="1" customWidth="1"/>
    <col min="27" max="27" width="11.5" style="62" bestFit="1" customWidth="1"/>
    <col min="28" max="28" width="9.19921875" style="68" customWidth="1"/>
    <col min="29" max="29" width="10.59765625" style="62" bestFit="1" customWidth="1"/>
    <col min="30" max="30" width="11.09765625" style="62" bestFit="1" customWidth="1"/>
    <col min="31" max="31" width="9" style="62" customWidth="1"/>
    <col min="32" max="32" width="16.5" style="68" customWidth="1"/>
    <col min="33" max="33" width="10" style="86" bestFit="1" customWidth="1"/>
    <col min="34" max="16384" width="11" style="27"/>
  </cols>
  <sheetData>
    <row r="2" spans="2:33" x14ac:dyDescent="0.3">
      <c r="B2" s="32" t="s">
        <v>1007</v>
      </c>
      <c r="C2" s="32"/>
      <c r="D2" s="33">
        <v>42005</v>
      </c>
      <c r="E2" s="51"/>
      <c r="F2" s="51"/>
      <c r="G2" s="32"/>
      <c r="H2" s="55"/>
      <c r="I2" s="57"/>
      <c r="J2" s="55"/>
      <c r="K2" s="55"/>
      <c r="L2" s="55"/>
      <c r="M2" s="55"/>
      <c r="N2" s="55"/>
      <c r="O2" s="55"/>
      <c r="P2" s="151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</row>
    <row r="3" spans="2:33" x14ac:dyDescent="0.3">
      <c r="B3" s="32" t="s">
        <v>1008</v>
      </c>
      <c r="C3" s="32"/>
      <c r="D3" s="34" t="s">
        <v>756</v>
      </c>
      <c r="E3" s="51"/>
      <c r="F3" s="51"/>
      <c r="G3" s="32"/>
      <c r="H3" s="55"/>
      <c r="I3" s="58"/>
      <c r="J3" s="55"/>
      <c r="K3" s="55"/>
      <c r="L3" s="55"/>
      <c r="M3" s="55"/>
      <c r="N3" s="55"/>
      <c r="O3" s="55"/>
      <c r="P3" s="151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</row>
    <row r="4" spans="2:33" x14ac:dyDescent="0.3">
      <c r="B4" s="32" t="s">
        <v>1009</v>
      </c>
      <c r="C4" s="32"/>
      <c r="D4" s="33">
        <v>42005</v>
      </c>
      <c r="E4" s="51"/>
      <c r="F4" s="51"/>
      <c r="G4" s="32"/>
      <c r="H4" s="55"/>
      <c r="I4" s="57"/>
      <c r="J4" s="55"/>
      <c r="K4" s="55"/>
      <c r="L4" s="55"/>
      <c r="M4" s="55"/>
      <c r="N4" s="55"/>
      <c r="O4" s="55"/>
      <c r="P4" s="151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</row>
    <row r="5" spans="2:33" x14ac:dyDescent="0.3">
      <c r="B5" s="32" t="s">
        <v>1010</v>
      </c>
      <c r="C5" s="32"/>
      <c r="D5" s="34" t="s">
        <v>1011</v>
      </c>
      <c r="E5" s="51"/>
      <c r="F5" s="51"/>
      <c r="G5" s="32"/>
      <c r="H5" s="65" t="s">
        <v>2610</v>
      </c>
      <c r="I5" s="58"/>
      <c r="J5" s="55"/>
      <c r="K5" s="65" t="s">
        <v>2610</v>
      </c>
      <c r="L5" s="65" t="s">
        <v>2610</v>
      </c>
      <c r="M5" s="65" t="s">
        <v>2610</v>
      </c>
      <c r="N5" s="65" t="s">
        <v>2610</v>
      </c>
      <c r="O5" s="65" t="s">
        <v>2610</v>
      </c>
      <c r="P5" s="151" t="s">
        <v>2610</v>
      </c>
      <c r="Q5" s="65" t="s">
        <v>2610</v>
      </c>
      <c r="R5" s="65" t="s">
        <v>2610</v>
      </c>
      <c r="S5" s="65" t="s">
        <v>2610</v>
      </c>
      <c r="T5" s="65"/>
      <c r="U5" s="65" t="s">
        <v>2610</v>
      </c>
      <c r="V5" s="65" t="s">
        <v>2610</v>
      </c>
      <c r="W5" s="65" t="s">
        <v>2610</v>
      </c>
      <c r="X5" s="65"/>
      <c r="Y5" s="65" t="s">
        <v>2610</v>
      </c>
      <c r="Z5" s="65" t="s">
        <v>2610</v>
      </c>
      <c r="AA5" s="65" t="s">
        <v>2610</v>
      </c>
      <c r="AB5" s="65"/>
      <c r="AC5" s="65" t="s">
        <v>2610</v>
      </c>
      <c r="AD5" s="65" t="s">
        <v>2610</v>
      </c>
      <c r="AE5" s="65" t="s">
        <v>2610</v>
      </c>
      <c r="AF5" s="65"/>
      <c r="AG5" s="65" t="s">
        <v>2610</v>
      </c>
    </row>
    <row r="6" spans="2:33" x14ac:dyDescent="0.3">
      <c r="B6" s="32" t="s">
        <v>1012</v>
      </c>
      <c r="C6" s="32"/>
      <c r="D6" s="34" t="s">
        <v>3284</v>
      </c>
      <c r="E6" s="51"/>
      <c r="F6" s="51"/>
      <c r="G6" s="32"/>
      <c r="H6" s="55"/>
      <c r="I6" s="58"/>
      <c r="J6" s="55"/>
      <c r="K6" s="55"/>
      <c r="L6" s="55"/>
      <c r="M6" s="55"/>
      <c r="N6" s="55"/>
      <c r="O6" s="55"/>
      <c r="P6" s="151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</row>
    <row r="7" spans="2:33" x14ac:dyDescent="0.3">
      <c r="B7" s="32" t="s">
        <v>1013</v>
      </c>
      <c r="C7" s="32"/>
      <c r="D7" s="35" t="s">
        <v>1014</v>
      </c>
      <c r="E7" s="51"/>
      <c r="F7" s="51"/>
      <c r="G7" s="32"/>
      <c r="H7" s="55"/>
      <c r="I7" s="58"/>
      <c r="J7" s="55"/>
      <c r="K7" s="55"/>
      <c r="L7" s="55"/>
      <c r="M7" s="55"/>
      <c r="N7" s="55"/>
      <c r="O7" s="55"/>
      <c r="P7" s="151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</row>
    <row r="8" spans="2:33" ht="15" thickBot="1" x14ac:dyDescent="0.35">
      <c r="B8" s="36" t="s">
        <v>1015</v>
      </c>
      <c r="C8" s="36"/>
      <c r="D8" s="158" t="s">
        <v>3077</v>
      </c>
      <c r="E8" s="52"/>
      <c r="F8" s="52"/>
      <c r="G8" s="36"/>
      <c r="H8" s="55"/>
      <c r="I8" s="59"/>
      <c r="J8" s="55"/>
      <c r="K8" s="55"/>
      <c r="L8" s="55"/>
      <c r="M8" s="55"/>
      <c r="N8" s="55"/>
      <c r="O8" s="55"/>
      <c r="P8" s="151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</row>
    <row r="9" spans="2:33" ht="12" customHeight="1" thickBot="1" x14ac:dyDescent="0.35">
      <c r="K9" s="56"/>
      <c r="L9" s="56"/>
      <c r="M9" s="56"/>
      <c r="N9" s="56"/>
      <c r="P9" s="86"/>
      <c r="Q9" s="69">
        <f>SUM(Q11:Q41)</f>
        <v>920.39999999999986</v>
      </c>
      <c r="R9" s="69">
        <f>SUM(R11:R41)</f>
        <v>920.39999999999986</v>
      </c>
      <c r="S9" s="69">
        <f>SUM(S11:S41)</f>
        <v>900.89999999999986</v>
      </c>
      <c r="T9" s="377">
        <f>SUM(Q9:S9)</f>
        <v>2741.7</v>
      </c>
      <c r="U9" s="69">
        <f>SUM(U11:U41)</f>
        <v>885.59999999999991</v>
      </c>
      <c r="V9" s="69">
        <f>SUM(V11:V41)</f>
        <v>885.59999999999991</v>
      </c>
      <c r="W9" s="69">
        <f>SUM(W11:W41)</f>
        <v>868.05</v>
      </c>
      <c r="X9" s="377">
        <f>SUM(U9:W9)</f>
        <v>2639.25</v>
      </c>
      <c r="Y9" s="69">
        <f>SUM(Y11:Y41)</f>
        <v>868.05</v>
      </c>
      <c r="Z9" s="69">
        <f>SUM(Z11:Z41)</f>
        <v>800.24999999999989</v>
      </c>
      <c r="AA9" s="69">
        <f>SUM(AA11:AA41)</f>
        <v>800.24999999999989</v>
      </c>
      <c r="AB9" s="377">
        <f>SUM(Y9:AA9)</f>
        <v>2468.5499999999997</v>
      </c>
      <c r="AC9" s="69">
        <f>SUM(AC11:AC41)</f>
        <v>780.74999999999989</v>
      </c>
      <c r="AD9" s="69">
        <f>SUM(AD11:AD41)</f>
        <v>780.74999999999989</v>
      </c>
      <c r="AE9" s="69">
        <f>SUM(AE11:AE41)</f>
        <v>780.74999999999989</v>
      </c>
      <c r="AF9" s="377">
        <f>SUM(AC9:AE9)</f>
        <v>2342.2499999999995</v>
      </c>
      <c r="AG9" s="88">
        <f>SUM(AF9,AB9,X9,T9)</f>
        <v>10191.75</v>
      </c>
    </row>
    <row r="10" spans="2:33" ht="70.5" customHeight="1" x14ac:dyDescent="0.3">
      <c r="B10" s="49" t="s">
        <v>3079</v>
      </c>
      <c r="C10" s="49" t="s">
        <v>3683</v>
      </c>
      <c r="D10" s="29" t="s">
        <v>2593</v>
      </c>
      <c r="E10" s="29" t="s">
        <v>2595</v>
      </c>
      <c r="F10" s="29" t="s">
        <v>906</v>
      </c>
      <c r="G10" s="29" t="s">
        <v>1025</v>
      </c>
      <c r="H10" s="30" t="s">
        <v>1271</v>
      </c>
      <c r="I10" s="30" t="s">
        <v>907</v>
      </c>
      <c r="J10" s="30" t="s">
        <v>908</v>
      </c>
      <c r="K10" s="29" t="s">
        <v>1016</v>
      </c>
      <c r="L10" s="29" t="s">
        <v>910</v>
      </c>
      <c r="M10" s="29" t="s">
        <v>988</v>
      </c>
      <c r="N10" s="29" t="s">
        <v>994</v>
      </c>
      <c r="O10" s="29" t="s">
        <v>909</v>
      </c>
      <c r="P10" s="150" t="s">
        <v>2611</v>
      </c>
      <c r="Q10" s="67">
        <v>42370</v>
      </c>
      <c r="R10" s="67">
        <v>42401</v>
      </c>
      <c r="S10" s="67">
        <v>42430</v>
      </c>
      <c r="T10" s="295" t="s">
        <v>3376</v>
      </c>
      <c r="U10" s="67">
        <v>42461</v>
      </c>
      <c r="V10" s="67">
        <v>42491</v>
      </c>
      <c r="W10" s="67">
        <v>42522</v>
      </c>
      <c r="X10" s="295" t="s">
        <v>3377</v>
      </c>
      <c r="Y10" s="67">
        <v>42552</v>
      </c>
      <c r="Z10" s="66" t="s">
        <v>3684</v>
      </c>
      <c r="AA10" s="67">
        <v>42614</v>
      </c>
      <c r="AB10" s="295" t="s">
        <v>3378</v>
      </c>
      <c r="AC10" s="67">
        <v>42644</v>
      </c>
      <c r="AD10" s="67">
        <v>42675</v>
      </c>
      <c r="AE10" s="67">
        <v>42705</v>
      </c>
      <c r="AF10" s="295" t="s">
        <v>3379</v>
      </c>
      <c r="AG10" s="89" t="s">
        <v>3685</v>
      </c>
    </row>
    <row r="11" spans="2:33" ht="15" customHeight="1" x14ac:dyDescent="0.3">
      <c r="B11" s="371"/>
      <c r="C11" s="286" t="s">
        <v>3631</v>
      </c>
      <c r="D11" s="161" t="s">
        <v>760</v>
      </c>
      <c r="E11" s="161" t="s">
        <v>809</v>
      </c>
      <c r="F11" s="161" t="s">
        <v>900</v>
      </c>
      <c r="G11" s="161" t="s">
        <v>779</v>
      </c>
      <c r="H11" s="162" t="s">
        <v>1272</v>
      </c>
      <c r="I11" s="163" t="s">
        <v>912</v>
      </c>
      <c r="J11" s="163">
        <v>53100</v>
      </c>
      <c r="K11" s="162" t="s">
        <v>3078</v>
      </c>
      <c r="L11" s="164" t="s">
        <v>747</v>
      </c>
      <c r="M11" s="165" t="s">
        <v>983</v>
      </c>
      <c r="N11" s="162" t="s">
        <v>903</v>
      </c>
      <c r="O11" s="164" t="s">
        <v>747</v>
      </c>
      <c r="P11" s="152">
        <v>532.79999999999995</v>
      </c>
      <c r="Q11" s="159">
        <v>44.4</v>
      </c>
      <c r="R11" s="159">
        <v>44.4</v>
      </c>
      <c r="S11" s="159">
        <v>44.4</v>
      </c>
      <c r="T11" s="178">
        <f>SUM(Q11:S11)</f>
        <v>133.19999999999999</v>
      </c>
      <c r="U11" s="159">
        <v>44.4</v>
      </c>
      <c r="V11" s="159">
        <v>44.4</v>
      </c>
      <c r="W11" s="159">
        <v>44.4</v>
      </c>
      <c r="X11" s="178">
        <f>SUM(U11:W11)</f>
        <v>133.19999999999999</v>
      </c>
      <c r="Y11" s="159">
        <v>44.4</v>
      </c>
      <c r="Z11" s="159">
        <v>44.4</v>
      </c>
      <c r="AA11" s="159">
        <v>44.4</v>
      </c>
      <c r="AB11" s="178">
        <f>SUM(Y11:AA11)</f>
        <v>133.19999999999999</v>
      </c>
      <c r="AC11" s="159">
        <v>44.4</v>
      </c>
      <c r="AD11" s="159">
        <v>44.4</v>
      </c>
      <c r="AE11" s="159">
        <v>44.4</v>
      </c>
      <c r="AF11" s="178">
        <f>SUM(AC11:AE11)</f>
        <v>133.19999999999999</v>
      </c>
      <c r="AG11" s="87">
        <f>SUM(T11,X11,AB11,AF11)</f>
        <v>532.79999999999995</v>
      </c>
    </row>
    <row r="12" spans="2:33" s="575" customFormat="1" ht="15" customHeight="1" x14ac:dyDescent="0.3">
      <c r="B12" s="582"/>
      <c r="C12" s="581" t="s">
        <v>3632</v>
      </c>
      <c r="D12" s="590" t="s">
        <v>760</v>
      </c>
      <c r="E12" s="590" t="s">
        <v>810</v>
      </c>
      <c r="F12" s="590" t="s">
        <v>895</v>
      </c>
      <c r="G12" s="590" t="s">
        <v>780</v>
      </c>
      <c r="H12" s="580" t="s">
        <v>1272</v>
      </c>
      <c r="I12" s="579" t="s">
        <v>912</v>
      </c>
      <c r="J12" s="579">
        <v>53100</v>
      </c>
      <c r="K12" s="580" t="s">
        <v>3078</v>
      </c>
      <c r="L12" s="610" t="s">
        <v>747</v>
      </c>
      <c r="M12" s="578" t="s">
        <v>983</v>
      </c>
      <c r="N12" s="580" t="s">
        <v>903</v>
      </c>
      <c r="O12" s="610" t="s">
        <v>747</v>
      </c>
      <c r="P12" s="607">
        <v>579.6</v>
      </c>
      <c r="Q12" s="611">
        <v>48.3</v>
      </c>
      <c r="R12" s="611">
        <v>48.3</v>
      </c>
      <c r="S12" s="611">
        <v>48.3</v>
      </c>
      <c r="T12" s="609">
        <f t="shared" ref="T12:T41" si="0">SUM(Q12:S12)</f>
        <v>144.89999999999998</v>
      </c>
      <c r="U12" s="611">
        <v>48.3</v>
      </c>
      <c r="V12" s="611">
        <v>48.3</v>
      </c>
      <c r="W12" s="611">
        <v>48.3</v>
      </c>
      <c r="X12" s="609">
        <f t="shared" ref="X12:X41" si="1">SUM(U12:W12)</f>
        <v>144.89999999999998</v>
      </c>
      <c r="Y12" s="611">
        <v>48.3</v>
      </c>
      <c r="Z12" s="611"/>
      <c r="AA12" s="611"/>
      <c r="AB12" s="609">
        <f t="shared" ref="AB12:AB41" si="2">SUM(Y12:AA12)</f>
        <v>48.3</v>
      </c>
      <c r="AC12" s="608"/>
      <c r="AD12" s="608"/>
      <c r="AE12" s="608"/>
      <c r="AF12" s="609">
        <f t="shared" ref="AF12:AF41" si="3">SUM(AC12:AE12)</f>
        <v>0</v>
      </c>
      <c r="AG12" s="592">
        <f t="shared" ref="AG12:AG41" si="4">SUM(T12,X12,AB12,AF12)</f>
        <v>338.09999999999997</v>
      </c>
    </row>
    <row r="13" spans="2:33" ht="15" customHeight="1" x14ac:dyDescent="0.3">
      <c r="B13" s="371"/>
      <c r="C13" s="286" t="s">
        <v>3631</v>
      </c>
      <c r="D13" s="161" t="s">
        <v>760</v>
      </c>
      <c r="E13" s="161" t="s">
        <v>811</v>
      </c>
      <c r="F13" s="161" t="s">
        <v>893</v>
      </c>
      <c r="G13" s="161" t="s">
        <v>781</v>
      </c>
      <c r="H13" s="162" t="s">
        <v>1272</v>
      </c>
      <c r="I13" s="163" t="s">
        <v>912</v>
      </c>
      <c r="J13" s="163">
        <v>53100</v>
      </c>
      <c r="K13" s="162" t="s">
        <v>3078</v>
      </c>
      <c r="L13" s="164" t="s">
        <v>747</v>
      </c>
      <c r="M13" s="165" t="s">
        <v>983</v>
      </c>
      <c r="N13" s="162" t="s">
        <v>903</v>
      </c>
      <c r="O13" s="164" t="s">
        <v>747</v>
      </c>
      <c r="P13" s="153">
        <v>234</v>
      </c>
      <c r="Q13" s="160">
        <v>19.5</v>
      </c>
      <c r="R13" s="160">
        <v>19.5</v>
      </c>
      <c r="S13" s="160">
        <v>19.5</v>
      </c>
      <c r="T13" s="178">
        <f t="shared" si="0"/>
        <v>58.5</v>
      </c>
      <c r="U13" s="160">
        <v>19.5</v>
      </c>
      <c r="V13" s="160">
        <v>19.5</v>
      </c>
      <c r="W13" s="160">
        <v>19.5</v>
      </c>
      <c r="X13" s="178">
        <f t="shared" si="1"/>
        <v>58.5</v>
      </c>
      <c r="Y13" s="160">
        <v>19.5</v>
      </c>
      <c r="Z13" s="160">
        <v>19.5</v>
      </c>
      <c r="AA13" s="160">
        <v>19.5</v>
      </c>
      <c r="AB13" s="178">
        <f t="shared" si="2"/>
        <v>58.5</v>
      </c>
      <c r="AC13" s="160">
        <v>19.5</v>
      </c>
      <c r="AD13" s="160">
        <v>19.5</v>
      </c>
      <c r="AE13" s="160">
        <v>19.5</v>
      </c>
      <c r="AF13" s="178">
        <f t="shared" si="3"/>
        <v>58.5</v>
      </c>
      <c r="AG13" s="87">
        <f t="shared" si="4"/>
        <v>234</v>
      </c>
    </row>
    <row r="14" spans="2:33" ht="15" customHeight="1" x14ac:dyDescent="0.3">
      <c r="B14" s="371"/>
      <c r="C14" s="286" t="s">
        <v>3631</v>
      </c>
      <c r="D14" s="161" t="s">
        <v>760</v>
      </c>
      <c r="E14" s="161" t="s">
        <v>812</v>
      </c>
      <c r="F14" s="161" t="s">
        <v>893</v>
      </c>
      <c r="G14" s="161" t="s">
        <v>782</v>
      </c>
      <c r="H14" s="162" t="s">
        <v>1272</v>
      </c>
      <c r="I14" s="163" t="s">
        <v>912</v>
      </c>
      <c r="J14" s="163">
        <v>53100</v>
      </c>
      <c r="K14" s="162" t="s">
        <v>3078</v>
      </c>
      <c r="L14" s="164" t="s">
        <v>747</v>
      </c>
      <c r="M14" s="165" t="s">
        <v>983</v>
      </c>
      <c r="N14" s="162" t="s">
        <v>903</v>
      </c>
      <c r="O14" s="164" t="s">
        <v>747</v>
      </c>
      <c r="P14" s="153">
        <v>234</v>
      </c>
      <c r="Q14" s="160">
        <v>19.5</v>
      </c>
      <c r="R14" s="160">
        <v>19.5</v>
      </c>
      <c r="S14" s="160">
        <v>19.5</v>
      </c>
      <c r="T14" s="178">
        <f t="shared" si="0"/>
        <v>58.5</v>
      </c>
      <c r="U14" s="160">
        <v>19.5</v>
      </c>
      <c r="V14" s="160">
        <v>19.5</v>
      </c>
      <c r="W14" s="160">
        <v>19.5</v>
      </c>
      <c r="X14" s="178">
        <f t="shared" si="1"/>
        <v>58.5</v>
      </c>
      <c r="Y14" s="160">
        <v>19.5</v>
      </c>
      <c r="Z14" s="160">
        <v>19.5</v>
      </c>
      <c r="AA14" s="160">
        <v>19.5</v>
      </c>
      <c r="AB14" s="178">
        <f t="shared" si="2"/>
        <v>58.5</v>
      </c>
      <c r="AC14" s="160">
        <v>19.5</v>
      </c>
      <c r="AD14" s="160">
        <v>19.5</v>
      </c>
      <c r="AE14" s="160">
        <v>19.5</v>
      </c>
      <c r="AF14" s="178">
        <f t="shared" si="3"/>
        <v>58.5</v>
      </c>
      <c r="AG14" s="87">
        <f t="shared" si="4"/>
        <v>234</v>
      </c>
    </row>
    <row r="15" spans="2:33" ht="15" customHeight="1" x14ac:dyDescent="0.3">
      <c r="B15" s="371"/>
      <c r="C15" s="286" t="s">
        <v>3631</v>
      </c>
      <c r="D15" s="161" t="s">
        <v>760</v>
      </c>
      <c r="E15" s="161" t="s">
        <v>813</v>
      </c>
      <c r="F15" s="161" t="s">
        <v>893</v>
      </c>
      <c r="G15" s="161">
        <v>44841127</v>
      </c>
      <c r="H15" s="162" t="s">
        <v>1272</v>
      </c>
      <c r="I15" s="163" t="s">
        <v>912</v>
      </c>
      <c r="J15" s="163">
        <v>53100</v>
      </c>
      <c r="K15" s="162" t="s">
        <v>3078</v>
      </c>
      <c r="L15" s="164" t="s">
        <v>747</v>
      </c>
      <c r="M15" s="165" t="s">
        <v>983</v>
      </c>
      <c r="N15" s="162" t="s">
        <v>903</v>
      </c>
      <c r="O15" s="164" t="s">
        <v>747</v>
      </c>
      <c r="P15" s="153">
        <v>234</v>
      </c>
      <c r="Q15" s="160">
        <v>19.5</v>
      </c>
      <c r="R15" s="160">
        <v>19.5</v>
      </c>
      <c r="S15" s="160">
        <v>19.5</v>
      </c>
      <c r="T15" s="178">
        <f t="shared" si="0"/>
        <v>58.5</v>
      </c>
      <c r="U15" s="160">
        <v>19.5</v>
      </c>
      <c r="V15" s="160">
        <v>19.5</v>
      </c>
      <c r="W15" s="160">
        <v>19.5</v>
      </c>
      <c r="X15" s="178">
        <f t="shared" si="1"/>
        <v>58.5</v>
      </c>
      <c r="Y15" s="160">
        <v>19.5</v>
      </c>
      <c r="Z15" s="160">
        <v>19.5</v>
      </c>
      <c r="AA15" s="160">
        <v>19.5</v>
      </c>
      <c r="AB15" s="178">
        <f t="shared" si="2"/>
        <v>58.5</v>
      </c>
      <c r="AC15" s="160">
        <v>19.5</v>
      </c>
      <c r="AD15" s="160">
        <v>19.5</v>
      </c>
      <c r="AE15" s="160">
        <v>19.5</v>
      </c>
      <c r="AF15" s="178">
        <f t="shared" si="3"/>
        <v>58.5</v>
      </c>
      <c r="AG15" s="87">
        <f t="shared" si="4"/>
        <v>234</v>
      </c>
    </row>
    <row r="16" spans="2:33" ht="15" customHeight="1" x14ac:dyDescent="0.3">
      <c r="B16" s="371"/>
      <c r="C16" s="286" t="s">
        <v>3631</v>
      </c>
      <c r="D16" s="161" t="s">
        <v>760</v>
      </c>
      <c r="E16" s="161" t="s">
        <v>814</v>
      </c>
      <c r="F16" s="161" t="s">
        <v>895</v>
      </c>
      <c r="G16" s="161" t="s">
        <v>783</v>
      </c>
      <c r="H16" s="162" t="s">
        <v>1272</v>
      </c>
      <c r="I16" s="163" t="s">
        <v>912</v>
      </c>
      <c r="J16" s="163">
        <v>53100</v>
      </c>
      <c r="K16" s="162" t="s">
        <v>3078</v>
      </c>
      <c r="L16" s="164" t="s">
        <v>747</v>
      </c>
      <c r="M16" s="165" t="s">
        <v>983</v>
      </c>
      <c r="N16" s="162" t="s">
        <v>903</v>
      </c>
      <c r="O16" s="164" t="s">
        <v>747</v>
      </c>
      <c r="P16" s="153">
        <v>579.6</v>
      </c>
      <c r="Q16" s="160">
        <v>48.3</v>
      </c>
      <c r="R16" s="160">
        <v>48.3</v>
      </c>
      <c r="S16" s="160">
        <v>48.3</v>
      </c>
      <c r="T16" s="178">
        <f t="shared" si="0"/>
        <v>144.89999999999998</v>
      </c>
      <c r="U16" s="160">
        <v>48.3</v>
      </c>
      <c r="V16" s="160">
        <v>48.3</v>
      </c>
      <c r="W16" s="160">
        <v>48.3</v>
      </c>
      <c r="X16" s="178">
        <f t="shared" si="1"/>
        <v>144.89999999999998</v>
      </c>
      <c r="Y16" s="160">
        <v>48.3</v>
      </c>
      <c r="Z16" s="160">
        <v>48.3</v>
      </c>
      <c r="AA16" s="160">
        <v>48.3</v>
      </c>
      <c r="AB16" s="178">
        <f t="shared" si="2"/>
        <v>144.89999999999998</v>
      </c>
      <c r="AC16" s="160">
        <v>48.3</v>
      </c>
      <c r="AD16" s="160">
        <v>48.3</v>
      </c>
      <c r="AE16" s="160">
        <v>48.3</v>
      </c>
      <c r="AF16" s="178">
        <f t="shared" si="3"/>
        <v>144.89999999999998</v>
      </c>
      <c r="AG16" s="87">
        <f t="shared" si="4"/>
        <v>579.59999999999991</v>
      </c>
    </row>
    <row r="17" spans="2:33" s="575" customFormat="1" ht="15" customHeight="1" x14ac:dyDescent="0.3">
      <c r="B17" s="582"/>
      <c r="C17" s="581" t="s">
        <v>3632</v>
      </c>
      <c r="D17" s="590" t="s">
        <v>760</v>
      </c>
      <c r="E17" s="590" t="s">
        <v>815</v>
      </c>
      <c r="F17" s="590" t="s">
        <v>893</v>
      </c>
      <c r="G17" s="590" t="s">
        <v>784</v>
      </c>
      <c r="H17" s="580" t="s">
        <v>1272</v>
      </c>
      <c r="I17" s="579" t="s">
        <v>912</v>
      </c>
      <c r="J17" s="579">
        <v>53100</v>
      </c>
      <c r="K17" s="580" t="s">
        <v>3078</v>
      </c>
      <c r="L17" s="610" t="s">
        <v>747</v>
      </c>
      <c r="M17" s="578" t="s">
        <v>983</v>
      </c>
      <c r="N17" s="580" t="s">
        <v>903</v>
      </c>
      <c r="O17" s="610" t="s">
        <v>747</v>
      </c>
      <c r="P17" s="607">
        <v>234</v>
      </c>
      <c r="Q17" s="611">
        <v>19.5</v>
      </c>
      <c r="R17" s="611">
        <v>19.5</v>
      </c>
      <c r="S17" s="611">
        <v>19.5</v>
      </c>
      <c r="T17" s="609">
        <f t="shared" si="0"/>
        <v>58.5</v>
      </c>
      <c r="U17" s="611">
        <v>19.5</v>
      </c>
      <c r="V17" s="611">
        <v>19.5</v>
      </c>
      <c r="W17" s="611">
        <v>19.5</v>
      </c>
      <c r="X17" s="609">
        <f t="shared" si="1"/>
        <v>58.5</v>
      </c>
      <c r="Y17" s="611">
        <v>19.5</v>
      </c>
      <c r="Z17" s="608"/>
      <c r="AA17" s="608"/>
      <c r="AB17" s="609">
        <f t="shared" si="2"/>
        <v>19.5</v>
      </c>
      <c r="AC17" s="608"/>
      <c r="AD17" s="608"/>
      <c r="AE17" s="608"/>
      <c r="AF17" s="609">
        <f t="shared" si="3"/>
        <v>0</v>
      </c>
      <c r="AG17" s="592">
        <f t="shared" si="4"/>
        <v>136.5</v>
      </c>
    </row>
    <row r="18" spans="2:33" ht="15" customHeight="1" x14ac:dyDescent="0.3">
      <c r="B18" s="335"/>
      <c r="C18" s="286" t="s">
        <v>3631</v>
      </c>
      <c r="D18" s="161" t="s">
        <v>761</v>
      </c>
      <c r="E18" s="161" t="s">
        <v>816</v>
      </c>
      <c r="F18" s="516" t="s">
        <v>879</v>
      </c>
      <c r="G18" s="568" t="s">
        <v>3781</v>
      </c>
      <c r="H18" s="162" t="s">
        <v>1272</v>
      </c>
      <c r="I18" s="163" t="s">
        <v>912</v>
      </c>
      <c r="J18" s="163">
        <v>53100</v>
      </c>
      <c r="K18" s="162" t="s">
        <v>3078</v>
      </c>
      <c r="L18" s="164" t="s">
        <v>747</v>
      </c>
      <c r="M18" s="165" t="s">
        <v>983</v>
      </c>
      <c r="N18" s="162" t="s">
        <v>903</v>
      </c>
      <c r="O18" s="164" t="s">
        <v>747</v>
      </c>
      <c r="P18" s="153">
        <v>205.2</v>
      </c>
      <c r="Q18" s="160">
        <v>17.100000000000001</v>
      </c>
      <c r="R18" s="160">
        <v>17.100000000000001</v>
      </c>
      <c r="S18" s="160">
        <v>17.100000000000001</v>
      </c>
      <c r="T18" s="178">
        <f t="shared" si="0"/>
        <v>51.300000000000004</v>
      </c>
      <c r="U18" s="160">
        <v>17.100000000000001</v>
      </c>
      <c r="V18" s="160">
        <v>17.100000000000001</v>
      </c>
      <c r="W18" s="160">
        <v>17.100000000000001</v>
      </c>
      <c r="X18" s="178">
        <f t="shared" si="1"/>
        <v>51.300000000000004</v>
      </c>
      <c r="Y18" s="160">
        <v>17.100000000000001</v>
      </c>
      <c r="Z18" s="160">
        <v>17.100000000000001</v>
      </c>
      <c r="AA18" s="160">
        <v>17.100000000000001</v>
      </c>
      <c r="AB18" s="178">
        <f t="shared" si="2"/>
        <v>51.300000000000004</v>
      </c>
      <c r="AC18" s="160">
        <v>17.100000000000001</v>
      </c>
      <c r="AD18" s="160">
        <v>17.100000000000001</v>
      </c>
      <c r="AE18" s="160">
        <v>17.100000000000001</v>
      </c>
      <c r="AF18" s="178">
        <f t="shared" si="3"/>
        <v>51.300000000000004</v>
      </c>
      <c r="AG18" s="87">
        <f t="shared" si="4"/>
        <v>205.20000000000002</v>
      </c>
    </row>
    <row r="19" spans="2:33" ht="15" customHeight="1" x14ac:dyDescent="0.3">
      <c r="B19" s="371"/>
      <c r="C19" s="286" t="s">
        <v>3631</v>
      </c>
      <c r="D19" s="161" t="s">
        <v>761</v>
      </c>
      <c r="E19" s="161" t="s">
        <v>817</v>
      </c>
      <c r="F19" s="161" t="s">
        <v>896</v>
      </c>
      <c r="G19" s="161" t="s">
        <v>786</v>
      </c>
      <c r="H19" s="162" t="s">
        <v>1272</v>
      </c>
      <c r="I19" s="163" t="s">
        <v>912</v>
      </c>
      <c r="J19" s="163">
        <v>53100</v>
      </c>
      <c r="K19" s="162" t="s">
        <v>3078</v>
      </c>
      <c r="L19" s="164" t="s">
        <v>747</v>
      </c>
      <c r="M19" s="165" t="s">
        <v>983</v>
      </c>
      <c r="N19" s="162" t="s">
        <v>903</v>
      </c>
      <c r="O19" s="164" t="s">
        <v>747</v>
      </c>
      <c r="P19" s="153">
        <v>1292.4000000000001</v>
      </c>
      <c r="Q19" s="160">
        <v>107.7</v>
      </c>
      <c r="R19" s="160">
        <v>107.7</v>
      </c>
      <c r="S19" s="160">
        <v>107.7</v>
      </c>
      <c r="T19" s="178">
        <f t="shared" si="0"/>
        <v>323.10000000000002</v>
      </c>
      <c r="U19" s="160">
        <v>107.7</v>
      </c>
      <c r="V19" s="160">
        <v>107.7</v>
      </c>
      <c r="W19" s="160">
        <v>107.7</v>
      </c>
      <c r="X19" s="178">
        <f t="shared" si="1"/>
        <v>323.10000000000002</v>
      </c>
      <c r="Y19" s="160">
        <v>107.7</v>
      </c>
      <c r="Z19" s="160">
        <v>107.7</v>
      </c>
      <c r="AA19" s="160">
        <v>107.7</v>
      </c>
      <c r="AB19" s="178">
        <f t="shared" si="2"/>
        <v>323.10000000000002</v>
      </c>
      <c r="AC19" s="160">
        <v>107.7</v>
      </c>
      <c r="AD19" s="160">
        <v>107.7</v>
      </c>
      <c r="AE19" s="160">
        <v>107.7</v>
      </c>
      <c r="AF19" s="178">
        <f t="shared" si="3"/>
        <v>323.10000000000002</v>
      </c>
      <c r="AG19" s="87">
        <f t="shared" si="4"/>
        <v>1292.4000000000001</v>
      </c>
    </row>
    <row r="20" spans="2:33" x14ac:dyDescent="0.3">
      <c r="B20" s="371"/>
      <c r="C20" s="286" t="s">
        <v>3631</v>
      </c>
      <c r="D20" s="161" t="s">
        <v>761</v>
      </c>
      <c r="E20" s="161" t="s">
        <v>818</v>
      </c>
      <c r="F20" s="161" t="s">
        <v>896</v>
      </c>
      <c r="G20" s="161" t="s">
        <v>787</v>
      </c>
      <c r="H20" s="162" t="s">
        <v>1272</v>
      </c>
      <c r="I20" s="163" t="s">
        <v>912</v>
      </c>
      <c r="J20" s="163">
        <v>53100</v>
      </c>
      <c r="K20" s="162" t="s">
        <v>3078</v>
      </c>
      <c r="L20" s="164" t="s">
        <v>747</v>
      </c>
      <c r="M20" s="165" t="s">
        <v>983</v>
      </c>
      <c r="N20" s="162" t="s">
        <v>903</v>
      </c>
      <c r="O20" s="164" t="s">
        <v>747</v>
      </c>
      <c r="P20" s="153">
        <v>1292.4000000000001</v>
      </c>
      <c r="Q20" s="160">
        <v>107.7</v>
      </c>
      <c r="R20" s="160">
        <v>107.7</v>
      </c>
      <c r="S20" s="160">
        <v>107.7</v>
      </c>
      <c r="T20" s="178">
        <f t="shared" si="0"/>
        <v>323.10000000000002</v>
      </c>
      <c r="U20" s="160">
        <v>107.7</v>
      </c>
      <c r="V20" s="160">
        <v>107.7</v>
      </c>
      <c r="W20" s="160">
        <v>107.7</v>
      </c>
      <c r="X20" s="178">
        <f t="shared" si="1"/>
        <v>323.10000000000002</v>
      </c>
      <c r="Y20" s="160">
        <v>107.7</v>
      </c>
      <c r="Z20" s="160">
        <v>107.7</v>
      </c>
      <c r="AA20" s="160">
        <v>107.7</v>
      </c>
      <c r="AB20" s="178">
        <f t="shared" si="2"/>
        <v>323.10000000000002</v>
      </c>
      <c r="AC20" s="160">
        <v>107.7</v>
      </c>
      <c r="AD20" s="160">
        <v>107.7</v>
      </c>
      <c r="AE20" s="160">
        <v>107.7</v>
      </c>
      <c r="AF20" s="178">
        <f t="shared" si="3"/>
        <v>323.10000000000002</v>
      </c>
      <c r="AG20" s="87">
        <f t="shared" si="4"/>
        <v>1292.4000000000001</v>
      </c>
    </row>
    <row r="21" spans="2:33" x14ac:dyDescent="0.3">
      <c r="B21" s="371"/>
      <c r="C21" s="286" t="s">
        <v>3631</v>
      </c>
      <c r="D21" s="161" t="s">
        <v>761</v>
      </c>
      <c r="E21" s="161" t="s">
        <v>819</v>
      </c>
      <c r="F21" s="161" t="s">
        <v>893</v>
      </c>
      <c r="G21" s="161" t="s">
        <v>788</v>
      </c>
      <c r="H21" s="162" t="s">
        <v>1272</v>
      </c>
      <c r="I21" s="163" t="s">
        <v>912</v>
      </c>
      <c r="J21" s="163">
        <v>53100</v>
      </c>
      <c r="K21" s="162" t="s">
        <v>3078</v>
      </c>
      <c r="L21" s="164" t="s">
        <v>747</v>
      </c>
      <c r="M21" s="165" t="s">
        <v>983</v>
      </c>
      <c r="N21" s="162" t="s">
        <v>903</v>
      </c>
      <c r="O21" s="164" t="s">
        <v>747</v>
      </c>
      <c r="P21" s="153">
        <v>234</v>
      </c>
      <c r="Q21" s="160">
        <v>19.5</v>
      </c>
      <c r="R21" s="160">
        <v>19.5</v>
      </c>
      <c r="S21" s="160">
        <v>19.5</v>
      </c>
      <c r="T21" s="178">
        <f t="shared" si="0"/>
        <v>58.5</v>
      </c>
      <c r="U21" s="160">
        <v>19.5</v>
      </c>
      <c r="V21" s="160">
        <v>19.5</v>
      </c>
      <c r="W21" s="160">
        <v>19.5</v>
      </c>
      <c r="X21" s="178">
        <f t="shared" si="1"/>
        <v>58.5</v>
      </c>
      <c r="Y21" s="160">
        <v>19.5</v>
      </c>
      <c r="Z21" s="160">
        <v>19.5</v>
      </c>
      <c r="AA21" s="160">
        <v>19.5</v>
      </c>
      <c r="AB21" s="178">
        <f t="shared" si="2"/>
        <v>58.5</v>
      </c>
      <c r="AC21" s="160">
        <v>19.5</v>
      </c>
      <c r="AD21" s="160">
        <v>19.5</v>
      </c>
      <c r="AE21" s="160">
        <v>19.5</v>
      </c>
      <c r="AF21" s="178">
        <f t="shared" si="3"/>
        <v>58.5</v>
      </c>
      <c r="AG21" s="87">
        <f t="shared" si="4"/>
        <v>234</v>
      </c>
    </row>
    <row r="22" spans="2:33" x14ac:dyDescent="0.3">
      <c r="B22" s="371"/>
      <c r="C22" s="286" t="s">
        <v>3631</v>
      </c>
      <c r="D22" s="161" t="s">
        <v>762</v>
      </c>
      <c r="E22" s="161" t="s">
        <v>820</v>
      </c>
      <c r="F22" s="161" t="s">
        <v>890</v>
      </c>
      <c r="G22" s="161" t="s">
        <v>789</v>
      </c>
      <c r="H22" s="162" t="s">
        <v>1272</v>
      </c>
      <c r="I22" s="163" t="s">
        <v>912</v>
      </c>
      <c r="J22" s="163">
        <v>53100</v>
      </c>
      <c r="K22" s="162" t="s">
        <v>3078</v>
      </c>
      <c r="L22" s="164" t="s">
        <v>747</v>
      </c>
      <c r="M22" s="165" t="s">
        <v>983</v>
      </c>
      <c r="N22" s="162" t="s">
        <v>903</v>
      </c>
      <c r="O22" s="164" t="s">
        <v>747</v>
      </c>
      <c r="P22" s="153">
        <v>309</v>
      </c>
      <c r="Q22" s="160">
        <v>25.75</v>
      </c>
      <c r="R22" s="160">
        <v>25.75</v>
      </c>
      <c r="S22" s="160">
        <v>25.75</v>
      </c>
      <c r="T22" s="178">
        <f t="shared" si="0"/>
        <v>77.25</v>
      </c>
      <c r="U22" s="160">
        <v>25.75</v>
      </c>
      <c r="V22" s="160">
        <v>25.75</v>
      </c>
      <c r="W22" s="160">
        <v>25.75</v>
      </c>
      <c r="X22" s="178">
        <f t="shared" si="1"/>
        <v>77.25</v>
      </c>
      <c r="Y22" s="160">
        <v>25.75</v>
      </c>
      <c r="Z22" s="160">
        <v>25.75</v>
      </c>
      <c r="AA22" s="160">
        <v>25.75</v>
      </c>
      <c r="AB22" s="178">
        <f t="shared" si="2"/>
        <v>77.25</v>
      </c>
      <c r="AC22" s="160">
        <v>25.75</v>
      </c>
      <c r="AD22" s="160">
        <v>25.75</v>
      </c>
      <c r="AE22" s="160">
        <v>25.75</v>
      </c>
      <c r="AF22" s="178">
        <f t="shared" si="3"/>
        <v>77.25</v>
      </c>
      <c r="AG22" s="87">
        <f t="shared" si="4"/>
        <v>309</v>
      </c>
    </row>
    <row r="23" spans="2:33" x14ac:dyDescent="0.3">
      <c r="B23" s="371"/>
      <c r="C23" s="286" t="s">
        <v>3631</v>
      </c>
      <c r="D23" s="161" t="s">
        <v>762</v>
      </c>
      <c r="E23" s="161" t="s">
        <v>821</v>
      </c>
      <c r="F23" s="161" t="s">
        <v>893</v>
      </c>
      <c r="G23" s="161" t="s">
        <v>790</v>
      </c>
      <c r="H23" s="162" t="s">
        <v>1272</v>
      </c>
      <c r="I23" s="163" t="s">
        <v>912</v>
      </c>
      <c r="J23" s="163">
        <v>53100</v>
      </c>
      <c r="K23" s="162" t="s">
        <v>3078</v>
      </c>
      <c r="L23" s="164" t="s">
        <v>747</v>
      </c>
      <c r="M23" s="165" t="s">
        <v>983</v>
      </c>
      <c r="N23" s="162" t="s">
        <v>903</v>
      </c>
      <c r="O23" s="164" t="s">
        <v>747</v>
      </c>
      <c r="P23" s="153">
        <v>234</v>
      </c>
      <c r="Q23" s="160">
        <v>19.5</v>
      </c>
      <c r="R23" s="160">
        <v>19.5</v>
      </c>
      <c r="S23" s="160">
        <v>19.5</v>
      </c>
      <c r="T23" s="178">
        <f t="shared" si="0"/>
        <v>58.5</v>
      </c>
      <c r="U23" s="160">
        <v>19.5</v>
      </c>
      <c r="V23" s="160">
        <v>19.5</v>
      </c>
      <c r="W23" s="160">
        <v>19.5</v>
      </c>
      <c r="X23" s="178">
        <f t="shared" si="1"/>
        <v>58.5</v>
      </c>
      <c r="Y23" s="160">
        <v>19.5</v>
      </c>
      <c r="Z23" s="160">
        <v>19.5</v>
      </c>
      <c r="AA23" s="160">
        <v>19.5</v>
      </c>
      <c r="AB23" s="178">
        <f t="shared" si="2"/>
        <v>58.5</v>
      </c>
      <c r="AC23" s="160">
        <v>19.5</v>
      </c>
      <c r="AD23" s="160">
        <v>19.5</v>
      </c>
      <c r="AE23" s="160">
        <v>19.5</v>
      </c>
      <c r="AF23" s="178">
        <f t="shared" si="3"/>
        <v>58.5</v>
      </c>
      <c r="AG23" s="87">
        <f t="shared" si="4"/>
        <v>234</v>
      </c>
    </row>
    <row r="24" spans="2:33" x14ac:dyDescent="0.3">
      <c r="B24" s="371"/>
      <c r="C24" s="286" t="s">
        <v>3631</v>
      </c>
      <c r="D24" s="161" t="s">
        <v>763</v>
      </c>
      <c r="E24" s="161" t="s">
        <v>822</v>
      </c>
      <c r="F24" s="161" t="s">
        <v>899</v>
      </c>
      <c r="G24" s="161" t="s">
        <v>791</v>
      </c>
      <c r="H24" s="162" t="s">
        <v>1272</v>
      </c>
      <c r="I24" s="163" t="s">
        <v>912</v>
      </c>
      <c r="J24" s="163">
        <v>53100</v>
      </c>
      <c r="K24" s="162" t="s">
        <v>3078</v>
      </c>
      <c r="L24" s="164" t="s">
        <v>747</v>
      </c>
      <c r="M24" s="165" t="s">
        <v>983</v>
      </c>
      <c r="N24" s="162" t="s">
        <v>903</v>
      </c>
      <c r="O24" s="164" t="s">
        <v>747</v>
      </c>
      <c r="P24" s="153">
        <v>91.2</v>
      </c>
      <c r="Q24" s="160">
        <v>7.6</v>
      </c>
      <c r="R24" s="160">
        <v>7.6</v>
      </c>
      <c r="S24" s="160">
        <v>7.6</v>
      </c>
      <c r="T24" s="178">
        <f t="shared" si="0"/>
        <v>22.799999999999997</v>
      </c>
      <c r="U24" s="160">
        <v>7.6</v>
      </c>
      <c r="V24" s="160">
        <v>7.6</v>
      </c>
      <c r="W24" s="160">
        <v>7.6</v>
      </c>
      <c r="X24" s="178">
        <f t="shared" si="1"/>
        <v>22.799999999999997</v>
      </c>
      <c r="Y24" s="160">
        <v>7.6</v>
      </c>
      <c r="Z24" s="160">
        <v>7.6</v>
      </c>
      <c r="AA24" s="160">
        <v>7.6</v>
      </c>
      <c r="AB24" s="178">
        <f t="shared" si="2"/>
        <v>22.799999999999997</v>
      </c>
      <c r="AC24" s="160">
        <v>7.6</v>
      </c>
      <c r="AD24" s="160">
        <v>7.6</v>
      </c>
      <c r="AE24" s="160">
        <v>7.6</v>
      </c>
      <c r="AF24" s="178">
        <f t="shared" si="3"/>
        <v>22.799999999999997</v>
      </c>
      <c r="AG24" s="87">
        <f t="shared" si="4"/>
        <v>91.199999999999989</v>
      </c>
    </row>
    <row r="25" spans="2:33" x14ac:dyDescent="0.3">
      <c r="B25" s="371"/>
      <c r="C25" s="286" t="s">
        <v>3631</v>
      </c>
      <c r="D25" s="161" t="s">
        <v>764</v>
      </c>
      <c r="E25" s="161" t="s">
        <v>823</v>
      </c>
      <c r="F25" s="161" t="s">
        <v>893</v>
      </c>
      <c r="G25" s="161" t="s">
        <v>792</v>
      </c>
      <c r="H25" s="162" t="s">
        <v>1272</v>
      </c>
      <c r="I25" s="163" t="s">
        <v>912</v>
      </c>
      <c r="J25" s="163">
        <v>53100</v>
      </c>
      <c r="K25" s="162" t="s">
        <v>3078</v>
      </c>
      <c r="L25" s="164" t="s">
        <v>747</v>
      </c>
      <c r="M25" s="165" t="s">
        <v>983</v>
      </c>
      <c r="N25" s="162" t="s">
        <v>903</v>
      </c>
      <c r="O25" s="164" t="s">
        <v>747</v>
      </c>
      <c r="P25" s="153">
        <v>234</v>
      </c>
      <c r="Q25" s="160">
        <v>19.5</v>
      </c>
      <c r="R25" s="160">
        <v>19.5</v>
      </c>
      <c r="S25" s="160">
        <v>19.5</v>
      </c>
      <c r="T25" s="178">
        <f t="shared" si="0"/>
        <v>58.5</v>
      </c>
      <c r="U25" s="160">
        <v>19.5</v>
      </c>
      <c r="V25" s="160">
        <v>19.5</v>
      </c>
      <c r="W25" s="160">
        <v>19.5</v>
      </c>
      <c r="X25" s="178">
        <f t="shared" si="1"/>
        <v>58.5</v>
      </c>
      <c r="Y25" s="160">
        <v>19.5</v>
      </c>
      <c r="Z25" s="160">
        <v>19.5</v>
      </c>
      <c r="AA25" s="160">
        <v>19.5</v>
      </c>
      <c r="AB25" s="178">
        <f t="shared" si="2"/>
        <v>58.5</v>
      </c>
      <c r="AC25" s="160">
        <v>19.5</v>
      </c>
      <c r="AD25" s="160">
        <v>19.5</v>
      </c>
      <c r="AE25" s="160">
        <v>19.5</v>
      </c>
      <c r="AF25" s="178">
        <f t="shared" si="3"/>
        <v>58.5</v>
      </c>
      <c r="AG25" s="87">
        <f t="shared" si="4"/>
        <v>234</v>
      </c>
    </row>
    <row r="26" spans="2:33" x14ac:dyDescent="0.3">
      <c r="B26" s="371"/>
      <c r="C26" s="286" t="s">
        <v>3631</v>
      </c>
      <c r="D26" s="161" t="s">
        <v>765</v>
      </c>
      <c r="E26" s="161" t="s">
        <v>824</v>
      </c>
      <c r="F26" s="161" t="s">
        <v>893</v>
      </c>
      <c r="G26" s="161" t="s">
        <v>793</v>
      </c>
      <c r="H26" s="162" t="s">
        <v>1272</v>
      </c>
      <c r="I26" s="163" t="s">
        <v>912</v>
      </c>
      <c r="J26" s="163">
        <v>53100</v>
      </c>
      <c r="K26" s="162" t="s">
        <v>3078</v>
      </c>
      <c r="L26" s="164" t="s">
        <v>747</v>
      </c>
      <c r="M26" s="165" t="s">
        <v>983</v>
      </c>
      <c r="N26" s="162" t="s">
        <v>903</v>
      </c>
      <c r="O26" s="164" t="s">
        <v>747</v>
      </c>
      <c r="P26" s="153">
        <v>234</v>
      </c>
      <c r="Q26" s="160">
        <v>19.5</v>
      </c>
      <c r="R26" s="160">
        <v>19.5</v>
      </c>
      <c r="S26" s="160">
        <v>19.5</v>
      </c>
      <c r="T26" s="178">
        <f t="shared" si="0"/>
        <v>58.5</v>
      </c>
      <c r="U26" s="160">
        <v>19.5</v>
      </c>
      <c r="V26" s="160">
        <v>19.5</v>
      </c>
      <c r="W26" s="160">
        <v>19.5</v>
      </c>
      <c r="X26" s="178">
        <f t="shared" si="1"/>
        <v>58.5</v>
      </c>
      <c r="Y26" s="160">
        <v>19.5</v>
      </c>
      <c r="Z26" s="160">
        <v>19.5</v>
      </c>
      <c r="AA26" s="160">
        <v>19.5</v>
      </c>
      <c r="AB26" s="178">
        <f t="shared" si="2"/>
        <v>58.5</v>
      </c>
      <c r="AC26" s="160">
        <v>19.5</v>
      </c>
      <c r="AD26" s="160">
        <v>19.5</v>
      </c>
      <c r="AE26" s="160">
        <v>19.5</v>
      </c>
      <c r="AF26" s="178">
        <f t="shared" si="3"/>
        <v>58.5</v>
      </c>
      <c r="AG26" s="87">
        <f t="shared" si="4"/>
        <v>234</v>
      </c>
    </row>
    <row r="27" spans="2:33" x14ac:dyDescent="0.3">
      <c r="B27" s="371"/>
      <c r="C27" s="286" t="s">
        <v>3631</v>
      </c>
      <c r="D27" s="166" t="s">
        <v>2594</v>
      </c>
      <c r="E27" s="161" t="s">
        <v>825</v>
      </c>
      <c r="F27" s="161" t="s">
        <v>881</v>
      </c>
      <c r="G27" s="161" t="s">
        <v>794</v>
      </c>
      <c r="H27" s="162" t="s">
        <v>1272</v>
      </c>
      <c r="I27" s="163" t="s">
        <v>912</v>
      </c>
      <c r="J27" s="163">
        <v>53100</v>
      </c>
      <c r="K27" s="162" t="s">
        <v>3078</v>
      </c>
      <c r="L27" s="164" t="s">
        <v>747</v>
      </c>
      <c r="M27" s="165" t="s">
        <v>983</v>
      </c>
      <c r="N27" s="162" t="s">
        <v>903</v>
      </c>
      <c r="O27" s="164" t="s">
        <v>747</v>
      </c>
      <c r="P27" s="153">
        <v>577.20000000000005</v>
      </c>
      <c r="Q27" s="160">
        <v>48.1</v>
      </c>
      <c r="R27" s="160">
        <v>48.1</v>
      </c>
      <c r="S27" s="160">
        <v>48.1</v>
      </c>
      <c r="T27" s="178">
        <f t="shared" si="0"/>
        <v>144.30000000000001</v>
      </c>
      <c r="U27" s="160">
        <v>48.1</v>
      </c>
      <c r="V27" s="160">
        <v>48.1</v>
      </c>
      <c r="W27" s="160">
        <v>48.1</v>
      </c>
      <c r="X27" s="178">
        <f t="shared" si="1"/>
        <v>144.30000000000001</v>
      </c>
      <c r="Y27" s="160">
        <v>48.1</v>
      </c>
      <c r="Z27" s="160">
        <v>48.1</v>
      </c>
      <c r="AA27" s="160">
        <v>48.1</v>
      </c>
      <c r="AB27" s="178">
        <f t="shared" si="2"/>
        <v>144.30000000000001</v>
      </c>
      <c r="AC27" s="160">
        <v>48.1</v>
      </c>
      <c r="AD27" s="160">
        <v>48.1</v>
      </c>
      <c r="AE27" s="160">
        <v>48.1</v>
      </c>
      <c r="AF27" s="178">
        <f t="shared" si="3"/>
        <v>144.30000000000001</v>
      </c>
      <c r="AG27" s="87">
        <f t="shared" si="4"/>
        <v>577.20000000000005</v>
      </c>
    </row>
    <row r="28" spans="2:33" x14ac:dyDescent="0.3">
      <c r="B28" s="335"/>
      <c r="C28" s="286" t="s">
        <v>3631</v>
      </c>
      <c r="D28" s="166" t="s">
        <v>2594</v>
      </c>
      <c r="E28" s="161" t="s">
        <v>827</v>
      </c>
      <c r="F28" s="516" t="s">
        <v>893</v>
      </c>
      <c r="G28" s="511" t="s">
        <v>3780</v>
      </c>
      <c r="H28" s="162" t="s">
        <v>1272</v>
      </c>
      <c r="I28" s="163" t="s">
        <v>912</v>
      </c>
      <c r="J28" s="163">
        <v>53100</v>
      </c>
      <c r="K28" s="162" t="s">
        <v>3078</v>
      </c>
      <c r="L28" s="164" t="s">
        <v>747</v>
      </c>
      <c r="M28" s="165" t="s">
        <v>983</v>
      </c>
      <c r="N28" s="162" t="s">
        <v>903</v>
      </c>
      <c r="O28" s="164" t="s">
        <v>747</v>
      </c>
      <c r="P28" s="153">
        <v>234</v>
      </c>
      <c r="Q28" s="160">
        <v>19.5</v>
      </c>
      <c r="R28" s="160">
        <v>19.5</v>
      </c>
      <c r="S28" s="160">
        <v>19.5</v>
      </c>
      <c r="T28" s="178">
        <f t="shared" si="0"/>
        <v>58.5</v>
      </c>
      <c r="U28" s="160">
        <v>19.5</v>
      </c>
      <c r="V28" s="160">
        <v>19.5</v>
      </c>
      <c r="W28" s="160">
        <v>19.5</v>
      </c>
      <c r="X28" s="178">
        <f t="shared" si="1"/>
        <v>58.5</v>
      </c>
      <c r="Y28" s="160">
        <v>19.5</v>
      </c>
      <c r="Z28" s="160">
        <v>19.5</v>
      </c>
      <c r="AA28" s="160">
        <v>19.5</v>
      </c>
      <c r="AB28" s="178">
        <f t="shared" si="2"/>
        <v>58.5</v>
      </c>
      <c r="AC28" s="160">
        <v>19.5</v>
      </c>
      <c r="AD28" s="160">
        <v>19.5</v>
      </c>
      <c r="AE28" s="160">
        <v>19.5</v>
      </c>
      <c r="AF28" s="178">
        <f t="shared" si="3"/>
        <v>58.5</v>
      </c>
      <c r="AG28" s="87">
        <f t="shared" si="4"/>
        <v>234</v>
      </c>
    </row>
    <row r="29" spans="2:33" x14ac:dyDescent="0.3">
      <c r="B29" s="371"/>
      <c r="C29" s="286" t="s">
        <v>3631</v>
      </c>
      <c r="D29" s="166" t="s">
        <v>2594</v>
      </c>
      <c r="E29" s="161" t="s">
        <v>828</v>
      </c>
      <c r="F29" s="161" t="s">
        <v>892</v>
      </c>
      <c r="G29" s="161" t="s">
        <v>797</v>
      </c>
      <c r="H29" s="162" t="s">
        <v>1272</v>
      </c>
      <c r="I29" s="163" t="s">
        <v>912</v>
      </c>
      <c r="J29" s="163">
        <v>53100</v>
      </c>
      <c r="K29" s="162" t="s">
        <v>3078</v>
      </c>
      <c r="L29" s="164" t="s">
        <v>747</v>
      </c>
      <c r="M29" s="165" t="s">
        <v>983</v>
      </c>
      <c r="N29" s="162" t="s">
        <v>903</v>
      </c>
      <c r="O29" s="164" t="s">
        <v>747</v>
      </c>
      <c r="P29" s="153">
        <v>183.6</v>
      </c>
      <c r="Q29" s="160">
        <v>15.3</v>
      </c>
      <c r="R29" s="160">
        <v>15.3</v>
      </c>
      <c r="S29" s="160">
        <v>15.3</v>
      </c>
      <c r="T29" s="178">
        <f t="shared" si="0"/>
        <v>45.900000000000006</v>
      </c>
      <c r="U29" s="160">
        <v>15.3</v>
      </c>
      <c r="V29" s="160">
        <v>15.3</v>
      </c>
      <c r="W29" s="160">
        <v>15.3</v>
      </c>
      <c r="X29" s="178">
        <f t="shared" si="1"/>
        <v>45.900000000000006</v>
      </c>
      <c r="Y29" s="160">
        <v>15.3</v>
      </c>
      <c r="Z29" s="160">
        <v>15.3</v>
      </c>
      <c r="AA29" s="160">
        <v>15.3</v>
      </c>
      <c r="AB29" s="178">
        <f t="shared" si="2"/>
        <v>45.900000000000006</v>
      </c>
      <c r="AC29" s="160">
        <v>15.3</v>
      </c>
      <c r="AD29" s="160">
        <v>15.3</v>
      </c>
      <c r="AE29" s="160">
        <v>15.3</v>
      </c>
      <c r="AF29" s="178">
        <f t="shared" si="3"/>
        <v>45.900000000000006</v>
      </c>
      <c r="AG29" s="87">
        <f t="shared" si="4"/>
        <v>183.60000000000002</v>
      </c>
    </row>
    <row r="30" spans="2:33" x14ac:dyDescent="0.3">
      <c r="B30" s="371"/>
      <c r="C30" s="286" t="s">
        <v>3631</v>
      </c>
      <c r="D30" s="166" t="s">
        <v>2594</v>
      </c>
      <c r="E30" s="161" t="s">
        <v>829</v>
      </c>
      <c r="F30" s="161" t="s">
        <v>892</v>
      </c>
      <c r="G30" s="161" t="s">
        <v>798</v>
      </c>
      <c r="H30" s="162" t="s">
        <v>1272</v>
      </c>
      <c r="I30" s="163" t="s">
        <v>912</v>
      </c>
      <c r="J30" s="163">
        <v>53100</v>
      </c>
      <c r="K30" s="162" t="s">
        <v>3078</v>
      </c>
      <c r="L30" s="164" t="s">
        <v>747</v>
      </c>
      <c r="M30" s="165" t="s">
        <v>983</v>
      </c>
      <c r="N30" s="162" t="s">
        <v>903</v>
      </c>
      <c r="O30" s="164" t="s">
        <v>747</v>
      </c>
      <c r="P30" s="153">
        <v>183.6</v>
      </c>
      <c r="Q30" s="160">
        <v>15.3</v>
      </c>
      <c r="R30" s="160">
        <v>15.3</v>
      </c>
      <c r="S30" s="160">
        <v>15.3</v>
      </c>
      <c r="T30" s="178">
        <f t="shared" si="0"/>
        <v>45.900000000000006</v>
      </c>
      <c r="U30" s="160">
        <v>15.3</v>
      </c>
      <c r="V30" s="160">
        <v>15.3</v>
      </c>
      <c r="W30" s="160">
        <v>15.3</v>
      </c>
      <c r="X30" s="178">
        <f t="shared" si="1"/>
        <v>45.900000000000006</v>
      </c>
      <c r="Y30" s="160">
        <v>15.3</v>
      </c>
      <c r="Z30" s="160">
        <v>15.3</v>
      </c>
      <c r="AA30" s="160">
        <v>15.3</v>
      </c>
      <c r="AB30" s="178">
        <f t="shared" si="2"/>
        <v>45.900000000000006</v>
      </c>
      <c r="AC30" s="160">
        <v>15.3</v>
      </c>
      <c r="AD30" s="160">
        <v>15.3</v>
      </c>
      <c r="AE30" s="160">
        <v>15.3</v>
      </c>
      <c r="AF30" s="178">
        <f t="shared" si="3"/>
        <v>45.900000000000006</v>
      </c>
      <c r="AG30" s="87">
        <f t="shared" si="4"/>
        <v>183.60000000000002</v>
      </c>
    </row>
    <row r="31" spans="2:33" x14ac:dyDescent="0.3">
      <c r="B31" s="371"/>
      <c r="C31" s="286" t="s">
        <v>3631</v>
      </c>
      <c r="D31" s="166" t="s">
        <v>2594</v>
      </c>
      <c r="E31" s="161" t="s">
        <v>830</v>
      </c>
      <c r="F31" s="161" t="s">
        <v>892</v>
      </c>
      <c r="G31" s="161" t="s">
        <v>799</v>
      </c>
      <c r="H31" s="162" t="s">
        <v>1272</v>
      </c>
      <c r="I31" s="163" t="s">
        <v>912</v>
      </c>
      <c r="J31" s="163">
        <v>53100</v>
      </c>
      <c r="K31" s="162" t="s">
        <v>3078</v>
      </c>
      <c r="L31" s="164" t="s">
        <v>747</v>
      </c>
      <c r="M31" s="165" t="s">
        <v>983</v>
      </c>
      <c r="N31" s="162" t="s">
        <v>903</v>
      </c>
      <c r="O31" s="164" t="s">
        <v>747</v>
      </c>
      <c r="P31" s="153">
        <v>183.6</v>
      </c>
      <c r="Q31" s="160">
        <v>15.3</v>
      </c>
      <c r="R31" s="160">
        <v>15.3</v>
      </c>
      <c r="S31" s="160">
        <v>15.3</v>
      </c>
      <c r="T31" s="178">
        <f t="shared" si="0"/>
        <v>45.900000000000006</v>
      </c>
      <c r="U31" s="160">
        <v>15.3</v>
      </c>
      <c r="V31" s="160">
        <v>15.3</v>
      </c>
      <c r="W31" s="160">
        <v>15.3</v>
      </c>
      <c r="X31" s="178">
        <f t="shared" si="1"/>
        <v>45.900000000000006</v>
      </c>
      <c r="Y31" s="160">
        <v>15.3</v>
      </c>
      <c r="Z31" s="160">
        <v>15.3</v>
      </c>
      <c r="AA31" s="160">
        <v>15.3</v>
      </c>
      <c r="AB31" s="178">
        <f t="shared" si="2"/>
        <v>45.900000000000006</v>
      </c>
      <c r="AC31" s="160">
        <v>15.3</v>
      </c>
      <c r="AD31" s="160">
        <v>15.3</v>
      </c>
      <c r="AE31" s="160">
        <v>15.3</v>
      </c>
      <c r="AF31" s="178">
        <f t="shared" si="3"/>
        <v>45.900000000000006</v>
      </c>
      <c r="AG31" s="87">
        <f t="shared" si="4"/>
        <v>183.60000000000002</v>
      </c>
    </row>
    <row r="32" spans="2:33" s="267" customFormat="1" x14ac:dyDescent="0.3">
      <c r="B32" s="508"/>
      <c r="C32" s="508" t="s">
        <v>3632</v>
      </c>
      <c r="D32" s="511" t="s">
        <v>2663</v>
      </c>
      <c r="E32" s="511" t="s">
        <v>832</v>
      </c>
      <c r="F32" s="511" t="s">
        <v>891</v>
      </c>
      <c r="G32" s="511" t="s">
        <v>801</v>
      </c>
      <c r="H32" s="504" t="s">
        <v>1274</v>
      </c>
      <c r="I32" s="503" t="s">
        <v>929</v>
      </c>
      <c r="J32" s="503">
        <v>35510</v>
      </c>
      <c r="K32" s="504" t="s">
        <v>3078</v>
      </c>
      <c r="L32" s="572" t="s">
        <v>747</v>
      </c>
      <c r="M32" s="315" t="s">
        <v>983</v>
      </c>
      <c r="N32" s="504" t="s">
        <v>903</v>
      </c>
      <c r="O32" s="572" t="s">
        <v>747</v>
      </c>
      <c r="P32" s="569">
        <v>210.6</v>
      </c>
      <c r="Q32" s="573">
        <v>17.55</v>
      </c>
      <c r="R32" s="573">
        <v>17.55</v>
      </c>
      <c r="S32" s="573">
        <v>17.55</v>
      </c>
      <c r="T32" s="571">
        <f t="shared" si="0"/>
        <v>52.650000000000006</v>
      </c>
      <c r="U32" s="573">
        <v>17.55</v>
      </c>
      <c r="V32" s="573">
        <v>17.55</v>
      </c>
      <c r="W32" s="570"/>
      <c r="X32" s="571">
        <f t="shared" si="1"/>
        <v>35.1</v>
      </c>
      <c r="Y32" s="570"/>
      <c r="Z32" s="570"/>
      <c r="AA32" s="570"/>
      <c r="AB32" s="571">
        <f t="shared" si="2"/>
        <v>0</v>
      </c>
      <c r="AC32" s="570"/>
      <c r="AD32" s="570"/>
      <c r="AE32" s="570"/>
      <c r="AF32" s="571">
        <f t="shared" si="3"/>
        <v>0</v>
      </c>
      <c r="AG32" s="401">
        <f t="shared" si="4"/>
        <v>87.75</v>
      </c>
    </row>
    <row r="33" spans="2:33" x14ac:dyDescent="0.3">
      <c r="B33" s="371"/>
      <c r="C33" s="286" t="s">
        <v>3631</v>
      </c>
      <c r="D33" s="161" t="s">
        <v>2663</v>
      </c>
      <c r="E33" s="161" t="s">
        <v>833</v>
      </c>
      <c r="F33" s="516" t="s">
        <v>894</v>
      </c>
      <c r="G33" s="482" t="s">
        <v>802</v>
      </c>
      <c r="H33" s="162" t="s">
        <v>1274</v>
      </c>
      <c r="I33" s="163" t="s">
        <v>929</v>
      </c>
      <c r="J33" s="163">
        <v>35510</v>
      </c>
      <c r="K33" s="162" t="s">
        <v>3078</v>
      </c>
      <c r="L33" s="164" t="s">
        <v>747</v>
      </c>
      <c r="M33" s="165" t="s">
        <v>983</v>
      </c>
      <c r="N33" s="162" t="s">
        <v>903</v>
      </c>
      <c r="O33" s="164" t="s">
        <v>747</v>
      </c>
      <c r="P33" s="153">
        <v>272.39999999999998</v>
      </c>
      <c r="Q33" s="160">
        <v>22.7</v>
      </c>
      <c r="R33" s="160">
        <v>22.7</v>
      </c>
      <c r="S33" s="160">
        <v>22.7</v>
      </c>
      <c r="T33" s="178">
        <f t="shared" si="0"/>
        <v>68.099999999999994</v>
      </c>
      <c r="U33" s="574">
        <v>22.7</v>
      </c>
      <c r="V33" s="574">
        <v>22.7</v>
      </c>
      <c r="W33" s="160">
        <v>22.7</v>
      </c>
      <c r="X33" s="178">
        <f t="shared" si="1"/>
        <v>68.099999999999994</v>
      </c>
      <c r="Y33" s="160">
        <v>22.7</v>
      </c>
      <c r="Z33" s="160">
        <v>22.7</v>
      </c>
      <c r="AA33" s="160">
        <v>22.7</v>
      </c>
      <c r="AB33" s="178">
        <f t="shared" si="2"/>
        <v>68.099999999999994</v>
      </c>
      <c r="AC33" s="160">
        <v>22.7</v>
      </c>
      <c r="AD33" s="160">
        <v>22.7</v>
      </c>
      <c r="AE33" s="160">
        <v>22.7</v>
      </c>
      <c r="AF33" s="178">
        <f t="shared" si="3"/>
        <v>68.099999999999994</v>
      </c>
      <c r="AG33" s="87">
        <f t="shared" si="4"/>
        <v>272.39999999999998</v>
      </c>
    </row>
    <row r="34" spans="2:33" s="586" customFormat="1" x14ac:dyDescent="0.3">
      <c r="B34" s="584">
        <v>42632</v>
      </c>
      <c r="C34" s="584" t="s">
        <v>3632</v>
      </c>
      <c r="D34" s="602" t="s">
        <v>766</v>
      </c>
      <c r="E34" s="602" t="s">
        <v>834</v>
      </c>
      <c r="F34" s="602" t="s">
        <v>880</v>
      </c>
      <c r="G34" s="602" t="s">
        <v>803</v>
      </c>
      <c r="H34" s="603" t="s">
        <v>1591</v>
      </c>
      <c r="I34" s="604" t="s">
        <v>947</v>
      </c>
      <c r="J34" s="604">
        <v>45774</v>
      </c>
      <c r="K34" s="603" t="s">
        <v>3078</v>
      </c>
      <c r="L34" s="605" t="s">
        <v>747</v>
      </c>
      <c r="M34" s="606" t="s">
        <v>983</v>
      </c>
      <c r="N34" s="603" t="s">
        <v>903</v>
      </c>
      <c r="O34" s="605" t="s">
        <v>747</v>
      </c>
      <c r="P34" s="600">
        <v>234</v>
      </c>
      <c r="Q34" s="589">
        <v>19.5</v>
      </c>
      <c r="R34" s="589">
        <v>19.5</v>
      </c>
      <c r="S34" s="589">
        <v>19.5</v>
      </c>
      <c r="T34" s="601">
        <f t="shared" si="0"/>
        <v>58.5</v>
      </c>
      <c r="U34" s="589">
        <v>19.5</v>
      </c>
      <c r="V34" s="589">
        <v>19.5</v>
      </c>
      <c r="W34" s="589">
        <v>19.5</v>
      </c>
      <c r="X34" s="601">
        <f t="shared" si="1"/>
        <v>58.5</v>
      </c>
      <c r="Y34" s="589">
        <v>19.5</v>
      </c>
      <c r="Z34" s="589">
        <v>19.5</v>
      </c>
      <c r="AA34" s="589">
        <v>19.5</v>
      </c>
      <c r="AB34" s="601">
        <f t="shared" si="2"/>
        <v>58.5</v>
      </c>
      <c r="AC34" s="589"/>
      <c r="AD34" s="589"/>
      <c r="AE34" s="589"/>
      <c r="AF34" s="601">
        <f t="shared" si="3"/>
        <v>0</v>
      </c>
      <c r="AG34" s="591">
        <f t="shared" si="4"/>
        <v>175.5</v>
      </c>
    </row>
    <row r="35" spans="2:33" x14ac:dyDescent="0.3">
      <c r="B35" s="371"/>
      <c r="C35" s="286" t="s">
        <v>3631</v>
      </c>
      <c r="D35" s="161" t="s">
        <v>766</v>
      </c>
      <c r="E35" s="161" t="s">
        <v>835</v>
      </c>
      <c r="F35" s="161" t="s">
        <v>892</v>
      </c>
      <c r="G35" s="161" t="s">
        <v>804</v>
      </c>
      <c r="H35" s="162" t="s">
        <v>1591</v>
      </c>
      <c r="I35" s="163" t="s">
        <v>947</v>
      </c>
      <c r="J35" s="163">
        <v>45774</v>
      </c>
      <c r="K35" s="162" t="s">
        <v>3078</v>
      </c>
      <c r="L35" s="164" t="s">
        <v>747</v>
      </c>
      <c r="M35" s="165" t="s">
        <v>983</v>
      </c>
      <c r="N35" s="162" t="s">
        <v>903</v>
      </c>
      <c r="O35" s="164" t="s">
        <v>747</v>
      </c>
      <c r="P35" s="153">
        <v>183.6</v>
      </c>
      <c r="Q35" s="160">
        <v>15.3</v>
      </c>
      <c r="R35" s="160">
        <v>15.3</v>
      </c>
      <c r="S35" s="160">
        <v>15.3</v>
      </c>
      <c r="T35" s="178">
        <f t="shared" si="0"/>
        <v>45.900000000000006</v>
      </c>
      <c r="U35" s="160">
        <v>15.3</v>
      </c>
      <c r="V35" s="160">
        <v>15.3</v>
      </c>
      <c r="W35" s="160">
        <v>15.3</v>
      </c>
      <c r="X35" s="178">
        <f t="shared" si="1"/>
        <v>45.900000000000006</v>
      </c>
      <c r="Y35" s="160">
        <v>15.3</v>
      </c>
      <c r="Z35" s="160">
        <v>15.3</v>
      </c>
      <c r="AA35" s="160">
        <v>15.3</v>
      </c>
      <c r="AB35" s="178">
        <f t="shared" si="2"/>
        <v>45.900000000000006</v>
      </c>
      <c r="AC35" s="160">
        <v>15.3</v>
      </c>
      <c r="AD35" s="160">
        <v>15.3</v>
      </c>
      <c r="AE35" s="160">
        <v>15.3</v>
      </c>
      <c r="AF35" s="178">
        <f t="shared" si="3"/>
        <v>45.900000000000006</v>
      </c>
      <c r="AG35" s="87">
        <f t="shared" si="4"/>
        <v>183.60000000000002</v>
      </c>
    </row>
    <row r="36" spans="2:33" x14ac:dyDescent="0.3">
      <c r="B36" s="371"/>
      <c r="C36" s="286" t="s">
        <v>3631</v>
      </c>
      <c r="D36" s="161" t="s">
        <v>766</v>
      </c>
      <c r="E36" s="161" t="s">
        <v>836</v>
      </c>
      <c r="F36" s="161" t="s">
        <v>877</v>
      </c>
      <c r="G36" s="161" t="s">
        <v>805</v>
      </c>
      <c r="H36" s="162" t="s">
        <v>1591</v>
      </c>
      <c r="I36" s="163" t="s">
        <v>947</v>
      </c>
      <c r="J36" s="163">
        <v>45774</v>
      </c>
      <c r="K36" s="162" t="s">
        <v>3078</v>
      </c>
      <c r="L36" s="164" t="s">
        <v>747</v>
      </c>
      <c r="M36" s="165" t="s">
        <v>983</v>
      </c>
      <c r="N36" s="162" t="s">
        <v>903</v>
      </c>
      <c r="O36" s="164" t="s">
        <v>747</v>
      </c>
      <c r="P36" s="152">
        <v>532.79999999999995</v>
      </c>
      <c r="Q36" s="159">
        <v>44.4</v>
      </c>
      <c r="R36" s="159">
        <v>44.4</v>
      </c>
      <c r="S36" s="159">
        <v>44.4</v>
      </c>
      <c r="T36" s="178">
        <f t="shared" si="0"/>
        <v>133.19999999999999</v>
      </c>
      <c r="U36" s="159">
        <v>44.4</v>
      </c>
      <c r="V36" s="159">
        <v>44.4</v>
      </c>
      <c r="W36" s="159">
        <v>44.4</v>
      </c>
      <c r="X36" s="178">
        <f t="shared" si="1"/>
        <v>133.19999999999999</v>
      </c>
      <c r="Y36" s="159">
        <v>44.4</v>
      </c>
      <c r="Z36" s="159">
        <v>44.4</v>
      </c>
      <c r="AA36" s="159">
        <v>44.4</v>
      </c>
      <c r="AB36" s="178">
        <f t="shared" si="2"/>
        <v>133.19999999999999</v>
      </c>
      <c r="AC36" s="159">
        <v>44.4</v>
      </c>
      <c r="AD36" s="159">
        <v>44.4</v>
      </c>
      <c r="AE36" s="159">
        <v>44.4</v>
      </c>
      <c r="AF36" s="178">
        <f t="shared" si="3"/>
        <v>133.19999999999999</v>
      </c>
      <c r="AG36" s="87">
        <f t="shared" si="4"/>
        <v>532.79999999999995</v>
      </c>
    </row>
    <row r="37" spans="2:33" x14ac:dyDescent="0.3">
      <c r="B37" s="371"/>
      <c r="C37" s="286" t="s">
        <v>3631</v>
      </c>
      <c r="D37" s="161" t="s">
        <v>766</v>
      </c>
      <c r="E37" s="161" t="s">
        <v>837</v>
      </c>
      <c r="F37" s="161" t="s">
        <v>877</v>
      </c>
      <c r="G37" s="161" t="s">
        <v>806</v>
      </c>
      <c r="H37" s="162" t="s">
        <v>1591</v>
      </c>
      <c r="I37" s="163" t="s">
        <v>947</v>
      </c>
      <c r="J37" s="163">
        <v>45774</v>
      </c>
      <c r="K37" s="162" t="s">
        <v>3078</v>
      </c>
      <c r="L37" s="164" t="s">
        <v>747</v>
      </c>
      <c r="M37" s="165" t="s">
        <v>983</v>
      </c>
      <c r="N37" s="162" t="s">
        <v>903</v>
      </c>
      <c r="O37" s="164" t="s">
        <v>747</v>
      </c>
      <c r="P37" s="152">
        <v>532.79999999999995</v>
      </c>
      <c r="Q37" s="159">
        <v>44.4</v>
      </c>
      <c r="R37" s="159">
        <v>44.4</v>
      </c>
      <c r="S37" s="159">
        <v>44.4</v>
      </c>
      <c r="T37" s="178">
        <f t="shared" si="0"/>
        <v>133.19999999999999</v>
      </c>
      <c r="U37" s="159">
        <v>44.4</v>
      </c>
      <c r="V37" s="159">
        <v>44.4</v>
      </c>
      <c r="W37" s="159">
        <v>44.4</v>
      </c>
      <c r="X37" s="178">
        <f t="shared" si="1"/>
        <v>133.19999999999999</v>
      </c>
      <c r="Y37" s="159">
        <v>44.4</v>
      </c>
      <c r="Z37" s="159">
        <v>44.4</v>
      </c>
      <c r="AA37" s="159">
        <v>44.4</v>
      </c>
      <c r="AB37" s="178">
        <f t="shared" si="2"/>
        <v>133.19999999999999</v>
      </c>
      <c r="AC37" s="159">
        <v>44.4</v>
      </c>
      <c r="AD37" s="159">
        <v>44.4</v>
      </c>
      <c r="AE37" s="159">
        <v>44.4</v>
      </c>
      <c r="AF37" s="178">
        <f t="shared" si="3"/>
        <v>133.19999999999999</v>
      </c>
      <c r="AG37" s="87">
        <f t="shared" si="4"/>
        <v>532.79999999999995</v>
      </c>
    </row>
    <row r="38" spans="2:33" x14ac:dyDescent="0.3">
      <c r="B38" s="371"/>
      <c r="C38" s="286" t="s">
        <v>3631</v>
      </c>
      <c r="D38" s="161" t="s">
        <v>766</v>
      </c>
      <c r="E38" s="161" t="s">
        <v>838</v>
      </c>
      <c r="F38" s="161" t="s">
        <v>894</v>
      </c>
      <c r="G38" s="161" t="s">
        <v>807</v>
      </c>
      <c r="H38" s="162" t="s">
        <v>1591</v>
      </c>
      <c r="I38" s="163" t="s">
        <v>947</v>
      </c>
      <c r="J38" s="163">
        <v>45774</v>
      </c>
      <c r="K38" s="162" t="s">
        <v>3078</v>
      </c>
      <c r="L38" s="164" t="s">
        <v>747</v>
      </c>
      <c r="M38" s="165" t="s">
        <v>983</v>
      </c>
      <c r="N38" s="162" t="s">
        <v>903</v>
      </c>
      <c r="O38" s="164" t="s">
        <v>747</v>
      </c>
      <c r="P38" s="153">
        <v>272.39999999999998</v>
      </c>
      <c r="Q38" s="160">
        <v>22.7</v>
      </c>
      <c r="R38" s="160">
        <v>22.7</v>
      </c>
      <c r="S38" s="160">
        <v>22.7</v>
      </c>
      <c r="T38" s="178">
        <f t="shared" si="0"/>
        <v>68.099999999999994</v>
      </c>
      <c r="U38" s="160">
        <v>22.7</v>
      </c>
      <c r="V38" s="160">
        <v>22.7</v>
      </c>
      <c r="W38" s="160">
        <v>22.7</v>
      </c>
      <c r="X38" s="178">
        <f t="shared" si="1"/>
        <v>68.099999999999994</v>
      </c>
      <c r="Y38" s="160">
        <v>22.7</v>
      </c>
      <c r="Z38" s="160">
        <v>22.7</v>
      </c>
      <c r="AA38" s="160">
        <v>22.7</v>
      </c>
      <c r="AB38" s="178">
        <f t="shared" si="2"/>
        <v>68.099999999999994</v>
      </c>
      <c r="AC38" s="160">
        <v>22.7</v>
      </c>
      <c r="AD38" s="160">
        <v>22.7</v>
      </c>
      <c r="AE38" s="160">
        <v>22.7</v>
      </c>
      <c r="AF38" s="178">
        <f t="shared" si="3"/>
        <v>68.099999999999994</v>
      </c>
      <c r="AG38" s="87">
        <f t="shared" si="4"/>
        <v>272.39999999999998</v>
      </c>
    </row>
    <row r="39" spans="2:33" x14ac:dyDescent="0.3">
      <c r="B39" s="371"/>
      <c r="C39" s="286" t="s">
        <v>3631</v>
      </c>
      <c r="D39" s="161" t="s">
        <v>766</v>
      </c>
      <c r="E39" s="161" t="s">
        <v>839</v>
      </c>
      <c r="F39" s="161" t="s">
        <v>894</v>
      </c>
      <c r="G39" s="161" t="s">
        <v>808</v>
      </c>
      <c r="H39" s="162" t="s">
        <v>1591</v>
      </c>
      <c r="I39" s="163" t="s">
        <v>947</v>
      </c>
      <c r="J39" s="163">
        <v>45774</v>
      </c>
      <c r="K39" s="162" t="s">
        <v>3078</v>
      </c>
      <c r="L39" s="164" t="s">
        <v>747</v>
      </c>
      <c r="M39" s="165" t="s">
        <v>983</v>
      </c>
      <c r="N39" s="162" t="s">
        <v>903</v>
      </c>
      <c r="O39" s="164" t="s">
        <v>747</v>
      </c>
      <c r="P39" s="153">
        <v>272.39999999999998</v>
      </c>
      <c r="Q39" s="160">
        <v>22.7</v>
      </c>
      <c r="R39" s="160">
        <v>22.7</v>
      </c>
      <c r="S39" s="160">
        <v>22.7</v>
      </c>
      <c r="T39" s="178">
        <f t="shared" si="0"/>
        <v>68.099999999999994</v>
      </c>
      <c r="U39" s="160">
        <v>22.7</v>
      </c>
      <c r="V39" s="160">
        <v>22.7</v>
      </c>
      <c r="W39" s="160">
        <v>22.7</v>
      </c>
      <c r="X39" s="178">
        <f t="shared" si="1"/>
        <v>68.099999999999994</v>
      </c>
      <c r="Y39" s="160">
        <v>22.7</v>
      </c>
      <c r="Z39" s="160">
        <v>22.7</v>
      </c>
      <c r="AA39" s="160">
        <v>22.7</v>
      </c>
      <c r="AB39" s="178">
        <f t="shared" si="2"/>
        <v>68.099999999999994</v>
      </c>
      <c r="AC39" s="160">
        <v>22.7</v>
      </c>
      <c r="AD39" s="160">
        <v>22.7</v>
      </c>
      <c r="AE39" s="160">
        <v>22.7</v>
      </c>
      <c r="AF39" s="178">
        <f t="shared" si="3"/>
        <v>68.099999999999994</v>
      </c>
      <c r="AG39" s="87">
        <f t="shared" si="4"/>
        <v>272.39999999999998</v>
      </c>
    </row>
    <row r="40" spans="2:33" x14ac:dyDescent="0.3">
      <c r="B40" s="371"/>
      <c r="C40" s="286" t="s">
        <v>3632</v>
      </c>
      <c r="D40" s="383" t="s">
        <v>2663</v>
      </c>
      <c r="E40" s="384" t="s">
        <v>831</v>
      </c>
      <c r="F40" s="385" t="s">
        <v>880</v>
      </c>
      <c r="G40" s="384" t="s">
        <v>800</v>
      </c>
      <c r="H40" s="373" t="s">
        <v>1272</v>
      </c>
      <c r="I40" s="372" t="s">
        <v>912</v>
      </c>
      <c r="J40" s="372">
        <v>53100</v>
      </c>
      <c r="K40" s="373" t="s">
        <v>3078</v>
      </c>
      <c r="L40" s="385" t="s">
        <v>747</v>
      </c>
      <c r="M40" s="378" t="s">
        <v>983</v>
      </c>
      <c r="N40" s="373" t="s">
        <v>903</v>
      </c>
      <c r="O40" s="385" t="s">
        <v>747</v>
      </c>
      <c r="P40" s="386">
        <v>234</v>
      </c>
      <c r="Q40" s="387">
        <v>19.5</v>
      </c>
      <c r="R40" s="387">
        <v>19.5</v>
      </c>
      <c r="S40" s="387"/>
      <c r="T40" s="178">
        <f t="shared" si="0"/>
        <v>39</v>
      </c>
      <c r="U40" s="311"/>
      <c r="V40" s="311"/>
      <c r="W40" s="311"/>
      <c r="X40" s="178">
        <f t="shared" si="1"/>
        <v>0</v>
      </c>
      <c r="Y40" s="311"/>
      <c r="Z40" s="311"/>
      <c r="AA40" s="311"/>
      <c r="AB40" s="178">
        <f t="shared" si="2"/>
        <v>0</v>
      </c>
      <c r="AC40" s="311"/>
      <c r="AD40" s="311"/>
      <c r="AE40" s="311"/>
      <c r="AF40" s="178">
        <f t="shared" si="3"/>
        <v>0</v>
      </c>
      <c r="AG40" s="87">
        <f t="shared" si="4"/>
        <v>39</v>
      </c>
    </row>
    <row r="41" spans="2:33" x14ac:dyDescent="0.3">
      <c r="B41" s="371"/>
      <c r="C41" s="286" t="s">
        <v>3632</v>
      </c>
      <c r="D41" s="383" t="s">
        <v>2594</v>
      </c>
      <c r="E41" s="384" t="s">
        <v>826</v>
      </c>
      <c r="F41" s="384" t="s">
        <v>892</v>
      </c>
      <c r="G41" s="384" t="s">
        <v>795</v>
      </c>
      <c r="H41" s="373" t="s">
        <v>1272</v>
      </c>
      <c r="I41" s="372" t="s">
        <v>912</v>
      </c>
      <c r="J41" s="372">
        <v>53100</v>
      </c>
      <c r="K41" s="373" t="s">
        <v>3078</v>
      </c>
      <c r="L41" s="385" t="s">
        <v>747</v>
      </c>
      <c r="M41" s="378" t="s">
        <v>983</v>
      </c>
      <c r="N41" s="373" t="s">
        <v>903</v>
      </c>
      <c r="O41" s="385" t="s">
        <v>747</v>
      </c>
      <c r="P41" s="386">
        <v>183.6</v>
      </c>
      <c r="Q41" s="387">
        <v>15.3</v>
      </c>
      <c r="R41" s="387">
        <v>15.3</v>
      </c>
      <c r="S41" s="387">
        <v>15.3</v>
      </c>
      <c r="T41" s="178">
        <f t="shared" si="0"/>
        <v>45.900000000000006</v>
      </c>
      <c r="U41" s="312"/>
      <c r="V41" s="312"/>
      <c r="W41" s="312"/>
      <c r="X41" s="178">
        <f t="shared" si="1"/>
        <v>0</v>
      </c>
      <c r="Y41" s="312"/>
      <c r="Z41" s="312"/>
      <c r="AA41" s="312"/>
      <c r="AB41" s="178">
        <f t="shared" si="2"/>
        <v>0</v>
      </c>
      <c r="AC41" s="312"/>
      <c r="AD41" s="312"/>
      <c r="AE41" s="312"/>
      <c r="AF41" s="178">
        <f t="shared" si="3"/>
        <v>0</v>
      </c>
      <c r="AG41" s="87">
        <f t="shared" si="4"/>
        <v>45.900000000000006</v>
      </c>
    </row>
    <row r="42" spans="2:33" x14ac:dyDescent="0.3">
      <c r="B42" s="90"/>
      <c r="C42" s="90"/>
      <c r="D42" s="31"/>
      <c r="E42" s="31"/>
      <c r="F42" s="31"/>
      <c r="G42" s="91"/>
      <c r="H42" s="71"/>
      <c r="I42" s="71"/>
      <c r="J42" s="71"/>
      <c r="K42" s="31"/>
      <c r="L42" s="31"/>
      <c r="M42" s="31"/>
      <c r="N42" s="31"/>
      <c r="O42" s="71"/>
      <c r="P42" s="153"/>
      <c r="Q42" s="92"/>
      <c r="R42" s="92"/>
      <c r="S42" s="92"/>
      <c r="T42" s="92"/>
      <c r="U42" s="92"/>
      <c r="V42" s="92"/>
      <c r="W42" s="92"/>
      <c r="X42" s="92"/>
      <c r="Y42" s="61"/>
      <c r="Z42" s="61"/>
      <c r="AA42" s="61"/>
      <c r="AB42" s="92"/>
      <c r="AC42" s="61"/>
      <c r="AD42" s="61"/>
      <c r="AE42" s="61"/>
      <c r="AF42" s="92"/>
      <c r="AG42" s="93"/>
    </row>
    <row r="43" spans="2:33" x14ac:dyDescent="0.3">
      <c r="B43" s="90"/>
      <c r="C43" s="90"/>
      <c r="D43" s="31"/>
      <c r="E43" s="31"/>
      <c r="F43" s="31"/>
      <c r="G43" s="91"/>
      <c r="H43" s="71"/>
      <c r="I43" s="71"/>
      <c r="J43" s="71"/>
      <c r="K43" s="31"/>
      <c r="L43" s="31"/>
      <c r="M43" s="31"/>
      <c r="N43" s="31"/>
      <c r="O43" s="71"/>
      <c r="P43" s="153"/>
      <c r="Q43" s="92"/>
      <c r="R43" s="92"/>
      <c r="S43" s="92"/>
      <c r="T43" s="92"/>
      <c r="U43" s="92"/>
      <c r="V43" s="92"/>
      <c r="W43" s="92"/>
      <c r="X43" s="92"/>
      <c r="Y43" s="61"/>
      <c r="Z43" s="61"/>
      <c r="AA43" s="61"/>
      <c r="AB43" s="92"/>
      <c r="AC43" s="61"/>
      <c r="AD43" s="61"/>
      <c r="AE43" s="61"/>
      <c r="AF43" s="92"/>
      <c r="AG43" s="93"/>
    </row>
    <row r="44" spans="2:33" x14ac:dyDescent="0.3">
      <c r="B44" s="90"/>
      <c r="C44" s="90"/>
      <c r="D44" s="31"/>
      <c r="E44" s="31"/>
      <c r="F44" s="31"/>
      <c r="G44" s="91"/>
      <c r="H44" s="71"/>
      <c r="I44" s="71"/>
      <c r="J44" s="71"/>
      <c r="K44" s="31"/>
      <c r="L44" s="31"/>
      <c r="M44" s="31"/>
      <c r="N44" s="31"/>
      <c r="O44" s="71"/>
      <c r="P44" s="153"/>
      <c r="Q44" s="92"/>
      <c r="R44" s="92"/>
      <c r="S44" s="92"/>
      <c r="T44" s="92"/>
      <c r="U44" s="92"/>
      <c r="V44" s="92"/>
      <c r="W44" s="92"/>
      <c r="X44" s="92"/>
      <c r="Y44" s="61"/>
      <c r="Z44" s="61"/>
      <c r="AA44" s="61"/>
      <c r="AB44" s="92"/>
      <c r="AC44" s="61"/>
      <c r="AD44" s="61"/>
      <c r="AE44" s="61"/>
      <c r="AF44" s="92"/>
      <c r="AG44" s="93"/>
    </row>
    <row r="45" spans="2:33" x14ac:dyDescent="0.3">
      <c r="B45" s="90"/>
      <c r="C45" s="90"/>
      <c r="D45" s="31"/>
      <c r="E45" s="31"/>
      <c r="F45" s="31"/>
      <c r="G45" s="91"/>
      <c r="H45" s="71"/>
      <c r="I45" s="71"/>
      <c r="J45" s="71"/>
      <c r="K45" s="31"/>
      <c r="L45" s="31"/>
      <c r="M45" s="31"/>
      <c r="N45" s="31"/>
      <c r="O45" s="71"/>
      <c r="P45" s="153"/>
      <c r="Q45" s="92"/>
      <c r="R45" s="92"/>
      <c r="S45" s="92"/>
      <c r="T45" s="92"/>
      <c r="U45" s="92"/>
      <c r="V45" s="92"/>
      <c r="W45" s="92"/>
      <c r="X45" s="92"/>
      <c r="Y45" s="61"/>
      <c r="Z45" s="61"/>
      <c r="AA45" s="61"/>
      <c r="AB45" s="92"/>
      <c r="AC45" s="61"/>
      <c r="AD45" s="61"/>
      <c r="AE45" s="61"/>
      <c r="AF45" s="92"/>
      <c r="AG45" s="93"/>
    </row>
    <row r="46" spans="2:33" x14ac:dyDescent="0.3">
      <c r="B46" s="90"/>
      <c r="C46" s="90"/>
      <c r="D46" s="31"/>
      <c r="E46" s="31"/>
      <c r="F46" s="31"/>
      <c r="G46" s="91"/>
      <c r="H46" s="71"/>
      <c r="I46" s="71"/>
      <c r="J46" s="71"/>
      <c r="K46" s="31"/>
      <c r="L46" s="31"/>
      <c r="M46" s="31"/>
      <c r="N46" s="31"/>
      <c r="O46" s="71"/>
      <c r="P46" s="153"/>
      <c r="Q46" s="92"/>
      <c r="R46" s="92"/>
      <c r="S46" s="92"/>
      <c r="T46" s="92"/>
      <c r="U46" s="92"/>
      <c r="V46" s="92"/>
      <c r="W46" s="92"/>
      <c r="X46" s="92"/>
      <c r="Y46" s="61"/>
      <c r="Z46" s="61"/>
      <c r="AA46" s="61"/>
      <c r="AB46" s="92"/>
      <c r="AC46" s="61"/>
      <c r="AD46" s="61"/>
      <c r="AE46" s="61"/>
      <c r="AF46" s="92"/>
      <c r="AG46" s="93"/>
    </row>
    <row r="47" spans="2:33" x14ac:dyDescent="0.3">
      <c r="B47" s="90"/>
      <c r="C47" s="90"/>
      <c r="D47" s="31"/>
      <c r="E47" s="31"/>
      <c r="F47" s="31"/>
      <c r="G47" s="91"/>
      <c r="H47" s="71"/>
      <c r="I47" s="71"/>
      <c r="J47" s="71"/>
      <c r="K47" s="31"/>
      <c r="L47" s="31"/>
      <c r="M47" s="31"/>
      <c r="N47" s="31"/>
      <c r="O47" s="71"/>
      <c r="P47" s="153"/>
      <c r="Q47" s="92"/>
      <c r="R47" s="92"/>
      <c r="S47" s="92"/>
      <c r="T47" s="92"/>
      <c r="U47" s="92"/>
      <c r="V47" s="92"/>
      <c r="W47" s="92"/>
      <c r="X47" s="92"/>
      <c r="Y47" s="61"/>
      <c r="Z47" s="61"/>
      <c r="AA47" s="61"/>
      <c r="AB47" s="92"/>
      <c r="AC47" s="61"/>
      <c r="AD47" s="61"/>
      <c r="AE47" s="61"/>
      <c r="AF47" s="92"/>
      <c r="AG47" s="93"/>
    </row>
    <row r="48" spans="2:33" x14ac:dyDescent="0.3">
      <c r="B48" s="90"/>
      <c r="C48" s="90"/>
      <c r="D48" s="31"/>
      <c r="E48" s="31"/>
      <c r="F48" s="31"/>
      <c r="G48" s="91"/>
      <c r="H48" s="71"/>
      <c r="I48" s="71"/>
      <c r="J48" s="71"/>
      <c r="K48" s="31"/>
      <c r="L48" s="31"/>
      <c r="M48" s="31"/>
      <c r="N48" s="31"/>
      <c r="O48" s="71"/>
      <c r="P48" s="153"/>
      <c r="Q48" s="92"/>
      <c r="R48" s="92"/>
      <c r="S48" s="92"/>
      <c r="T48" s="92"/>
      <c r="U48" s="92"/>
      <c r="V48" s="92"/>
      <c r="W48" s="92"/>
      <c r="X48" s="92"/>
      <c r="Y48" s="61"/>
      <c r="Z48" s="61"/>
      <c r="AA48" s="61"/>
      <c r="AB48" s="92"/>
      <c r="AC48" s="61"/>
      <c r="AD48" s="61"/>
      <c r="AE48" s="61"/>
      <c r="AF48" s="92"/>
      <c r="AG48" s="93"/>
    </row>
    <row r="49" spans="2:33" x14ac:dyDescent="0.3">
      <c r="B49" s="90"/>
      <c r="C49" s="90"/>
      <c r="D49" s="31"/>
      <c r="E49" s="31"/>
      <c r="F49" s="31"/>
      <c r="G49" s="91"/>
      <c r="H49" s="71"/>
      <c r="I49" s="71"/>
      <c r="J49" s="71"/>
      <c r="K49" s="31"/>
      <c r="L49" s="31"/>
      <c r="M49" s="31"/>
      <c r="N49" s="31"/>
      <c r="O49" s="71"/>
      <c r="P49" s="153"/>
      <c r="Q49" s="92"/>
      <c r="R49" s="92"/>
      <c r="S49" s="92"/>
      <c r="T49" s="92"/>
      <c r="U49" s="92"/>
      <c r="V49" s="92"/>
      <c r="W49" s="92"/>
      <c r="X49" s="92"/>
      <c r="Y49" s="61"/>
      <c r="Z49" s="61"/>
      <c r="AA49" s="61"/>
      <c r="AB49" s="92"/>
      <c r="AC49" s="61"/>
      <c r="AD49" s="61"/>
      <c r="AE49" s="61"/>
      <c r="AF49" s="92"/>
      <c r="AG49" s="93"/>
    </row>
    <row r="50" spans="2:33" x14ac:dyDescent="0.3">
      <c r="B50" s="90"/>
      <c r="C50" s="90"/>
      <c r="D50" s="31"/>
      <c r="E50" s="31"/>
      <c r="F50" s="31"/>
      <c r="G50" s="91"/>
      <c r="H50" s="71"/>
      <c r="I50" s="71"/>
      <c r="J50" s="71"/>
      <c r="K50" s="31"/>
      <c r="L50" s="31"/>
      <c r="M50" s="31"/>
      <c r="N50" s="31"/>
      <c r="O50" s="71"/>
      <c r="P50" s="153"/>
      <c r="Q50" s="92"/>
      <c r="R50" s="92"/>
      <c r="S50" s="92"/>
      <c r="T50" s="92"/>
      <c r="U50" s="92"/>
      <c r="V50" s="92"/>
      <c r="W50" s="92"/>
      <c r="X50" s="92"/>
      <c r="Y50" s="61"/>
      <c r="Z50" s="61"/>
      <c r="AA50" s="61"/>
      <c r="AB50" s="92"/>
      <c r="AC50" s="61"/>
      <c r="AD50" s="61"/>
      <c r="AE50" s="61"/>
      <c r="AF50" s="92"/>
      <c r="AG50" s="93"/>
    </row>
    <row r="51" spans="2:33" x14ac:dyDescent="0.3">
      <c r="B51" s="90"/>
      <c r="C51" s="90"/>
      <c r="D51" s="31"/>
      <c r="E51" s="31"/>
      <c r="F51" s="31"/>
      <c r="G51" s="91"/>
      <c r="H51" s="71"/>
      <c r="I51" s="71"/>
      <c r="J51" s="71"/>
      <c r="K51" s="31"/>
      <c r="L51" s="31"/>
      <c r="M51" s="31"/>
      <c r="N51" s="31"/>
      <c r="O51" s="71"/>
      <c r="P51" s="153"/>
      <c r="Q51" s="92"/>
      <c r="R51" s="92"/>
      <c r="S51" s="92"/>
      <c r="T51" s="92"/>
      <c r="U51" s="92"/>
      <c r="V51" s="92"/>
      <c r="W51" s="92"/>
      <c r="X51" s="92"/>
      <c r="Y51" s="61"/>
      <c r="Z51" s="61"/>
      <c r="AA51" s="61"/>
      <c r="AB51" s="92"/>
      <c r="AC51" s="61"/>
      <c r="AD51" s="61"/>
      <c r="AE51" s="61"/>
      <c r="AF51" s="92"/>
      <c r="AG51" s="93"/>
    </row>
    <row r="52" spans="2:33" x14ac:dyDescent="0.3">
      <c r="B52" s="90"/>
      <c r="C52" s="90"/>
      <c r="D52" s="31"/>
      <c r="E52" s="31"/>
      <c r="F52" s="31"/>
      <c r="G52" s="91"/>
      <c r="H52" s="71"/>
      <c r="I52" s="71"/>
      <c r="J52" s="71"/>
      <c r="K52" s="31"/>
      <c r="L52" s="31"/>
      <c r="M52" s="31"/>
      <c r="N52" s="31"/>
      <c r="O52" s="71"/>
      <c r="P52" s="153"/>
      <c r="Q52" s="92"/>
      <c r="R52" s="92"/>
      <c r="S52" s="92"/>
      <c r="T52" s="92"/>
      <c r="U52" s="92"/>
      <c r="V52" s="92"/>
      <c r="W52" s="92"/>
      <c r="X52" s="92"/>
      <c r="Y52" s="61"/>
      <c r="Z52" s="61"/>
      <c r="AA52" s="61"/>
      <c r="AB52" s="92"/>
      <c r="AC52" s="61"/>
      <c r="AD52" s="61"/>
      <c r="AE52" s="61"/>
      <c r="AF52" s="92"/>
      <c r="AG52" s="93"/>
    </row>
    <row r="53" spans="2:33" x14ac:dyDescent="0.3">
      <c r="B53" s="90"/>
      <c r="C53" s="90"/>
      <c r="D53" s="31"/>
      <c r="E53" s="31"/>
      <c r="F53" s="31"/>
      <c r="G53" s="91"/>
      <c r="H53" s="71"/>
      <c r="I53" s="71"/>
      <c r="J53" s="71"/>
      <c r="K53" s="31"/>
      <c r="L53" s="31"/>
      <c r="M53" s="31"/>
      <c r="N53" s="31"/>
      <c r="O53" s="71"/>
      <c r="P53" s="153"/>
      <c r="Q53" s="92"/>
      <c r="R53" s="92"/>
      <c r="S53" s="92"/>
      <c r="T53" s="92"/>
      <c r="U53" s="92"/>
      <c r="V53" s="92"/>
      <c r="W53" s="92"/>
      <c r="X53" s="92"/>
      <c r="Y53" s="61"/>
      <c r="Z53" s="61"/>
      <c r="AA53" s="61"/>
      <c r="AB53" s="92"/>
      <c r="AC53" s="61"/>
      <c r="AD53" s="61"/>
      <c r="AE53" s="61"/>
      <c r="AF53" s="92"/>
      <c r="AG53" s="93"/>
    </row>
    <row r="54" spans="2:33" x14ac:dyDescent="0.3">
      <c r="B54" s="90"/>
      <c r="C54" s="90"/>
      <c r="D54" s="31"/>
      <c r="E54" s="31"/>
      <c r="F54" s="31"/>
      <c r="G54" s="91"/>
      <c r="H54" s="71"/>
      <c r="I54" s="71"/>
      <c r="J54" s="71"/>
      <c r="K54" s="31"/>
      <c r="L54" s="31"/>
      <c r="M54" s="31"/>
      <c r="N54" s="31"/>
      <c r="O54" s="71"/>
      <c r="P54" s="153"/>
      <c r="Q54" s="92"/>
      <c r="R54" s="92"/>
      <c r="S54" s="92"/>
      <c r="T54" s="92"/>
      <c r="U54" s="92"/>
      <c r="V54" s="92"/>
      <c r="W54" s="92"/>
      <c r="X54" s="92"/>
      <c r="Y54" s="61"/>
      <c r="Z54" s="61"/>
      <c r="AA54" s="61"/>
      <c r="AB54" s="92"/>
      <c r="AC54" s="61"/>
      <c r="AD54" s="61"/>
      <c r="AE54" s="61"/>
      <c r="AF54" s="92"/>
      <c r="AG54" s="93"/>
    </row>
    <row r="55" spans="2:33" x14ac:dyDescent="0.3">
      <c r="B55" s="90"/>
      <c r="C55" s="90"/>
      <c r="D55" s="31"/>
      <c r="E55" s="31"/>
      <c r="F55" s="31"/>
      <c r="G55" s="91"/>
      <c r="H55" s="71"/>
      <c r="I55" s="71"/>
      <c r="J55" s="71"/>
      <c r="K55" s="31"/>
      <c r="L55" s="31"/>
      <c r="M55" s="31"/>
      <c r="N55" s="31"/>
      <c r="O55" s="71"/>
      <c r="P55" s="153"/>
      <c r="Q55" s="92"/>
      <c r="R55" s="92"/>
      <c r="S55" s="92"/>
      <c r="T55" s="92"/>
      <c r="U55" s="92"/>
      <c r="V55" s="92"/>
      <c r="W55" s="92"/>
      <c r="X55" s="92"/>
      <c r="Y55" s="61"/>
      <c r="Z55" s="61"/>
      <c r="AA55" s="61"/>
      <c r="AB55" s="92"/>
      <c r="AC55" s="61"/>
      <c r="AD55" s="61"/>
      <c r="AE55" s="61"/>
      <c r="AF55" s="92"/>
      <c r="AG55" s="93"/>
    </row>
    <row r="56" spans="2:33" x14ac:dyDescent="0.3">
      <c r="B56" s="90"/>
      <c r="C56" s="90"/>
      <c r="D56" s="31"/>
      <c r="E56" s="31"/>
      <c r="F56" s="31"/>
      <c r="G56" s="91"/>
      <c r="H56" s="71"/>
      <c r="I56" s="71"/>
      <c r="J56" s="71"/>
      <c r="K56" s="31"/>
      <c r="L56" s="31"/>
      <c r="M56" s="31"/>
      <c r="N56" s="31"/>
      <c r="O56" s="71"/>
      <c r="P56" s="153"/>
      <c r="Q56" s="92"/>
      <c r="R56" s="92"/>
      <c r="S56" s="92"/>
      <c r="T56" s="92"/>
      <c r="U56" s="92"/>
      <c r="V56" s="92"/>
      <c r="W56" s="92"/>
      <c r="X56" s="92"/>
      <c r="Y56" s="61"/>
      <c r="Z56" s="61"/>
      <c r="AA56" s="61"/>
      <c r="AB56" s="92"/>
      <c r="AC56" s="61"/>
      <c r="AD56" s="61"/>
      <c r="AE56" s="61"/>
      <c r="AF56" s="92"/>
      <c r="AG56" s="93"/>
    </row>
    <row r="57" spans="2:33" x14ac:dyDescent="0.3">
      <c r="B57" s="90"/>
      <c r="C57" s="90"/>
      <c r="D57" s="31"/>
      <c r="E57" s="31"/>
      <c r="F57" s="31"/>
      <c r="G57" s="91"/>
      <c r="H57" s="71"/>
      <c r="I57" s="71"/>
      <c r="J57" s="71"/>
      <c r="K57" s="31"/>
      <c r="L57" s="31"/>
      <c r="M57" s="31"/>
      <c r="N57" s="31"/>
      <c r="O57" s="71"/>
      <c r="P57" s="153"/>
      <c r="Q57" s="92"/>
      <c r="R57" s="92"/>
      <c r="S57" s="92"/>
      <c r="T57" s="92"/>
      <c r="U57" s="92"/>
      <c r="V57" s="92"/>
      <c r="W57" s="92"/>
      <c r="X57" s="92"/>
      <c r="Y57" s="61"/>
      <c r="Z57" s="61"/>
      <c r="AA57" s="61"/>
      <c r="AB57" s="92"/>
      <c r="AC57" s="61"/>
      <c r="AD57" s="61"/>
      <c r="AE57" s="61"/>
      <c r="AF57" s="92"/>
      <c r="AG57" s="93"/>
    </row>
    <row r="58" spans="2:33" x14ac:dyDescent="0.3">
      <c r="B58" s="90"/>
      <c r="C58" s="90"/>
      <c r="D58" s="31"/>
      <c r="E58" s="31"/>
      <c r="F58" s="31"/>
      <c r="G58" s="91"/>
      <c r="H58" s="71"/>
      <c r="I58" s="71"/>
      <c r="J58" s="71"/>
      <c r="K58" s="31"/>
      <c r="L58" s="31"/>
      <c r="M58" s="31"/>
      <c r="N58" s="31"/>
      <c r="O58" s="71"/>
      <c r="P58" s="153"/>
      <c r="Q58" s="92"/>
      <c r="R58" s="92"/>
      <c r="S58" s="92"/>
      <c r="T58" s="92"/>
      <c r="U58" s="92"/>
      <c r="V58" s="92"/>
      <c r="W58" s="92"/>
      <c r="X58" s="92"/>
      <c r="Y58" s="61"/>
      <c r="Z58" s="61"/>
      <c r="AA58" s="61"/>
      <c r="AB58" s="92"/>
      <c r="AC58" s="61"/>
      <c r="AD58" s="61"/>
      <c r="AE58" s="61"/>
      <c r="AF58" s="92"/>
      <c r="AG58" s="93"/>
    </row>
    <row r="59" spans="2:33" x14ac:dyDescent="0.3">
      <c r="B59" s="90"/>
      <c r="C59" s="90"/>
      <c r="D59" s="31"/>
      <c r="E59" s="31"/>
      <c r="F59" s="31"/>
      <c r="G59" s="91"/>
      <c r="H59" s="71"/>
      <c r="I59" s="71"/>
      <c r="J59" s="71"/>
      <c r="K59" s="31"/>
      <c r="L59" s="31"/>
      <c r="M59" s="31"/>
      <c r="N59" s="31"/>
      <c r="O59" s="71"/>
      <c r="P59" s="153"/>
      <c r="Q59" s="92"/>
      <c r="R59" s="92"/>
      <c r="S59" s="92"/>
      <c r="T59" s="92"/>
      <c r="U59" s="92"/>
      <c r="V59" s="92"/>
      <c r="W59" s="92"/>
      <c r="X59" s="92"/>
      <c r="Y59" s="61"/>
      <c r="Z59" s="61"/>
      <c r="AA59" s="61"/>
      <c r="AB59" s="92"/>
      <c r="AC59" s="61"/>
      <c r="AD59" s="61"/>
      <c r="AE59" s="61"/>
      <c r="AF59" s="92"/>
      <c r="AG59" s="93"/>
    </row>
    <row r="60" spans="2:33" x14ac:dyDescent="0.3">
      <c r="B60" s="90"/>
      <c r="C60" s="90"/>
      <c r="D60" s="31"/>
      <c r="E60" s="31"/>
      <c r="F60" s="31"/>
      <c r="G60" s="91"/>
      <c r="H60" s="71"/>
      <c r="I60" s="71"/>
      <c r="J60" s="71"/>
      <c r="K60" s="31"/>
      <c r="L60" s="31"/>
      <c r="M60" s="31"/>
      <c r="N60" s="31"/>
      <c r="O60" s="71"/>
      <c r="P60" s="153"/>
      <c r="Q60" s="92"/>
      <c r="R60" s="92"/>
      <c r="S60" s="92"/>
      <c r="T60" s="92"/>
      <c r="U60" s="92"/>
      <c r="V60" s="92"/>
      <c r="W60" s="92"/>
      <c r="X60" s="92"/>
      <c r="Y60" s="61"/>
      <c r="Z60" s="61"/>
      <c r="AA60" s="61"/>
      <c r="AB60" s="92"/>
      <c r="AC60" s="61"/>
      <c r="AD60" s="61"/>
      <c r="AE60" s="61"/>
      <c r="AF60" s="92"/>
      <c r="AG60" s="93"/>
    </row>
    <row r="61" spans="2:33" x14ac:dyDescent="0.3">
      <c r="B61" s="90"/>
      <c r="C61" s="90"/>
      <c r="D61" s="31"/>
      <c r="E61" s="31"/>
      <c r="F61" s="31"/>
      <c r="G61" s="91"/>
      <c r="H61" s="71"/>
      <c r="I61" s="71"/>
      <c r="J61" s="71"/>
      <c r="K61" s="31"/>
      <c r="L61" s="31"/>
      <c r="M61" s="31"/>
      <c r="N61" s="31"/>
      <c r="O61" s="71"/>
      <c r="P61" s="153"/>
      <c r="Q61" s="92"/>
      <c r="R61" s="92"/>
      <c r="S61" s="92"/>
      <c r="T61" s="92"/>
      <c r="U61" s="92"/>
      <c r="V61" s="92"/>
      <c r="W61" s="92"/>
      <c r="X61" s="92"/>
      <c r="Y61" s="61"/>
      <c r="Z61" s="61"/>
      <c r="AA61" s="61"/>
      <c r="AB61" s="92"/>
      <c r="AC61" s="61"/>
      <c r="AD61" s="61"/>
      <c r="AE61" s="61"/>
      <c r="AF61" s="92"/>
      <c r="AG61" s="93"/>
    </row>
    <row r="62" spans="2:33" x14ac:dyDescent="0.3">
      <c r="B62" s="90"/>
      <c r="C62" s="90"/>
      <c r="D62" s="31"/>
      <c r="E62" s="31"/>
      <c r="F62" s="31"/>
      <c r="G62" s="91"/>
      <c r="H62" s="71"/>
      <c r="I62" s="71"/>
      <c r="J62" s="71"/>
      <c r="K62" s="31"/>
      <c r="L62" s="31"/>
      <c r="M62" s="31"/>
      <c r="N62" s="31"/>
      <c r="O62" s="71"/>
      <c r="P62" s="153"/>
      <c r="Q62" s="92"/>
      <c r="R62" s="92"/>
      <c r="S62" s="92"/>
      <c r="T62" s="92"/>
      <c r="U62" s="92"/>
      <c r="V62" s="92"/>
      <c r="W62" s="92"/>
      <c r="X62" s="92"/>
      <c r="Y62" s="61"/>
      <c r="Z62" s="61"/>
      <c r="AA62" s="61"/>
      <c r="AB62" s="92"/>
      <c r="AC62" s="61"/>
      <c r="AD62" s="61"/>
      <c r="AE62" s="61"/>
      <c r="AF62" s="92"/>
      <c r="AG62" s="93"/>
    </row>
    <row r="63" spans="2:33" x14ac:dyDescent="0.3">
      <c r="B63" s="90"/>
      <c r="C63" s="90"/>
      <c r="D63" s="31"/>
      <c r="E63" s="31"/>
      <c r="F63" s="31"/>
      <c r="G63" s="91"/>
      <c r="H63" s="71"/>
      <c r="I63" s="71"/>
      <c r="J63" s="71"/>
      <c r="K63" s="31"/>
      <c r="L63" s="31"/>
      <c r="M63" s="31"/>
      <c r="N63" s="31"/>
      <c r="O63" s="71"/>
      <c r="P63" s="153"/>
      <c r="Q63" s="92"/>
      <c r="R63" s="92"/>
      <c r="S63" s="92"/>
      <c r="T63" s="92"/>
      <c r="U63" s="92"/>
      <c r="V63" s="92"/>
      <c r="W63" s="92"/>
      <c r="X63" s="92"/>
      <c r="Y63" s="61"/>
      <c r="Z63" s="61"/>
      <c r="AA63" s="61"/>
      <c r="AB63" s="92"/>
      <c r="AC63" s="61"/>
      <c r="AD63" s="61"/>
      <c r="AE63" s="61"/>
      <c r="AF63" s="92"/>
      <c r="AG63" s="93"/>
    </row>
    <row r="64" spans="2:33" x14ac:dyDescent="0.3">
      <c r="B64" s="90"/>
      <c r="C64" s="90"/>
      <c r="D64" s="31"/>
      <c r="E64" s="31"/>
      <c r="F64" s="31"/>
      <c r="G64" s="91"/>
      <c r="H64" s="71"/>
      <c r="I64" s="71"/>
      <c r="J64" s="71"/>
      <c r="K64" s="31"/>
      <c r="L64" s="31"/>
      <c r="M64" s="31"/>
      <c r="N64" s="31"/>
      <c r="O64" s="71"/>
      <c r="P64" s="153"/>
      <c r="Q64" s="92"/>
      <c r="R64" s="92"/>
      <c r="S64" s="92"/>
      <c r="T64" s="92"/>
      <c r="U64" s="92"/>
      <c r="V64" s="92"/>
      <c r="W64" s="92"/>
      <c r="X64" s="92"/>
      <c r="Y64" s="61"/>
      <c r="Z64" s="61"/>
      <c r="AA64" s="61"/>
      <c r="AB64" s="92"/>
      <c r="AC64" s="61"/>
      <c r="AD64" s="61"/>
      <c r="AE64" s="61"/>
      <c r="AF64" s="92"/>
      <c r="AG64" s="93"/>
    </row>
    <row r="65" spans="2:33" x14ac:dyDescent="0.3">
      <c r="B65" s="90"/>
      <c r="C65" s="90"/>
      <c r="D65" s="31"/>
      <c r="E65" s="31"/>
      <c r="F65" s="31"/>
      <c r="G65" s="91"/>
      <c r="H65" s="71"/>
      <c r="I65" s="71"/>
      <c r="J65" s="71"/>
      <c r="K65" s="31"/>
      <c r="L65" s="31"/>
      <c r="M65" s="31"/>
      <c r="N65" s="31"/>
      <c r="O65" s="71"/>
      <c r="P65" s="153"/>
      <c r="Q65" s="92"/>
      <c r="R65" s="92"/>
      <c r="S65" s="92"/>
      <c r="T65" s="92"/>
      <c r="U65" s="92"/>
      <c r="V65" s="92"/>
      <c r="W65" s="92"/>
      <c r="X65" s="92"/>
      <c r="Y65" s="61"/>
      <c r="Z65" s="61"/>
      <c r="AA65" s="61"/>
      <c r="AB65" s="92"/>
      <c r="AC65" s="61"/>
      <c r="AD65" s="61"/>
      <c r="AE65" s="61"/>
      <c r="AF65" s="92"/>
      <c r="AG65" s="93"/>
    </row>
    <row r="66" spans="2:33" x14ac:dyDescent="0.3">
      <c r="B66" s="90"/>
      <c r="C66" s="90"/>
      <c r="D66" s="31"/>
      <c r="E66" s="31"/>
      <c r="F66" s="31"/>
      <c r="G66" s="91"/>
      <c r="H66" s="71"/>
      <c r="I66" s="71"/>
      <c r="J66" s="71"/>
      <c r="K66" s="31"/>
      <c r="L66" s="31"/>
      <c r="M66" s="31"/>
      <c r="N66" s="31"/>
      <c r="O66" s="71"/>
      <c r="P66" s="153"/>
      <c r="Q66" s="92"/>
      <c r="R66" s="92"/>
      <c r="S66" s="92"/>
      <c r="T66" s="92"/>
      <c r="U66" s="92"/>
      <c r="V66" s="92"/>
      <c r="W66" s="92"/>
      <c r="X66" s="92"/>
      <c r="Y66" s="61"/>
      <c r="Z66" s="61"/>
      <c r="AA66" s="61"/>
      <c r="AB66" s="92"/>
      <c r="AC66" s="61"/>
      <c r="AD66" s="61"/>
      <c r="AE66" s="61"/>
      <c r="AF66" s="92"/>
      <c r="AG66" s="93"/>
    </row>
    <row r="67" spans="2:33" x14ac:dyDescent="0.3">
      <c r="B67" s="90"/>
      <c r="C67" s="90"/>
      <c r="D67" s="31"/>
      <c r="E67" s="31"/>
      <c r="F67" s="31"/>
      <c r="G67" s="91"/>
      <c r="H67" s="71"/>
      <c r="I67" s="71"/>
      <c r="J67" s="71"/>
      <c r="K67" s="31"/>
      <c r="L67" s="31"/>
      <c r="M67" s="31"/>
      <c r="N67" s="31"/>
      <c r="O67" s="71"/>
      <c r="P67" s="153"/>
      <c r="Q67" s="92"/>
      <c r="R67" s="92"/>
      <c r="S67" s="92"/>
      <c r="T67" s="92"/>
      <c r="U67" s="92"/>
      <c r="V67" s="92"/>
      <c r="W67" s="92"/>
      <c r="X67" s="92"/>
      <c r="Y67" s="61"/>
      <c r="Z67" s="61"/>
      <c r="AA67" s="61"/>
      <c r="AB67" s="92"/>
      <c r="AC67" s="61"/>
      <c r="AD67" s="61"/>
      <c r="AE67" s="61"/>
      <c r="AF67" s="92"/>
      <c r="AG67" s="93"/>
    </row>
    <row r="68" spans="2:33" x14ac:dyDescent="0.3">
      <c r="B68" s="90"/>
      <c r="C68" s="90"/>
      <c r="D68" s="31"/>
      <c r="E68" s="31"/>
      <c r="F68" s="31"/>
      <c r="G68" s="91"/>
      <c r="H68" s="71"/>
      <c r="I68" s="71"/>
      <c r="J68" s="71"/>
      <c r="K68" s="31"/>
      <c r="L68" s="31"/>
      <c r="M68" s="31"/>
      <c r="N68" s="31"/>
      <c r="O68" s="71"/>
      <c r="P68" s="153"/>
      <c r="Q68" s="92"/>
      <c r="R68" s="92"/>
      <c r="S68" s="92"/>
      <c r="T68" s="92"/>
      <c r="U68" s="92"/>
      <c r="V68" s="92"/>
      <c r="W68" s="92"/>
      <c r="X68" s="92"/>
      <c r="Y68" s="61"/>
      <c r="Z68" s="61"/>
      <c r="AA68" s="61"/>
      <c r="AB68" s="92"/>
      <c r="AC68" s="61"/>
      <c r="AD68" s="61"/>
      <c r="AE68" s="61"/>
      <c r="AF68" s="92"/>
      <c r="AG68" s="93"/>
    </row>
    <row r="69" spans="2:33" x14ac:dyDescent="0.3">
      <c r="B69" s="90"/>
      <c r="C69" s="90"/>
      <c r="D69" s="31"/>
      <c r="E69" s="31"/>
      <c r="F69" s="31"/>
      <c r="G69" s="91"/>
      <c r="H69" s="71"/>
      <c r="I69" s="71"/>
      <c r="J69" s="71"/>
      <c r="K69" s="31"/>
      <c r="L69" s="31"/>
      <c r="M69" s="31"/>
      <c r="N69" s="31"/>
      <c r="O69" s="71"/>
      <c r="P69" s="153"/>
      <c r="Q69" s="92"/>
      <c r="R69" s="92"/>
      <c r="S69" s="92"/>
      <c r="T69" s="92"/>
      <c r="U69" s="92"/>
      <c r="V69" s="92"/>
      <c r="W69" s="92"/>
      <c r="X69" s="92"/>
      <c r="Y69" s="61"/>
      <c r="Z69" s="61"/>
      <c r="AA69" s="61"/>
      <c r="AB69" s="92"/>
      <c r="AC69" s="61"/>
      <c r="AD69" s="61"/>
      <c r="AE69" s="61"/>
      <c r="AF69" s="92"/>
      <c r="AG69" s="93"/>
    </row>
    <row r="70" spans="2:33" x14ac:dyDescent="0.3">
      <c r="B70" s="90"/>
      <c r="C70" s="90"/>
      <c r="D70" s="31"/>
      <c r="E70" s="31"/>
      <c r="F70" s="31"/>
      <c r="G70" s="91"/>
      <c r="H70" s="71"/>
      <c r="I70" s="71"/>
      <c r="J70" s="71"/>
      <c r="K70" s="31"/>
      <c r="L70" s="31"/>
      <c r="M70" s="31"/>
      <c r="N70" s="31"/>
      <c r="O70" s="71"/>
      <c r="P70" s="153"/>
      <c r="Q70" s="92"/>
      <c r="R70" s="92"/>
      <c r="S70" s="92"/>
      <c r="T70" s="92"/>
      <c r="U70" s="92"/>
      <c r="V70" s="92"/>
      <c r="W70" s="92"/>
      <c r="X70" s="92"/>
      <c r="Y70" s="61"/>
      <c r="Z70" s="61"/>
      <c r="AA70" s="61"/>
      <c r="AB70" s="92"/>
      <c r="AC70" s="61"/>
      <c r="AD70" s="61"/>
      <c r="AE70" s="61"/>
      <c r="AF70" s="92"/>
      <c r="AG70" s="93"/>
    </row>
    <row r="71" spans="2:33" x14ac:dyDescent="0.3">
      <c r="B71" s="90"/>
      <c r="C71" s="90"/>
      <c r="D71" s="31"/>
      <c r="E71" s="31"/>
      <c r="F71" s="31"/>
      <c r="G71" s="91"/>
      <c r="H71" s="71"/>
      <c r="I71" s="71"/>
      <c r="J71" s="71"/>
      <c r="K71" s="31"/>
      <c r="L71" s="31"/>
      <c r="M71" s="31"/>
      <c r="N71" s="31"/>
      <c r="O71" s="71"/>
      <c r="P71" s="153"/>
      <c r="Q71" s="92"/>
      <c r="R71" s="92"/>
      <c r="S71" s="92"/>
      <c r="T71" s="92"/>
      <c r="U71" s="92"/>
      <c r="V71" s="92"/>
      <c r="W71" s="92"/>
      <c r="X71" s="92"/>
      <c r="Y71" s="61"/>
      <c r="Z71" s="61"/>
      <c r="AA71" s="61"/>
      <c r="AB71" s="92"/>
      <c r="AC71" s="61"/>
      <c r="AD71" s="61"/>
      <c r="AE71" s="61"/>
      <c r="AF71" s="92"/>
      <c r="AG71" s="93"/>
    </row>
    <row r="72" spans="2:33" x14ac:dyDescent="0.3">
      <c r="B72" s="90"/>
      <c r="C72" s="90"/>
      <c r="D72" s="31"/>
      <c r="E72" s="31"/>
      <c r="F72" s="31"/>
      <c r="G72" s="91"/>
      <c r="H72" s="71"/>
      <c r="I72" s="71"/>
      <c r="J72" s="71"/>
      <c r="K72" s="31"/>
      <c r="L72" s="31"/>
      <c r="M72" s="31"/>
      <c r="N72" s="31"/>
      <c r="O72" s="71"/>
      <c r="P72" s="153"/>
      <c r="Q72" s="92"/>
      <c r="R72" s="92"/>
      <c r="S72" s="92"/>
      <c r="T72" s="92"/>
      <c r="U72" s="92"/>
      <c r="V72" s="92"/>
      <c r="W72" s="92"/>
      <c r="X72" s="92"/>
      <c r="Y72" s="61"/>
      <c r="Z72" s="61"/>
      <c r="AA72" s="61"/>
      <c r="AB72" s="92"/>
      <c r="AC72" s="61"/>
      <c r="AD72" s="61"/>
      <c r="AE72" s="61"/>
      <c r="AF72" s="92"/>
      <c r="AG72" s="93"/>
    </row>
    <row r="73" spans="2:33" x14ac:dyDescent="0.3">
      <c r="B73" s="90"/>
      <c r="C73" s="90"/>
      <c r="D73" s="31"/>
      <c r="E73" s="31"/>
      <c r="F73" s="31"/>
      <c r="G73" s="91"/>
      <c r="H73" s="71"/>
      <c r="I73" s="71"/>
      <c r="J73" s="71"/>
      <c r="K73" s="31"/>
      <c r="L73" s="31"/>
      <c r="M73" s="31"/>
      <c r="N73" s="31"/>
      <c r="O73" s="71"/>
      <c r="P73" s="153"/>
      <c r="Q73" s="92"/>
      <c r="R73" s="92"/>
      <c r="S73" s="92"/>
      <c r="T73" s="92"/>
      <c r="U73" s="92"/>
      <c r="V73" s="92"/>
      <c r="W73" s="92"/>
      <c r="X73" s="92"/>
      <c r="Y73" s="61"/>
      <c r="Z73" s="61"/>
      <c r="AA73" s="61"/>
      <c r="AB73" s="92"/>
      <c r="AC73" s="61"/>
      <c r="AD73" s="61"/>
      <c r="AE73" s="61"/>
      <c r="AF73" s="92"/>
      <c r="AG73" s="93"/>
    </row>
    <row r="74" spans="2:33" x14ac:dyDescent="0.3">
      <c r="B74" s="90"/>
      <c r="C74" s="90"/>
      <c r="D74" s="31"/>
      <c r="E74" s="31"/>
      <c r="F74" s="31"/>
      <c r="G74" s="91"/>
      <c r="H74" s="71"/>
      <c r="I74" s="71"/>
      <c r="J74" s="71"/>
      <c r="K74" s="31"/>
      <c r="L74" s="31"/>
      <c r="M74" s="31"/>
      <c r="N74" s="31"/>
      <c r="O74" s="71"/>
      <c r="P74" s="153"/>
      <c r="Q74" s="92"/>
      <c r="R74" s="92"/>
      <c r="S74" s="92"/>
      <c r="T74" s="92"/>
      <c r="U74" s="92"/>
      <c r="V74" s="92"/>
      <c r="W74" s="92"/>
      <c r="X74" s="92"/>
      <c r="Y74" s="61"/>
      <c r="Z74" s="61"/>
      <c r="AA74" s="61"/>
      <c r="AB74" s="92"/>
      <c r="AC74" s="61"/>
      <c r="AD74" s="61"/>
      <c r="AE74" s="61"/>
      <c r="AF74" s="92"/>
      <c r="AG74" s="93"/>
    </row>
    <row r="75" spans="2:33" x14ac:dyDescent="0.3">
      <c r="B75" s="90"/>
      <c r="C75" s="90"/>
      <c r="D75" s="31"/>
      <c r="E75" s="31"/>
      <c r="F75" s="31"/>
      <c r="G75" s="91"/>
      <c r="H75" s="71"/>
      <c r="I75" s="71"/>
      <c r="J75" s="71"/>
      <c r="K75" s="31"/>
      <c r="L75" s="31"/>
      <c r="M75" s="31"/>
      <c r="N75" s="31"/>
      <c r="O75" s="71"/>
      <c r="P75" s="153"/>
      <c r="Q75" s="92"/>
      <c r="R75" s="92"/>
      <c r="S75" s="92"/>
      <c r="T75" s="92"/>
      <c r="U75" s="92"/>
      <c r="V75" s="92"/>
      <c r="W75" s="92"/>
      <c r="X75" s="92"/>
      <c r="Y75" s="61"/>
      <c r="Z75" s="61"/>
      <c r="AA75" s="61"/>
      <c r="AB75" s="92"/>
      <c r="AC75" s="61"/>
      <c r="AD75" s="61"/>
      <c r="AE75" s="61"/>
      <c r="AF75" s="92"/>
      <c r="AG75" s="93"/>
    </row>
    <row r="76" spans="2:33" x14ac:dyDescent="0.3">
      <c r="B76" s="90"/>
      <c r="C76" s="90"/>
      <c r="D76" s="31"/>
      <c r="E76" s="31"/>
      <c r="F76" s="31"/>
      <c r="G76" s="91"/>
      <c r="H76" s="71"/>
      <c r="I76" s="71"/>
      <c r="J76" s="71"/>
      <c r="K76" s="31"/>
      <c r="L76" s="31"/>
      <c r="M76" s="31"/>
      <c r="N76" s="31"/>
      <c r="O76" s="71"/>
      <c r="P76" s="153"/>
      <c r="Q76" s="92"/>
      <c r="R76" s="92"/>
      <c r="S76" s="92"/>
      <c r="T76" s="92"/>
      <c r="U76" s="92"/>
      <c r="V76" s="92"/>
      <c r="W76" s="92"/>
      <c r="X76" s="92"/>
      <c r="Y76" s="61"/>
      <c r="Z76" s="61"/>
      <c r="AA76" s="61"/>
      <c r="AB76" s="92"/>
      <c r="AC76" s="61"/>
      <c r="AD76" s="61"/>
      <c r="AE76" s="61"/>
      <c r="AF76" s="92"/>
      <c r="AG76" s="93"/>
    </row>
    <row r="77" spans="2:33" x14ac:dyDescent="0.3">
      <c r="B77" s="90"/>
      <c r="C77" s="90"/>
      <c r="D77" s="31"/>
      <c r="E77" s="31"/>
      <c r="F77" s="31"/>
      <c r="G77" s="91"/>
      <c r="H77" s="71"/>
      <c r="I77" s="71"/>
      <c r="J77" s="71"/>
      <c r="K77" s="31"/>
      <c r="L77" s="31"/>
      <c r="M77" s="31"/>
      <c r="N77" s="31"/>
      <c r="O77" s="71"/>
      <c r="P77" s="153"/>
      <c r="Q77" s="92"/>
      <c r="R77" s="92"/>
      <c r="S77" s="92"/>
      <c r="T77" s="92"/>
      <c r="U77" s="92"/>
      <c r="V77" s="92"/>
      <c r="W77" s="92"/>
      <c r="X77" s="92"/>
      <c r="Y77" s="61"/>
      <c r="Z77" s="61"/>
      <c r="AA77" s="61"/>
      <c r="AB77" s="92"/>
      <c r="AC77" s="61"/>
      <c r="AD77" s="61"/>
      <c r="AE77" s="61"/>
      <c r="AF77" s="92"/>
      <c r="AG77" s="93"/>
    </row>
    <row r="78" spans="2:33" x14ac:dyDescent="0.3">
      <c r="B78" s="90"/>
      <c r="C78" s="90"/>
      <c r="D78" s="31"/>
      <c r="E78" s="31"/>
      <c r="F78" s="31"/>
      <c r="G78" s="91"/>
      <c r="H78" s="71"/>
      <c r="I78" s="71"/>
      <c r="J78" s="71"/>
      <c r="K78" s="31"/>
      <c r="L78" s="31"/>
      <c r="M78" s="31"/>
      <c r="N78" s="31"/>
      <c r="O78" s="71"/>
      <c r="P78" s="153"/>
      <c r="Q78" s="92"/>
      <c r="R78" s="92"/>
      <c r="S78" s="92"/>
      <c r="T78" s="92"/>
      <c r="U78" s="92"/>
      <c r="V78" s="92"/>
      <c r="W78" s="92"/>
      <c r="X78" s="92"/>
      <c r="Y78" s="61"/>
      <c r="Z78" s="61"/>
      <c r="AA78" s="61"/>
      <c r="AB78" s="92"/>
      <c r="AC78" s="61"/>
      <c r="AD78" s="61"/>
      <c r="AE78" s="61"/>
      <c r="AF78" s="92"/>
      <c r="AG78" s="93"/>
    </row>
    <row r="79" spans="2:33" x14ac:dyDescent="0.3">
      <c r="B79" s="90"/>
      <c r="C79" s="90"/>
      <c r="D79" s="31"/>
      <c r="E79" s="31"/>
      <c r="F79" s="31"/>
      <c r="G79" s="91"/>
      <c r="H79" s="71"/>
      <c r="I79" s="71"/>
      <c r="J79" s="71"/>
      <c r="K79" s="31"/>
      <c r="L79" s="31"/>
      <c r="M79" s="31"/>
      <c r="N79" s="31"/>
      <c r="O79" s="71"/>
      <c r="P79" s="153"/>
      <c r="Q79" s="92"/>
      <c r="R79" s="92"/>
      <c r="S79" s="92"/>
      <c r="T79" s="92"/>
      <c r="U79" s="92"/>
      <c r="V79" s="92"/>
      <c r="W79" s="92"/>
      <c r="X79" s="92"/>
      <c r="Y79" s="61"/>
      <c r="Z79" s="61"/>
      <c r="AA79" s="61"/>
      <c r="AB79" s="92"/>
      <c r="AC79" s="61"/>
      <c r="AD79" s="61"/>
      <c r="AE79" s="61"/>
      <c r="AF79" s="92"/>
      <c r="AG79" s="93"/>
    </row>
    <row r="80" spans="2:33" x14ac:dyDescent="0.3">
      <c r="B80" s="90"/>
      <c r="C80" s="90"/>
      <c r="D80" s="31"/>
      <c r="E80" s="31"/>
      <c r="F80" s="31"/>
      <c r="G80" s="91"/>
      <c r="H80" s="71"/>
      <c r="I80" s="71"/>
      <c r="J80" s="71"/>
      <c r="K80" s="31"/>
      <c r="L80" s="31"/>
      <c r="M80" s="31"/>
      <c r="N80" s="31"/>
      <c r="O80" s="71"/>
      <c r="P80" s="153"/>
      <c r="Q80" s="92"/>
      <c r="R80" s="92"/>
      <c r="S80" s="92"/>
      <c r="T80" s="92"/>
      <c r="U80" s="92"/>
      <c r="V80" s="92"/>
      <c r="W80" s="92"/>
      <c r="X80" s="92"/>
      <c r="Y80" s="61"/>
      <c r="Z80" s="61"/>
      <c r="AA80" s="61"/>
      <c r="AB80" s="92"/>
      <c r="AC80" s="61"/>
      <c r="AD80" s="61"/>
      <c r="AE80" s="61"/>
      <c r="AF80" s="92"/>
      <c r="AG80" s="93"/>
    </row>
    <row r="81" spans="2:33" x14ac:dyDescent="0.3">
      <c r="B81" s="90"/>
      <c r="C81" s="90"/>
      <c r="D81" s="31"/>
      <c r="E81" s="31"/>
      <c r="F81" s="31"/>
      <c r="G81" s="91"/>
      <c r="H81" s="71"/>
      <c r="I81" s="71"/>
      <c r="J81" s="71"/>
      <c r="K81" s="31"/>
      <c r="L81" s="31"/>
      <c r="M81" s="31"/>
      <c r="N81" s="31"/>
      <c r="O81" s="71"/>
      <c r="P81" s="153"/>
      <c r="Q81" s="92"/>
      <c r="R81" s="92"/>
      <c r="S81" s="92"/>
      <c r="T81" s="92"/>
      <c r="U81" s="92"/>
      <c r="V81" s="92"/>
      <c r="W81" s="92"/>
      <c r="X81" s="92"/>
      <c r="Y81" s="61"/>
      <c r="Z81" s="61"/>
      <c r="AA81" s="61"/>
      <c r="AB81" s="92"/>
      <c r="AC81" s="61"/>
      <c r="AD81" s="61"/>
      <c r="AE81" s="61"/>
      <c r="AF81" s="92"/>
      <c r="AG81" s="93"/>
    </row>
    <row r="82" spans="2:33" x14ac:dyDescent="0.3">
      <c r="B82" s="90"/>
      <c r="C82" s="90"/>
      <c r="D82" s="31"/>
      <c r="E82" s="31"/>
      <c r="F82" s="31"/>
      <c r="G82" s="91"/>
      <c r="H82" s="71"/>
      <c r="I82" s="71"/>
      <c r="J82" s="71"/>
      <c r="K82" s="31"/>
      <c r="L82" s="31"/>
      <c r="M82" s="31"/>
      <c r="N82" s="31"/>
      <c r="O82" s="71"/>
      <c r="P82" s="153"/>
      <c r="Q82" s="92"/>
      <c r="R82" s="92"/>
      <c r="S82" s="92"/>
      <c r="T82" s="92"/>
      <c r="U82" s="92"/>
      <c r="V82" s="92"/>
      <c r="W82" s="92"/>
      <c r="X82" s="92"/>
      <c r="Y82" s="61"/>
      <c r="Z82" s="61"/>
      <c r="AA82" s="61"/>
      <c r="AB82" s="92"/>
      <c r="AC82" s="61"/>
      <c r="AD82" s="61"/>
      <c r="AE82" s="61"/>
      <c r="AF82" s="92"/>
      <c r="AG82" s="93"/>
    </row>
    <row r="83" spans="2:33" x14ac:dyDescent="0.3">
      <c r="B83" s="90"/>
      <c r="C83" s="90"/>
      <c r="D83" s="31"/>
      <c r="E83" s="31"/>
      <c r="F83" s="31"/>
      <c r="G83" s="91"/>
      <c r="H83" s="71"/>
      <c r="I83" s="71"/>
      <c r="J83" s="71"/>
      <c r="K83" s="31"/>
      <c r="L83" s="31"/>
      <c r="M83" s="31"/>
      <c r="N83" s="31"/>
      <c r="O83" s="71"/>
      <c r="P83" s="153"/>
      <c r="Q83" s="92"/>
      <c r="R83" s="92"/>
      <c r="S83" s="92"/>
      <c r="T83" s="92"/>
      <c r="U83" s="92"/>
      <c r="V83" s="92"/>
      <c r="W83" s="92"/>
      <c r="X83" s="92"/>
      <c r="Y83" s="61"/>
      <c r="Z83" s="61"/>
      <c r="AA83" s="61"/>
      <c r="AB83" s="92"/>
      <c r="AC83" s="61"/>
      <c r="AD83" s="61"/>
      <c r="AE83" s="61"/>
      <c r="AF83" s="92"/>
      <c r="AG83" s="93"/>
    </row>
    <row r="84" spans="2:33" x14ac:dyDescent="0.3">
      <c r="B84" s="90"/>
      <c r="C84" s="90"/>
      <c r="D84" s="31"/>
      <c r="E84" s="31"/>
      <c r="F84" s="31"/>
      <c r="G84" s="91"/>
      <c r="H84" s="71"/>
      <c r="I84" s="71"/>
      <c r="J84" s="71"/>
      <c r="K84" s="31"/>
      <c r="L84" s="31"/>
      <c r="M84" s="31"/>
      <c r="N84" s="31"/>
      <c r="O84" s="71"/>
      <c r="P84" s="153"/>
      <c r="Q84" s="92"/>
      <c r="R84" s="92"/>
      <c r="S84" s="92"/>
      <c r="T84" s="92"/>
      <c r="U84" s="92"/>
      <c r="V84" s="92"/>
      <c r="W84" s="92"/>
      <c r="X84" s="92"/>
      <c r="Y84" s="61"/>
      <c r="Z84" s="61"/>
      <c r="AA84" s="61"/>
      <c r="AB84" s="92"/>
      <c r="AC84" s="61"/>
      <c r="AD84" s="61"/>
      <c r="AE84" s="61"/>
      <c r="AF84" s="92"/>
      <c r="AG84" s="93"/>
    </row>
    <row r="85" spans="2:33" x14ac:dyDescent="0.3">
      <c r="B85" s="90"/>
      <c r="C85" s="90"/>
      <c r="D85" s="31"/>
      <c r="E85" s="31"/>
      <c r="F85" s="31"/>
      <c r="G85" s="91"/>
      <c r="H85" s="71"/>
      <c r="I85" s="71"/>
      <c r="J85" s="71"/>
      <c r="K85" s="31"/>
      <c r="L85" s="31"/>
      <c r="M85" s="31"/>
      <c r="N85" s="31"/>
      <c r="O85" s="71"/>
      <c r="P85" s="153"/>
      <c r="Q85" s="92"/>
      <c r="R85" s="92"/>
      <c r="S85" s="92"/>
      <c r="T85" s="92"/>
      <c r="U85" s="92"/>
      <c r="V85" s="92"/>
      <c r="W85" s="92"/>
      <c r="X85" s="92"/>
      <c r="Y85" s="61"/>
      <c r="Z85" s="61"/>
      <c r="AA85" s="61"/>
      <c r="AB85" s="92"/>
      <c r="AC85" s="61"/>
      <c r="AD85" s="61"/>
      <c r="AE85" s="61"/>
      <c r="AF85" s="92"/>
      <c r="AG85" s="93"/>
    </row>
    <row r="86" spans="2:33" x14ac:dyDescent="0.3">
      <c r="B86" s="90"/>
      <c r="C86" s="90"/>
      <c r="D86" s="31"/>
      <c r="E86" s="31"/>
      <c r="F86" s="31"/>
      <c r="G86" s="91"/>
      <c r="H86" s="71"/>
      <c r="I86" s="71"/>
      <c r="J86" s="71"/>
      <c r="K86" s="31"/>
      <c r="L86" s="31"/>
      <c r="M86" s="31"/>
      <c r="N86" s="31"/>
      <c r="O86" s="71"/>
      <c r="P86" s="153"/>
      <c r="Q86" s="92"/>
      <c r="R86" s="92"/>
      <c r="S86" s="92"/>
      <c r="T86" s="92"/>
      <c r="U86" s="92"/>
      <c r="V86" s="92"/>
      <c r="W86" s="92"/>
      <c r="X86" s="92"/>
      <c r="Y86" s="61"/>
      <c r="Z86" s="61"/>
      <c r="AA86" s="61"/>
      <c r="AB86" s="92"/>
      <c r="AC86" s="61"/>
      <c r="AD86" s="61"/>
      <c r="AE86" s="61"/>
      <c r="AF86" s="92"/>
      <c r="AG86" s="93"/>
    </row>
    <row r="87" spans="2:33" x14ac:dyDescent="0.3">
      <c r="B87" s="90"/>
      <c r="C87" s="90"/>
      <c r="D87" s="31"/>
      <c r="E87" s="31"/>
      <c r="F87" s="31"/>
      <c r="G87" s="91"/>
      <c r="H87" s="71"/>
      <c r="I87" s="71"/>
      <c r="J87" s="71"/>
      <c r="K87" s="31"/>
      <c r="L87" s="31"/>
      <c r="M87" s="31"/>
      <c r="N87" s="31"/>
      <c r="O87" s="71"/>
      <c r="P87" s="153"/>
      <c r="Q87" s="92"/>
      <c r="R87" s="92"/>
      <c r="S87" s="92"/>
      <c r="T87" s="92"/>
      <c r="U87" s="92"/>
      <c r="V87" s="92"/>
      <c r="W87" s="92"/>
      <c r="X87" s="92"/>
      <c r="Y87" s="61"/>
      <c r="Z87" s="61"/>
      <c r="AA87" s="61"/>
      <c r="AB87" s="92"/>
      <c r="AC87" s="61"/>
      <c r="AD87" s="61"/>
      <c r="AE87" s="61"/>
      <c r="AF87" s="92"/>
      <c r="AG87" s="93"/>
    </row>
    <row r="88" spans="2:33" x14ac:dyDescent="0.3">
      <c r="B88" s="90"/>
      <c r="C88" s="90"/>
      <c r="D88" s="31"/>
      <c r="E88" s="31"/>
      <c r="F88" s="31"/>
      <c r="G88" s="91"/>
      <c r="H88" s="71"/>
      <c r="I88" s="71"/>
      <c r="J88" s="71"/>
      <c r="K88" s="31"/>
      <c r="L88" s="31"/>
      <c r="M88" s="31"/>
      <c r="N88" s="31"/>
      <c r="O88" s="71"/>
      <c r="P88" s="153"/>
      <c r="Q88" s="92"/>
      <c r="R88" s="92"/>
      <c r="S88" s="92"/>
      <c r="T88" s="92"/>
      <c r="U88" s="92"/>
      <c r="V88" s="92"/>
      <c r="W88" s="92"/>
      <c r="X88" s="92"/>
      <c r="Y88" s="61"/>
      <c r="Z88" s="61"/>
      <c r="AA88" s="61"/>
      <c r="AB88" s="92"/>
      <c r="AC88" s="61"/>
      <c r="AD88" s="61"/>
      <c r="AE88" s="61"/>
      <c r="AF88" s="92"/>
      <c r="AG88" s="93"/>
    </row>
    <row r="89" spans="2:33" x14ac:dyDescent="0.3">
      <c r="B89" s="90"/>
      <c r="C89" s="90"/>
      <c r="D89" s="31"/>
      <c r="E89" s="31"/>
      <c r="F89" s="31"/>
      <c r="G89" s="91"/>
      <c r="H89" s="71"/>
      <c r="I89" s="71"/>
      <c r="J89" s="71"/>
      <c r="K89" s="31"/>
      <c r="L89" s="31"/>
      <c r="M89" s="31"/>
      <c r="N89" s="31"/>
      <c r="O89" s="71"/>
      <c r="P89" s="153"/>
      <c r="Q89" s="92"/>
      <c r="R89" s="92"/>
      <c r="S89" s="92"/>
      <c r="T89" s="92"/>
      <c r="U89" s="92"/>
      <c r="V89" s="92"/>
      <c r="W89" s="92"/>
      <c r="X89" s="92"/>
      <c r="Y89" s="61"/>
      <c r="Z89" s="61"/>
      <c r="AA89" s="61"/>
      <c r="AB89" s="92"/>
      <c r="AC89" s="61"/>
      <c r="AD89" s="61"/>
      <c r="AE89" s="61"/>
      <c r="AF89" s="92"/>
      <c r="AG89" s="93"/>
    </row>
    <row r="90" spans="2:33" x14ac:dyDescent="0.3">
      <c r="B90" s="90"/>
      <c r="C90" s="90"/>
      <c r="D90" s="31"/>
      <c r="E90" s="31"/>
      <c r="F90" s="31"/>
      <c r="G90" s="91"/>
      <c r="H90" s="71"/>
      <c r="I90" s="71"/>
      <c r="J90" s="71"/>
      <c r="K90" s="31"/>
      <c r="L90" s="31"/>
      <c r="M90" s="31"/>
      <c r="N90" s="31"/>
      <c r="O90" s="71"/>
      <c r="P90" s="153"/>
      <c r="Q90" s="92"/>
      <c r="R90" s="92"/>
      <c r="S90" s="92"/>
      <c r="T90" s="92"/>
      <c r="U90" s="92"/>
      <c r="V90" s="92"/>
      <c r="W90" s="92"/>
      <c r="X90" s="92"/>
      <c r="Y90" s="61"/>
      <c r="Z90" s="61"/>
      <c r="AA90" s="61"/>
      <c r="AB90" s="92"/>
      <c r="AC90" s="61"/>
      <c r="AD90" s="61"/>
      <c r="AE90" s="61"/>
      <c r="AF90" s="92"/>
      <c r="AG90" s="93"/>
    </row>
    <row r="91" spans="2:33" x14ac:dyDescent="0.3">
      <c r="B91" s="90"/>
      <c r="C91" s="90"/>
      <c r="D91" s="31"/>
      <c r="E91" s="31"/>
      <c r="F91" s="31"/>
      <c r="G91" s="91"/>
      <c r="H91" s="71"/>
      <c r="I91" s="71"/>
      <c r="J91" s="71"/>
      <c r="K91" s="31"/>
      <c r="L91" s="31"/>
      <c r="M91" s="31"/>
      <c r="N91" s="31"/>
      <c r="O91" s="71"/>
      <c r="P91" s="153"/>
      <c r="Q91" s="92"/>
      <c r="R91" s="92"/>
      <c r="S91" s="92"/>
      <c r="T91" s="92"/>
      <c r="U91" s="92"/>
      <c r="V91" s="92"/>
      <c r="W91" s="92"/>
      <c r="X91" s="92"/>
      <c r="Y91" s="61"/>
      <c r="Z91" s="61"/>
      <c r="AA91" s="61"/>
      <c r="AB91" s="92"/>
      <c r="AC91" s="61"/>
      <c r="AD91" s="61"/>
      <c r="AE91" s="61"/>
      <c r="AF91" s="92"/>
      <c r="AG91" s="93"/>
    </row>
    <row r="92" spans="2:33" x14ac:dyDescent="0.3">
      <c r="B92" s="90"/>
      <c r="C92" s="90"/>
      <c r="D92" s="31"/>
      <c r="E92" s="31"/>
      <c r="F92" s="31"/>
      <c r="G92" s="91"/>
      <c r="H92" s="71"/>
      <c r="I92" s="71"/>
      <c r="J92" s="71"/>
      <c r="K92" s="31"/>
      <c r="L92" s="31"/>
      <c r="M92" s="31"/>
      <c r="N92" s="31"/>
      <c r="O92" s="71"/>
      <c r="P92" s="153"/>
      <c r="Q92" s="92"/>
      <c r="R92" s="92"/>
      <c r="S92" s="92"/>
      <c r="T92" s="92"/>
      <c r="U92" s="92"/>
      <c r="V92" s="92"/>
      <c r="W92" s="92"/>
      <c r="X92" s="92"/>
      <c r="Y92" s="61"/>
      <c r="Z92" s="61"/>
      <c r="AA92" s="61"/>
      <c r="AB92" s="92"/>
      <c r="AC92" s="61"/>
      <c r="AD92" s="61"/>
      <c r="AE92" s="61"/>
      <c r="AF92" s="92"/>
      <c r="AG92" s="93"/>
    </row>
    <row r="93" spans="2:33" x14ac:dyDescent="0.3">
      <c r="B93" s="90"/>
      <c r="C93" s="90"/>
      <c r="D93" s="31"/>
      <c r="E93" s="31"/>
      <c r="F93" s="31"/>
      <c r="G93" s="91"/>
      <c r="H93" s="71"/>
      <c r="I93" s="71"/>
      <c r="J93" s="71"/>
      <c r="K93" s="31"/>
      <c r="L93" s="31"/>
      <c r="M93" s="31"/>
      <c r="N93" s="31"/>
      <c r="O93" s="71"/>
      <c r="P93" s="153"/>
      <c r="Q93" s="92"/>
      <c r="R93" s="92"/>
      <c r="S93" s="92"/>
      <c r="T93" s="92"/>
      <c r="U93" s="92"/>
      <c r="V93" s="92"/>
      <c r="W93" s="92"/>
      <c r="X93" s="92"/>
      <c r="Y93" s="61"/>
      <c r="Z93" s="61"/>
      <c r="AA93" s="61"/>
      <c r="AB93" s="92"/>
      <c r="AC93" s="61"/>
      <c r="AD93" s="61"/>
      <c r="AE93" s="61"/>
      <c r="AF93" s="92"/>
      <c r="AG93" s="93"/>
    </row>
    <row r="94" spans="2:33" x14ac:dyDescent="0.3">
      <c r="B94" s="90"/>
      <c r="C94" s="90"/>
      <c r="D94" s="31"/>
      <c r="E94" s="31"/>
      <c r="F94" s="31"/>
      <c r="G94" s="91"/>
      <c r="H94" s="71"/>
      <c r="I94" s="71"/>
      <c r="J94" s="71"/>
      <c r="K94" s="31"/>
      <c r="L94" s="31"/>
      <c r="M94" s="31"/>
      <c r="N94" s="31"/>
      <c r="O94" s="71"/>
      <c r="P94" s="153"/>
      <c r="Q94" s="92"/>
      <c r="R94" s="92"/>
      <c r="S94" s="92"/>
      <c r="T94" s="92"/>
      <c r="U94" s="92"/>
      <c r="V94" s="92"/>
      <c r="W94" s="92"/>
      <c r="X94" s="92"/>
      <c r="Y94" s="61"/>
      <c r="Z94" s="61"/>
      <c r="AA94" s="61"/>
      <c r="AB94" s="92"/>
      <c r="AC94" s="61"/>
      <c r="AD94" s="61"/>
      <c r="AE94" s="61"/>
      <c r="AF94" s="92"/>
      <c r="AG94" s="93"/>
    </row>
    <row r="95" spans="2:33" x14ac:dyDescent="0.3">
      <c r="B95" s="90"/>
      <c r="C95" s="90"/>
      <c r="D95" s="31"/>
      <c r="E95" s="31"/>
      <c r="F95" s="31"/>
      <c r="G95" s="91"/>
      <c r="H95" s="71"/>
      <c r="I95" s="71"/>
      <c r="J95" s="71"/>
      <c r="K95" s="31"/>
      <c r="L95" s="31"/>
      <c r="M95" s="31"/>
      <c r="N95" s="31"/>
      <c r="O95" s="71"/>
      <c r="P95" s="153"/>
      <c r="Q95" s="92"/>
      <c r="R95" s="92"/>
      <c r="S95" s="92"/>
      <c r="T95" s="92"/>
      <c r="U95" s="92"/>
      <c r="V95" s="92"/>
      <c r="W95" s="92"/>
      <c r="X95" s="92"/>
      <c r="Y95" s="61"/>
      <c r="Z95" s="61"/>
      <c r="AA95" s="61"/>
      <c r="AB95" s="92"/>
      <c r="AC95" s="61"/>
      <c r="AD95" s="61"/>
      <c r="AE95" s="61"/>
      <c r="AF95" s="92"/>
      <c r="AG95" s="93"/>
    </row>
    <row r="96" spans="2:33" x14ac:dyDescent="0.3">
      <c r="B96" s="90"/>
      <c r="C96" s="90"/>
      <c r="D96" s="31"/>
      <c r="E96" s="31"/>
      <c r="F96" s="31"/>
      <c r="G96" s="91"/>
      <c r="H96" s="71"/>
      <c r="I96" s="71"/>
      <c r="J96" s="71"/>
      <c r="K96" s="31"/>
      <c r="L96" s="31"/>
      <c r="M96" s="31"/>
      <c r="N96" s="31"/>
      <c r="O96" s="71"/>
      <c r="P96" s="153"/>
      <c r="Q96" s="92"/>
      <c r="R96" s="92"/>
      <c r="S96" s="92"/>
      <c r="T96" s="92"/>
      <c r="U96" s="92"/>
      <c r="V96" s="92"/>
      <c r="W96" s="92"/>
      <c r="X96" s="92"/>
      <c r="Y96" s="61"/>
      <c r="Z96" s="61"/>
      <c r="AA96" s="61"/>
      <c r="AB96" s="92"/>
      <c r="AC96" s="61"/>
      <c r="AD96" s="61"/>
      <c r="AE96" s="61"/>
      <c r="AF96" s="92"/>
      <c r="AG96" s="93"/>
    </row>
    <row r="97" spans="2:33" x14ac:dyDescent="0.3">
      <c r="B97" s="90"/>
      <c r="C97" s="90"/>
      <c r="D97" s="31"/>
      <c r="E97" s="31"/>
      <c r="F97" s="31"/>
      <c r="G97" s="91"/>
      <c r="H97" s="71"/>
      <c r="I97" s="71"/>
      <c r="J97" s="71"/>
      <c r="K97" s="31"/>
      <c r="L97" s="31"/>
      <c r="M97" s="31"/>
      <c r="N97" s="31"/>
      <c r="O97" s="71"/>
      <c r="P97" s="153"/>
      <c r="Q97" s="92"/>
      <c r="R97" s="92"/>
      <c r="S97" s="92"/>
      <c r="T97" s="92"/>
      <c r="U97" s="92"/>
      <c r="V97" s="92"/>
      <c r="W97" s="92"/>
      <c r="X97" s="92"/>
      <c r="Y97" s="61"/>
      <c r="Z97" s="61"/>
      <c r="AA97" s="61"/>
      <c r="AB97" s="92"/>
      <c r="AC97" s="61"/>
      <c r="AD97" s="61"/>
      <c r="AE97" s="61"/>
      <c r="AF97" s="92"/>
      <c r="AG97" s="93"/>
    </row>
    <row r="98" spans="2:33" x14ac:dyDescent="0.3">
      <c r="B98" s="90"/>
      <c r="C98" s="90"/>
      <c r="D98" s="31"/>
      <c r="E98" s="31"/>
      <c r="F98" s="31"/>
      <c r="G98" s="91"/>
      <c r="H98" s="71"/>
      <c r="I98" s="71"/>
      <c r="J98" s="71"/>
      <c r="K98" s="31"/>
      <c r="L98" s="31"/>
      <c r="M98" s="31"/>
      <c r="N98" s="31"/>
      <c r="O98" s="71"/>
      <c r="P98" s="153"/>
      <c r="Q98" s="92"/>
      <c r="R98" s="92"/>
      <c r="S98" s="92"/>
      <c r="T98" s="92"/>
      <c r="U98" s="92"/>
      <c r="V98" s="92"/>
      <c r="W98" s="92"/>
      <c r="X98" s="92"/>
      <c r="Y98" s="61"/>
      <c r="Z98" s="61"/>
      <c r="AA98" s="61"/>
      <c r="AB98" s="92"/>
      <c r="AC98" s="61"/>
      <c r="AD98" s="61"/>
      <c r="AE98" s="61"/>
      <c r="AF98" s="92"/>
      <c r="AG98" s="93"/>
    </row>
    <row r="99" spans="2:33" x14ac:dyDescent="0.3">
      <c r="B99" s="90"/>
      <c r="C99" s="90"/>
      <c r="D99" s="31"/>
      <c r="E99" s="31"/>
      <c r="F99" s="31"/>
      <c r="G99" s="91"/>
      <c r="H99" s="71"/>
      <c r="I99" s="71"/>
      <c r="J99" s="71"/>
      <c r="K99" s="31"/>
      <c r="L99" s="31"/>
      <c r="M99" s="31"/>
      <c r="N99" s="31"/>
      <c r="O99" s="71"/>
      <c r="P99" s="153"/>
      <c r="Q99" s="92"/>
      <c r="R99" s="92"/>
      <c r="S99" s="92"/>
      <c r="T99" s="92"/>
      <c r="U99" s="92"/>
      <c r="V99" s="92"/>
      <c r="W99" s="92"/>
      <c r="X99" s="92"/>
      <c r="Y99" s="61"/>
      <c r="Z99" s="61"/>
      <c r="AA99" s="61"/>
      <c r="AB99" s="92"/>
      <c r="AC99" s="61"/>
      <c r="AD99" s="61"/>
      <c r="AE99" s="61"/>
      <c r="AF99" s="92"/>
      <c r="AG99" s="93"/>
    </row>
    <row r="100" spans="2:33" x14ac:dyDescent="0.3">
      <c r="B100" s="90"/>
      <c r="C100" s="90"/>
      <c r="D100" s="31"/>
      <c r="E100" s="31"/>
      <c r="F100" s="31"/>
      <c r="G100" s="91"/>
      <c r="H100" s="71"/>
      <c r="I100" s="71"/>
      <c r="J100" s="71"/>
      <c r="K100" s="31"/>
      <c r="L100" s="31"/>
      <c r="M100" s="31"/>
      <c r="N100" s="31"/>
      <c r="O100" s="71"/>
      <c r="P100" s="153"/>
      <c r="Q100" s="92"/>
      <c r="R100" s="92"/>
      <c r="S100" s="92"/>
      <c r="T100" s="92"/>
      <c r="U100" s="92"/>
      <c r="V100" s="92"/>
      <c r="W100" s="92"/>
      <c r="X100" s="92"/>
      <c r="Y100" s="61"/>
      <c r="Z100" s="61"/>
      <c r="AA100" s="61"/>
      <c r="AB100" s="92"/>
      <c r="AC100" s="61"/>
      <c r="AD100" s="61"/>
      <c r="AE100" s="61"/>
      <c r="AF100" s="92"/>
      <c r="AG100" s="93"/>
    </row>
    <row r="101" spans="2:33" x14ac:dyDescent="0.3">
      <c r="B101" s="90"/>
      <c r="C101" s="90"/>
      <c r="D101" s="31"/>
      <c r="E101" s="31"/>
      <c r="F101" s="31"/>
      <c r="G101" s="91"/>
      <c r="H101" s="71"/>
      <c r="I101" s="71"/>
      <c r="J101" s="71"/>
      <c r="K101" s="31"/>
      <c r="L101" s="31"/>
      <c r="M101" s="31"/>
      <c r="N101" s="31"/>
      <c r="O101" s="71"/>
      <c r="P101" s="153"/>
      <c r="Q101" s="92"/>
      <c r="R101" s="92"/>
      <c r="S101" s="92"/>
      <c r="T101" s="92"/>
      <c r="U101" s="92"/>
      <c r="V101" s="92"/>
      <c r="W101" s="92"/>
      <c r="X101" s="92"/>
      <c r="Y101" s="61"/>
      <c r="Z101" s="61"/>
      <c r="AA101" s="61"/>
      <c r="AB101" s="92"/>
      <c r="AC101" s="61"/>
      <c r="AD101" s="61"/>
      <c r="AE101" s="61"/>
      <c r="AF101" s="92"/>
      <c r="AG101" s="93"/>
    </row>
    <row r="102" spans="2:33" x14ac:dyDescent="0.3">
      <c r="B102" s="90"/>
      <c r="C102" s="90"/>
      <c r="D102" s="31"/>
      <c r="E102" s="31"/>
      <c r="F102" s="31"/>
      <c r="G102" s="91"/>
      <c r="H102" s="71"/>
      <c r="I102" s="71"/>
      <c r="J102" s="71"/>
      <c r="K102" s="31"/>
      <c r="L102" s="31"/>
      <c r="M102" s="31"/>
      <c r="N102" s="31"/>
      <c r="O102" s="71"/>
      <c r="P102" s="153"/>
      <c r="Q102" s="92"/>
      <c r="R102" s="92"/>
      <c r="S102" s="92"/>
      <c r="T102" s="92"/>
      <c r="U102" s="92"/>
      <c r="V102" s="92"/>
      <c r="W102" s="92"/>
      <c r="X102" s="92"/>
      <c r="Y102" s="61"/>
      <c r="Z102" s="61"/>
      <c r="AA102" s="61"/>
      <c r="AB102" s="92"/>
      <c r="AC102" s="61"/>
      <c r="AD102" s="61"/>
      <c r="AE102" s="61"/>
      <c r="AF102" s="92"/>
      <c r="AG102" s="93"/>
    </row>
    <row r="103" spans="2:33" x14ac:dyDescent="0.3">
      <c r="B103" s="90"/>
      <c r="C103" s="90"/>
      <c r="D103" s="31"/>
      <c r="E103" s="31"/>
      <c r="F103" s="31"/>
      <c r="G103" s="91"/>
      <c r="H103" s="71"/>
      <c r="I103" s="71"/>
      <c r="J103" s="71"/>
      <c r="K103" s="31"/>
      <c r="L103" s="31"/>
      <c r="M103" s="31"/>
      <c r="N103" s="31"/>
      <c r="O103" s="71"/>
      <c r="P103" s="153"/>
      <c r="Q103" s="92"/>
      <c r="R103" s="92"/>
      <c r="S103" s="92"/>
      <c r="T103" s="92"/>
      <c r="U103" s="92"/>
      <c r="V103" s="92"/>
      <c r="W103" s="92"/>
      <c r="X103" s="92"/>
      <c r="Y103" s="61"/>
      <c r="Z103" s="61"/>
      <c r="AA103" s="61"/>
      <c r="AB103" s="92"/>
      <c r="AC103" s="61"/>
      <c r="AD103" s="61"/>
      <c r="AE103" s="61"/>
      <c r="AF103" s="92"/>
      <c r="AG103" s="93"/>
    </row>
    <row r="104" spans="2:33" x14ac:dyDescent="0.3">
      <c r="B104" s="90"/>
      <c r="C104" s="90"/>
      <c r="D104" s="31"/>
      <c r="E104" s="31"/>
      <c r="F104" s="31"/>
      <c r="G104" s="91"/>
      <c r="H104" s="71"/>
      <c r="I104" s="71"/>
      <c r="J104" s="71"/>
      <c r="K104" s="31"/>
      <c r="L104" s="31"/>
      <c r="M104" s="31"/>
      <c r="N104" s="31"/>
      <c r="O104" s="71"/>
      <c r="P104" s="153"/>
      <c r="Q104" s="92"/>
      <c r="R104" s="92"/>
      <c r="S104" s="92"/>
      <c r="T104" s="92"/>
      <c r="U104" s="92"/>
      <c r="V104" s="92"/>
      <c r="W104" s="92"/>
      <c r="X104" s="92"/>
      <c r="Y104" s="61"/>
      <c r="Z104" s="61"/>
      <c r="AA104" s="61"/>
      <c r="AB104" s="92"/>
      <c r="AC104" s="61"/>
      <c r="AD104" s="61"/>
      <c r="AE104" s="61"/>
      <c r="AF104" s="92"/>
      <c r="AG104" s="93"/>
    </row>
    <row r="105" spans="2:33" x14ac:dyDescent="0.3">
      <c r="B105" s="90"/>
      <c r="C105" s="90"/>
      <c r="D105" s="31"/>
      <c r="E105" s="31"/>
      <c r="F105" s="31"/>
      <c r="G105" s="91"/>
      <c r="H105" s="71"/>
      <c r="I105" s="71"/>
      <c r="J105" s="71"/>
      <c r="K105" s="31"/>
      <c r="L105" s="31"/>
      <c r="M105" s="31"/>
      <c r="N105" s="31"/>
      <c r="O105" s="71"/>
      <c r="P105" s="153"/>
      <c r="Q105" s="92"/>
      <c r="R105" s="92"/>
      <c r="S105" s="92"/>
      <c r="T105" s="92"/>
      <c r="U105" s="92"/>
      <c r="V105" s="92"/>
      <c r="W105" s="92"/>
      <c r="X105" s="92"/>
      <c r="Y105" s="61"/>
      <c r="Z105" s="61"/>
      <c r="AA105" s="61"/>
      <c r="AB105" s="92"/>
      <c r="AC105" s="61"/>
      <c r="AD105" s="61"/>
      <c r="AE105" s="61"/>
      <c r="AF105" s="92"/>
      <c r="AG105" s="93"/>
    </row>
    <row r="106" spans="2:33" x14ac:dyDescent="0.3">
      <c r="B106" s="90"/>
      <c r="C106" s="90"/>
      <c r="D106" s="31"/>
      <c r="E106" s="31"/>
      <c r="F106" s="31"/>
      <c r="G106" s="91"/>
      <c r="H106" s="71"/>
      <c r="I106" s="71"/>
      <c r="J106" s="71"/>
      <c r="K106" s="31"/>
      <c r="L106" s="31"/>
      <c r="M106" s="31"/>
      <c r="N106" s="31"/>
      <c r="O106" s="71"/>
      <c r="P106" s="153"/>
      <c r="Q106" s="92"/>
      <c r="R106" s="92"/>
      <c r="S106" s="92"/>
      <c r="T106" s="92"/>
      <c r="U106" s="92"/>
      <c r="V106" s="92"/>
      <c r="W106" s="92"/>
      <c r="X106" s="92"/>
      <c r="Y106" s="61"/>
      <c r="Z106" s="61"/>
      <c r="AA106" s="61"/>
      <c r="AB106" s="92"/>
      <c r="AC106" s="61"/>
      <c r="AD106" s="61"/>
      <c r="AE106" s="61"/>
      <c r="AF106" s="92"/>
      <c r="AG106" s="93"/>
    </row>
    <row r="107" spans="2:33" x14ac:dyDescent="0.3">
      <c r="B107" s="90"/>
      <c r="C107" s="90"/>
      <c r="D107" s="31"/>
      <c r="E107" s="31"/>
      <c r="F107" s="31"/>
      <c r="G107" s="91"/>
      <c r="H107" s="71"/>
      <c r="I107" s="71"/>
      <c r="J107" s="71"/>
      <c r="K107" s="31"/>
      <c r="L107" s="31"/>
      <c r="M107" s="31"/>
      <c r="N107" s="31"/>
      <c r="O107" s="71"/>
      <c r="P107" s="153"/>
      <c r="Q107" s="92"/>
      <c r="R107" s="92"/>
      <c r="S107" s="92"/>
      <c r="T107" s="92"/>
      <c r="U107" s="92"/>
      <c r="V107" s="92"/>
      <c r="W107" s="92"/>
      <c r="X107" s="92"/>
      <c r="Y107" s="61"/>
      <c r="Z107" s="61"/>
      <c r="AA107" s="61"/>
      <c r="AB107" s="92"/>
      <c r="AC107" s="61"/>
      <c r="AD107" s="61"/>
      <c r="AE107" s="61"/>
      <c r="AF107" s="92"/>
      <c r="AG107" s="93"/>
    </row>
    <row r="108" spans="2:33" x14ac:dyDescent="0.3">
      <c r="B108" s="90"/>
      <c r="C108" s="90"/>
      <c r="D108" s="31"/>
      <c r="E108" s="31"/>
      <c r="F108" s="31"/>
      <c r="G108" s="91"/>
      <c r="H108" s="71"/>
      <c r="I108" s="71"/>
      <c r="J108" s="71"/>
      <c r="K108" s="31"/>
      <c r="L108" s="31"/>
      <c r="M108" s="31"/>
      <c r="N108" s="31"/>
      <c r="O108" s="71"/>
      <c r="P108" s="153"/>
      <c r="Q108" s="92"/>
      <c r="R108" s="92"/>
      <c r="S108" s="92"/>
      <c r="T108" s="92"/>
      <c r="U108" s="92"/>
      <c r="V108" s="92"/>
      <c r="W108" s="92"/>
      <c r="X108" s="92"/>
      <c r="Y108" s="61"/>
      <c r="Z108" s="61"/>
      <c r="AA108" s="61"/>
      <c r="AB108" s="92"/>
      <c r="AC108" s="61"/>
      <c r="AD108" s="61"/>
      <c r="AE108" s="61"/>
      <c r="AF108" s="92"/>
      <c r="AG108" s="93"/>
    </row>
    <row r="109" spans="2:33" x14ac:dyDescent="0.3">
      <c r="B109" s="90"/>
      <c r="C109" s="90"/>
      <c r="D109" s="31"/>
      <c r="E109" s="31"/>
      <c r="F109" s="31"/>
      <c r="G109" s="91"/>
      <c r="H109" s="71"/>
      <c r="I109" s="71"/>
      <c r="J109" s="71"/>
      <c r="K109" s="31"/>
      <c r="L109" s="31"/>
      <c r="M109" s="31"/>
      <c r="N109" s="31"/>
      <c r="O109" s="71"/>
      <c r="P109" s="153"/>
      <c r="Q109" s="92"/>
      <c r="R109" s="92"/>
      <c r="S109" s="92"/>
      <c r="T109" s="92"/>
      <c r="U109" s="92"/>
      <c r="V109" s="92"/>
      <c r="W109" s="92"/>
      <c r="X109" s="92"/>
      <c r="Y109" s="61"/>
      <c r="Z109" s="61"/>
      <c r="AA109" s="61"/>
      <c r="AB109" s="92"/>
      <c r="AC109" s="61"/>
      <c r="AD109" s="61"/>
      <c r="AE109" s="61"/>
      <c r="AF109" s="92"/>
      <c r="AG109" s="93"/>
    </row>
    <row r="110" spans="2:33" x14ac:dyDescent="0.3">
      <c r="B110" s="90"/>
      <c r="C110" s="90"/>
      <c r="D110" s="31"/>
      <c r="E110" s="31"/>
      <c r="F110" s="31"/>
      <c r="G110" s="91"/>
      <c r="H110" s="71"/>
      <c r="I110" s="71"/>
      <c r="J110" s="71"/>
      <c r="K110" s="31"/>
      <c r="L110" s="31"/>
      <c r="M110" s="31"/>
      <c r="N110" s="31"/>
      <c r="O110" s="71"/>
      <c r="P110" s="153"/>
      <c r="Q110" s="92"/>
      <c r="R110" s="92"/>
      <c r="S110" s="92"/>
      <c r="T110" s="92"/>
      <c r="U110" s="92"/>
      <c r="V110" s="92"/>
      <c r="W110" s="92"/>
      <c r="X110" s="92"/>
      <c r="Y110" s="61"/>
      <c r="Z110" s="61"/>
      <c r="AA110" s="61"/>
      <c r="AB110" s="92"/>
      <c r="AC110" s="61"/>
      <c r="AD110" s="61"/>
      <c r="AE110" s="61"/>
      <c r="AF110" s="92"/>
      <c r="AG110" s="93"/>
    </row>
    <row r="111" spans="2:33" x14ac:dyDescent="0.3">
      <c r="B111" s="90"/>
      <c r="C111" s="90"/>
      <c r="D111" s="31"/>
      <c r="E111" s="31"/>
      <c r="F111" s="31"/>
      <c r="G111" s="91"/>
      <c r="H111" s="71"/>
      <c r="I111" s="71"/>
      <c r="J111" s="71"/>
      <c r="K111" s="31"/>
      <c r="L111" s="31"/>
      <c r="M111" s="31"/>
      <c r="N111" s="31"/>
      <c r="O111" s="71"/>
      <c r="P111" s="153"/>
      <c r="Q111" s="92"/>
      <c r="R111" s="92"/>
      <c r="S111" s="92"/>
      <c r="T111" s="92"/>
      <c r="U111" s="92"/>
      <c r="V111" s="92"/>
      <c r="W111" s="92"/>
      <c r="X111" s="92"/>
      <c r="Y111" s="61"/>
      <c r="Z111" s="61"/>
      <c r="AA111" s="61"/>
      <c r="AB111" s="92"/>
      <c r="AC111" s="61"/>
      <c r="AD111" s="61"/>
      <c r="AE111" s="61"/>
      <c r="AF111" s="92"/>
      <c r="AG111" s="93"/>
    </row>
    <row r="112" spans="2:33" x14ac:dyDescent="0.3">
      <c r="B112" s="90"/>
      <c r="C112" s="90"/>
      <c r="D112" s="31"/>
      <c r="E112" s="31"/>
      <c r="F112" s="31"/>
      <c r="G112" s="91"/>
      <c r="H112" s="71"/>
      <c r="I112" s="71"/>
      <c r="J112" s="71"/>
      <c r="K112" s="31"/>
      <c r="L112" s="31"/>
      <c r="M112" s="31"/>
      <c r="N112" s="31"/>
      <c r="O112" s="71"/>
      <c r="P112" s="153"/>
      <c r="Q112" s="92"/>
      <c r="R112" s="92"/>
      <c r="S112" s="92"/>
      <c r="T112" s="92"/>
      <c r="U112" s="92"/>
      <c r="V112" s="92"/>
      <c r="W112" s="92"/>
      <c r="X112" s="92"/>
      <c r="Y112" s="61"/>
      <c r="Z112" s="61"/>
      <c r="AA112" s="61"/>
      <c r="AB112" s="92"/>
      <c r="AC112" s="61"/>
      <c r="AD112" s="61"/>
      <c r="AE112" s="61"/>
      <c r="AF112" s="92"/>
      <c r="AG112" s="93"/>
    </row>
    <row r="113" spans="2:33" x14ac:dyDescent="0.3">
      <c r="B113" s="90"/>
      <c r="C113" s="90"/>
      <c r="D113" s="31"/>
      <c r="E113" s="31"/>
      <c r="F113" s="31"/>
      <c r="G113" s="91"/>
      <c r="H113" s="71"/>
      <c r="I113" s="71"/>
      <c r="J113" s="71"/>
      <c r="K113" s="31"/>
      <c r="L113" s="31"/>
      <c r="M113" s="31"/>
      <c r="N113" s="31"/>
      <c r="O113" s="71"/>
      <c r="P113" s="153"/>
      <c r="Q113" s="92"/>
      <c r="R113" s="92"/>
      <c r="S113" s="92"/>
      <c r="T113" s="92"/>
      <c r="U113" s="92"/>
      <c r="V113" s="92"/>
      <c r="W113" s="92"/>
      <c r="X113" s="92"/>
      <c r="Y113" s="61"/>
      <c r="Z113" s="61"/>
      <c r="AA113" s="61"/>
      <c r="AB113" s="92"/>
      <c r="AC113" s="61"/>
      <c r="AD113" s="61"/>
      <c r="AE113" s="61"/>
      <c r="AF113" s="92"/>
      <c r="AG113" s="93"/>
    </row>
    <row r="114" spans="2:33" x14ac:dyDescent="0.3">
      <c r="B114" s="90"/>
      <c r="C114" s="90"/>
      <c r="D114" s="31"/>
      <c r="E114" s="31"/>
      <c r="F114" s="31"/>
      <c r="G114" s="91"/>
      <c r="H114" s="71"/>
      <c r="I114" s="71"/>
      <c r="J114" s="71"/>
      <c r="K114" s="31"/>
      <c r="L114" s="31"/>
      <c r="M114" s="31"/>
      <c r="N114" s="31"/>
      <c r="O114" s="71"/>
      <c r="P114" s="153"/>
      <c r="Q114" s="92"/>
      <c r="R114" s="92"/>
      <c r="S114" s="92"/>
      <c r="T114" s="92"/>
      <c r="U114" s="92"/>
      <c r="V114" s="92"/>
      <c r="W114" s="92"/>
      <c r="X114" s="92"/>
      <c r="Y114" s="61"/>
      <c r="Z114" s="61"/>
      <c r="AA114" s="61"/>
      <c r="AB114" s="92"/>
      <c r="AC114" s="61"/>
      <c r="AD114" s="61"/>
      <c r="AE114" s="61"/>
      <c r="AF114" s="92"/>
      <c r="AG114" s="93"/>
    </row>
    <row r="115" spans="2:33" x14ac:dyDescent="0.3">
      <c r="B115" s="90"/>
      <c r="C115" s="90"/>
      <c r="D115" s="31"/>
      <c r="E115" s="31"/>
      <c r="F115" s="31"/>
      <c r="G115" s="91"/>
      <c r="H115" s="71"/>
      <c r="I115" s="71"/>
      <c r="J115" s="71"/>
      <c r="K115" s="31"/>
      <c r="L115" s="31"/>
      <c r="M115" s="31"/>
      <c r="N115" s="31"/>
      <c r="O115" s="71"/>
      <c r="P115" s="153"/>
      <c r="Q115" s="92"/>
      <c r="R115" s="92"/>
      <c r="S115" s="92"/>
      <c r="T115" s="92"/>
      <c r="U115" s="92"/>
      <c r="V115" s="92"/>
      <c r="W115" s="92"/>
      <c r="X115" s="92"/>
      <c r="Y115" s="61"/>
      <c r="Z115" s="61"/>
      <c r="AA115" s="61"/>
      <c r="AB115" s="92"/>
      <c r="AC115" s="61"/>
      <c r="AD115" s="61"/>
      <c r="AE115" s="61"/>
      <c r="AF115" s="92"/>
      <c r="AG115" s="93"/>
    </row>
    <row r="116" spans="2:33" x14ac:dyDescent="0.3">
      <c r="B116" s="90"/>
      <c r="C116" s="90"/>
      <c r="D116" s="31"/>
      <c r="E116" s="31"/>
      <c r="F116" s="31"/>
      <c r="G116" s="91"/>
      <c r="H116" s="71"/>
      <c r="I116" s="71"/>
      <c r="J116" s="71"/>
      <c r="K116" s="31"/>
      <c r="L116" s="31"/>
      <c r="M116" s="31"/>
      <c r="N116" s="31"/>
      <c r="O116" s="71"/>
      <c r="P116" s="153"/>
      <c r="Q116" s="92"/>
      <c r="R116" s="92"/>
      <c r="S116" s="92"/>
      <c r="T116" s="92"/>
      <c r="U116" s="92"/>
      <c r="V116" s="92"/>
      <c r="W116" s="92"/>
      <c r="X116" s="92"/>
      <c r="Y116" s="61"/>
      <c r="Z116" s="61"/>
      <c r="AA116" s="61"/>
      <c r="AB116" s="92"/>
      <c r="AC116" s="61"/>
      <c r="AD116" s="61"/>
      <c r="AE116" s="61"/>
      <c r="AF116" s="92"/>
      <c r="AG116" s="93"/>
    </row>
    <row r="117" spans="2:33" x14ac:dyDescent="0.3">
      <c r="B117" s="90"/>
      <c r="C117" s="90"/>
      <c r="D117" s="31"/>
      <c r="E117" s="31"/>
      <c r="F117" s="31"/>
      <c r="G117" s="91"/>
      <c r="H117" s="71"/>
      <c r="I117" s="71"/>
      <c r="J117" s="71"/>
      <c r="K117" s="31"/>
      <c r="L117" s="31"/>
      <c r="M117" s="31"/>
      <c r="N117" s="31"/>
      <c r="O117" s="71"/>
      <c r="P117" s="153"/>
      <c r="Q117" s="92"/>
      <c r="R117" s="92"/>
      <c r="S117" s="92"/>
      <c r="T117" s="92"/>
      <c r="U117" s="92"/>
      <c r="V117" s="92"/>
      <c r="W117" s="92"/>
      <c r="X117" s="92"/>
      <c r="Y117" s="61"/>
      <c r="Z117" s="61"/>
      <c r="AA117" s="61"/>
      <c r="AB117" s="92"/>
      <c r="AC117" s="61"/>
      <c r="AD117" s="61"/>
      <c r="AE117" s="61"/>
      <c r="AF117" s="92"/>
      <c r="AG117" s="93"/>
    </row>
    <row r="118" spans="2:33" x14ac:dyDescent="0.3">
      <c r="B118" s="90"/>
      <c r="C118" s="90"/>
      <c r="D118" s="31"/>
      <c r="E118" s="31"/>
      <c r="F118" s="31"/>
      <c r="G118" s="91"/>
      <c r="H118" s="71"/>
      <c r="I118" s="71"/>
      <c r="J118" s="71"/>
      <c r="K118" s="31"/>
      <c r="L118" s="31"/>
      <c r="M118" s="31"/>
      <c r="N118" s="31"/>
      <c r="O118" s="71"/>
      <c r="P118" s="153"/>
      <c r="Q118" s="92"/>
      <c r="R118" s="92"/>
      <c r="S118" s="92"/>
      <c r="T118" s="92"/>
      <c r="U118" s="92"/>
      <c r="V118" s="92"/>
      <c r="W118" s="92"/>
      <c r="X118" s="92"/>
      <c r="Y118" s="61"/>
      <c r="Z118" s="61"/>
      <c r="AA118" s="61"/>
      <c r="AB118" s="92"/>
      <c r="AC118" s="61"/>
      <c r="AD118" s="61"/>
      <c r="AE118" s="61"/>
      <c r="AF118" s="92"/>
      <c r="AG118" s="93"/>
    </row>
    <row r="119" spans="2:33" x14ac:dyDescent="0.3">
      <c r="B119" s="90"/>
      <c r="C119" s="90"/>
      <c r="D119" s="31"/>
      <c r="E119" s="31"/>
      <c r="F119" s="31"/>
      <c r="G119" s="91"/>
      <c r="H119" s="71"/>
      <c r="I119" s="71"/>
      <c r="J119" s="71"/>
      <c r="K119" s="31"/>
      <c r="L119" s="31"/>
      <c r="M119" s="31"/>
      <c r="N119" s="31"/>
      <c r="O119" s="71"/>
      <c r="P119" s="153"/>
      <c r="Q119" s="92"/>
      <c r="R119" s="92"/>
      <c r="S119" s="92"/>
      <c r="T119" s="92"/>
      <c r="U119" s="92"/>
      <c r="V119" s="92"/>
      <c r="W119" s="92"/>
      <c r="X119" s="92"/>
      <c r="Y119" s="61"/>
      <c r="Z119" s="61"/>
      <c r="AA119" s="61"/>
      <c r="AB119" s="92"/>
      <c r="AC119" s="61"/>
      <c r="AD119" s="61"/>
      <c r="AE119" s="61"/>
      <c r="AF119" s="92"/>
      <c r="AG119" s="93"/>
    </row>
    <row r="120" spans="2:33" x14ac:dyDescent="0.3">
      <c r="B120" s="90"/>
      <c r="C120" s="90"/>
      <c r="D120" s="31"/>
      <c r="E120" s="31"/>
      <c r="F120" s="31"/>
      <c r="G120" s="91"/>
      <c r="H120" s="71"/>
      <c r="I120" s="71"/>
      <c r="J120" s="71"/>
      <c r="K120" s="31"/>
      <c r="L120" s="31"/>
      <c r="M120" s="31"/>
      <c r="N120" s="31"/>
      <c r="O120" s="71"/>
      <c r="P120" s="153"/>
      <c r="Q120" s="92"/>
      <c r="R120" s="92"/>
      <c r="S120" s="92"/>
      <c r="T120" s="92"/>
      <c r="U120" s="92"/>
      <c r="V120" s="92"/>
      <c r="W120" s="92"/>
      <c r="X120" s="92"/>
      <c r="Y120" s="61"/>
      <c r="Z120" s="61"/>
      <c r="AA120" s="61"/>
      <c r="AB120" s="92"/>
      <c r="AC120" s="61"/>
      <c r="AD120" s="61"/>
      <c r="AE120" s="61"/>
      <c r="AF120" s="92"/>
      <c r="AG120" s="93"/>
    </row>
    <row r="121" spans="2:33" x14ac:dyDescent="0.3">
      <c r="B121" s="90"/>
      <c r="C121" s="90"/>
      <c r="D121" s="31"/>
      <c r="E121" s="31"/>
      <c r="F121" s="31"/>
      <c r="G121" s="91"/>
      <c r="H121" s="71"/>
      <c r="I121" s="71"/>
      <c r="J121" s="71"/>
      <c r="K121" s="31"/>
      <c r="L121" s="31"/>
      <c r="M121" s="31"/>
      <c r="N121" s="31"/>
      <c r="O121" s="71"/>
      <c r="P121" s="153"/>
      <c r="Q121" s="92"/>
      <c r="R121" s="92"/>
      <c r="S121" s="92"/>
      <c r="T121" s="92"/>
      <c r="U121" s="92"/>
      <c r="V121" s="92"/>
      <c r="W121" s="92"/>
      <c r="X121" s="92"/>
      <c r="Y121" s="61"/>
      <c r="Z121" s="61"/>
      <c r="AA121" s="61"/>
      <c r="AB121" s="92"/>
      <c r="AC121" s="61"/>
      <c r="AD121" s="61"/>
      <c r="AE121" s="61"/>
      <c r="AF121" s="92"/>
      <c r="AG121" s="93"/>
    </row>
    <row r="122" spans="2:33" x14ac:dyDescent="0.3">
      <c r="B122" s="90"/>
      <c r="C122" s="90"/>
      <c r="D122" s="31"/>
      <c r="E122" s="31"/>
      <c r="F122" s="31"/>
      <c r="G122" s="91"/>
      <c r="H122" s="71"/>
      <c r="I122" s="71"/>
      <c r="J122" s="71"/>
      <c r="K122" s="31"/>
      <c r="L122" s="31"/>
      <c r="M122" s="31"/>
      <c r="N122" s="31"/>
      <c r="O122" s="71"/>
      <c r="P122" s="153"/>
      <c r="Q122" s="92"/>
      <c r="R122" s="92"/>
      <c r="S122" s="92"/>
      <c r="T122" s="92"/>
      <c r="U122" s="92"/>
      <c r="V122" s="92"/>
      <c r="W122" s="92"/>
      <c r="X122" s="92"/>
      <c r="Y122" s="61"/>
      <c r="Z122" s="61"/>
      <c r="AA122" s="61"/>
      <c r="AB122" s="92"/>
      <c r="AC122" s="61"/>
      <c r="AD122" s="61"/>
      <c r="AE122" s="61"/>
      <c r="AF122" s="92"/>
      <c r="AG122" s="93"/>
    </row>
    <row r="123" spans="2:33" x14ac:dyDescent="0.3">
      <c r="B123" s="90"/>
      <c r="C123" s="90"/>
      <c r="D123" s="31"/>
      <c r="E123" s="31"/>
      <c r="F123" s="31"/>
      <c r="G123" s="91"/>
      <c r="H123" s="71"/>
      <c r="I123" s="71"/>
      <c r="J123" s="71"/>
      <c r="K123" s="31"/>
      <c r="L123" s="31"/>
      <c r="M123" s="31"/>
      <c r="N123" s="31"/>
      <c r="O123" s="71"/>
      <c r="P123" s="153"/>
      <c r="Q123" s="92"/>
      <c r="R123" s="92"/>
      <c r="S123" s="92"/>
      <c r="T123" s="92"/>
      <c r="U123" s="92"/>
      <c r="V123" s="92"/>
      <c r="W123" s="92"/>
      <c r="X123" s="92"/>
      <c r="Y123" s="61"/>
      <c r="Z123" s="61"/>
      <c r="AA123" s="61"/>
      <c r="AB123" s="92"/>
      <c r="AC123" s="61"/>
      <c r="AD123" s="61"/>
      <c r="AE123" s="61"/>
      <c r="AF123" s="92"/>
      <c r="AG123" s="93"/>
    </row>
    <row r="124" spans="2:33" x14ac:dyDescent="0.3">
      <c r="B124" s="90"/>
      <c r="C124" s="90"/>
      <c r="D124" s="31"/>
      <c r="E124" s="31"/>
      <c r="F124" s="31"/>
      <c r="G124" s="91"/>
      <c r="H124" s="71"/>
      <c r="I124" s="71"/>
      <c r="J124" s="71"/>
      <c r="K124" s="31"/>
      <c r="L124" s="31"/>
      <c r="M124" s="31"/>
      <c r="N124" s="31"/>
      <c r="O124" s="71"/>
      <c r="P124" s="153"/>
      <c r="Q124" s="92"/>
      <c r="R124" s="92"/>
      <c r="S124" s="92"/>
      <c r="T124" s="92"/>
      <c r="U124" s="92"/>
      <c r="V124" s="92"/>
      <c r="W124" s="92"/>
      <c r="X124" s="92"/>
      <c r="Y124" s="61"/>
      <c r="Z124" s="61"/>
      <c r="AA124" s="61"/>
      <c r="AB124" s="92"/>
      <c r="AC124" s="61"/>
      <c r="AD124" s="61"/>
      <c r="AE124" s="61"/>
      <c r="AF124" s="92"/>
      <c r="AG124" s="93"/>
    </row>
  </sheetData>
  <autoFilter ref="B10:AG41"/>
  <phoneticPr fontId="43" type="noConversion"/>
  <pageMargins left="0.75" right="0.75" top="1" bottom="1" header="0.5" footer="0.5"/>
  <pageSetup paperSize="9" orientation="portrait" horizontalDpi="4294967292" verticalDpi="4294967292" r:id="rId1"/>
  <ignoredErrors>
    <ignoredError sqref="AC9:AE9 Q9:S9 T11:T41 U9:W9 Y9:AA9" formulaRange="1"/>
    <ignoredError sqref="T9 AB9 X9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G13"/>
  <sheetViews>
    <sheetView workbookViewId="0">
      <selection activeCell="C21" sqref="C21"/>
    </sheetView>
  </sheetViews>
  <sheetFormatPr baseColWidth="10" defaultRowHeight="15.6" x14ac:dyDescent="0.3"/>
  <cols>
    <col min="1" max="1" width="19" bestFit="1" customWidth="1"/>
    <col min="2" max="2" width="16.5" customWidth="1"/>
    <col min="3" max="5" width="16.5" bestFit="1" customWidth="1"/>
    <col min="6" max="6" width="14.09765625" bestFit="1" customWidth="1"/>
    <col min="7" max="7" width="19" bestFit="1" customWidth="1"/>
  </cols>
  <sheetData>
    <row r="1" spans="1:7" x14ac:dyDescent="0.3">
      <c r="A1" s="597" t="s">
        <v>906</v>
      </c>
      <c r="B1" s="577" t="s">
        <v>875</v>
      </c>
    </row>
    <row r="3" spans="1:7" x14ac:dyDescent="0.3">
      <c r="A3" s="597" t="s">
        <v>757</v>
      </c>
      <c r="B3" s="577" t="s">
        <v>3380</v>
      </c>
      <c r="C3" s="577" t="s">
        <v>3381</v>
      </c>
      <c r="D3" s="577" t="s">
        <v>3382</v>
      </c>
      <c r="E3" s="577" t="s">
        <v>3383</v>
      </c>
      <c r="F3" s="577" t="s">
        <v>3592</v>
      </c>
      <c r="G3" s="577" t="s">
        <v>3707</v>
      </c>
    </row>
    <row r="4" spans="1:7" x14ac:dyDescent="0.3">
      <c r="A4" s="598" t="s">
        <v>762</v>
      </c>
      <c r="B4" s="599">
        <v>135.75</v>
      </c>
      <c r="C4" s="599">
        <v>135.75</v>
      </c>
      <c r="D4" s="599">
        <v>135.75</v>
      </c>
      <c r="E4" s="599">
        <v>135.75</v>
      </c>
      <c r="F4" s="599">
        <v>2</v>
      </c>
      <c r="G4" s="599">
        <v>543</v>
      </c>
    </row>
    <row r="5" spans="1:7" x14ac:dyDescent="0.3">
      <c r="A5" s="598" t="s">
        <v>761</v>
      </c>
      <c r="B5" s="599">
        <v>756</v>
      </c>
      <c r="C5" s="599">
        <v>756</v>
      </c>
      <c r="D5" s="599">
        <v>756</v>
      </c>
      <c r="E5" s="599">
        <v>756</v>
      </c>
      <c r="F5" s="599">
        <v>4</v>
      </c>
      <c r="G5" s="599">
        <v>3024</v>
      </c>
    </row>
    <row r="6" spans="1:7" x14ac:dyDescent="0.3">
      <c r="A6" s="598" t="s">
        <v>765</v>
      </c>
      <c r="B6" s="599">
        <v>58.5</v>
      </c>
      <c r="C6" s="599">
        <v>58.5</v>
      </c>
      <c r="D6" s="599">
        <v>58.5</v>
      </c>
      <c r="E6" s="599">
        <v>58.5</v>
      </c>
      <c r="F6" s="599">
        <v>1</v>
      </c>
      <c r="G6" s="599">
        <v>234</v>
      </c>
    </row>
    <row r="7" spans="1:7" x14ac:dyDescent="0.3">
      <c r="A7" s="598" t="s">
        <v>2594</v>
      </c>
      <c r="B7" s="599">
        <v>386.4</v>
      </c>
      <c r="C7" s="599">
        <v>340.5</v>
      </c>
      <c r="D7" s="599">
        <v>340.5</v>
      </c>
      <c r="E7" s="599">
        <v>340.5</v>
      </c>
      <c r="F7" s="599">
        <v>6</v>
      </c>
      <c r="G7" s="599">
        <v>1407.9</v>
      </c>
    </row>
    <row r="8" spans="1:7" x14ac:dyDescent="0.3">
      <c r="A8" s="598" t="s">
        <v>2663</v>
      </c>
      <c r="B8" s="599">
        <v>159.75</v>
      </c>
      <c r="C8" s="599">
        <v>103.19999999999999</v>
      </c>
      <c r="D8" s="599">
        <v>68.099999999999994</v>
      </c>
      <c r="E8" s="599">
        <v>68.099999999999994</v>
      </c>
      <c r="F8" s="599">
        <v>3</v>
      </c>
      <c r="G8" s="599">
        <v>399.15</v>
      </c>
    </row>
    <row r="9" spans="1:7" x14ac:dyDescent="0.3">
      <c r="A9" s="598" t="s">
        <v>764</v>
      </c>
      <c r="B9" s="599">
        <v>58.5</v>
      </c>
      <c r="C9" s="599">
        <v>58.5</v>
      </c>
      <c r="D9" s="599">
        <v>58.5</v>
      </c>
      <c r="E9" s="599">
        <v>58.5</v>
      </c>
      <c r="F9" s="599">
        <v>1</v>
      </c>
      <c r="G9" s="599">
        <v>234</v>
      </c>
    </row>
    <row r="10" spans="1:7" x14ac:dyDescent="0.3">
      <c r="A10" s="598" t="s">
        <v>760</v>
      </c>
      <c r="B10" s="599">
        <v>657</v>
      </c>
      <c r="C10" s="599">
        <v>657</v>
      </c>
      <c r="D10" s="599">
        <v>521.4</v>
      </c>
      <c r="E10" s="599">
        <v>453.59999999999997</v>
      </c>
      <c r="F10" s="599">
        <v>7</v>
      </c>
      <c r="G10" s="599">
        <v>2289</v>
      </c>
    </row>
    <row r="11" spans="1:7" x14ac:dyDescent="0.3">
      <c r="A11" s="598" t="s">
        <v>766</v>
      </c>
      <c r="B11" s="599">
        <v>507</v>
      </c>
      <c r="C11" s="599">
        <v>507</v>
      </c>
      <c r="D11" s="599">
        <v>507</v>
      </c>
      <c r="E11" s="599">
        <v>448.5</v>
      </c>
      <c r="F11" s="599">
        <v>6</v>
      </c>
      <c r="G11" s="599">
        <v>1969.5</v>
      </c>
    </row>
    <row r="12" spans="1:7" x14ac:dyDescent="0.3">
      <c r="A12" s="598" t="s">
        <v>763</v>
      </c>
      <c r="B12" s="599">
        <v>22.799999999999997</v>
      </c>
      <c r="C12" s="599">
        <v>22.799999999999997</v>
      </c>
      <c r="D12" s="599">
        <v>22.799999999999997</v>
      </c>
      <c r="E12" s="599">
        <v>22.799999999999997</v>
      </c>
      <c r="F12" s="599">
        <v>1</v>
      </c>
      <c r="G12" s="599">
        <v>91.199999999999989</v>
      </c>
    </row>
    <row r="13" spans="1:7" x14ac:dyDescent="0.3">
      <c r="A13" s="598" t="s">
        <v>758</v>
      </c>
      <c r="B13" s="599">
        <v>2741.7000000000003</v>
      </c>
      <c r="C13" s="599">
        <v>2639.25</v>
      </c>
      <c r="D13" s="599">
        <v>2468.5499999999997</v>
      </c>
      <c r="E13" s="599">
        <v>2342.25</v>
      </c>
      <c r="F13" s="599">
        <v>31</v>
      </c>
      <c r="G13" s="599">
        <v>10191.75</v>
      </c>
    </row>
  </sheetData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B2:M47"/>
  <sheetViews>
    <sheetView showGridLines="0" topLeftCell="A15" zoomScale="80" zoomScaleNormal="80" workbookViewId="0">
      <selection activeCell="J46" sqref="J46"/>
    </sheetView>
  </sheetViews>
  <sheetFormatPr baseColWidth="10" defaultColWidth="11" defaultRowHeight="14.4" x14ac:dyDescent="0.3"/>
  <cols>
    <col min="1" max="1" width="11" style="99"/>
    <col min="2" max="2" width="15.09765625" style="99" bestFit="1" customWidth="1"/>
    <col min="3" max="3" width="20.3984375" style="99" customWidth="1"/>
    <col min="4" max="4" width="17.5" style="99" customWidth="1"/>
    <col min="5" max="5" width="15.3984375" style="99" customWidth="1"/>
    <col min="6" max="6" width="20.8984375" style="99" customWidth="1"/>
    <col min="7" max="7" width="2.3984375" style="99" customWidth="1"/>
    <col min="8" max="9" width="13.69921875" style="99" customWidth="1"/>
    <col min="10" max="16384" width="11" style="99"/>
  </cols>
  <sheetData>
    <row r="2" spans="2:11" ht="15.6" x14ac:dyDescent="0.3">
      <c r="B2" s="94" t="s">
        <v>1007</v>
      </c>
      <c r="C2" s="95">
        <v>41962</v>
      </c>
      <c r="D2" s="96"/>
      <c r="E2" s="97"/>
      <c r="F2" s="97"/>
      <c r="G2" s="98"/>
      <c r="H2" s="98"/>
      <c r="I2" s="98"/>
    </row>
    <row r="3" spans="2:11" ht="15.6" x14ac:dyDescent="0.3">
      <c r="B3" s="94" t="s">
        <v>1008</v>
      </c>
      <c r="C3" s="100" t="s">
        <v>840</v>
      </c>
      <c r="D3" s="96"/>
      <c r="E3" s="97"/>
      <c r="F3" s="97"/>
      <c r="G3" s="98"/>
      <c r="H3" s="98"/>
      <c r="I3" s="98"/>
    </row>
    <row r="4" spans="2:11" ht="15.6" x14ac:dyDescent="0.3">
      <c r="B4" s="94" t="s">
        <v>1009</v>
      </c>
      <c r="C4" s="95">
        <v>42005</v>
      </c>
      <c r="D4" s="96"/>
      <c r="E4" s="97"/>
      <c r="F4" s="97"/>
      <c r="G4" s="98"/>
      <c r="H4" s="98"/>
      <c r="I4" s="98"/>
    </row>
    <row r="5" spans="2:11" ht="15.6" x14ac:dyDescent="0.3">
      <c r="B5" s="94" t="s">
        <v>1010</v>
      </c>
      <c r="C5" s="100" t="s">
        <v>1011</v>
      </c>
      <c r="D5" s="96"/>
      <c r="E5" s="97"/>
      <c r="F5" s="97"/>
      <c r="G5" s="98"/>
      <c r="H5" s="98"/>
      <c r="I5" s="98"/>
    </row>
    <row r="6" spans="2:11" ht="15.6" x14ac:dyDescent="0.3">
      <c r="B6" s="94" t="s">
        <v>1012</v>
      </c>
      <c r="C6" s="100" t="s">
        <v>849</v>
      </c>
      <c r="D6" s="96"/>
      <c r="E6" s="97"/>
      <c r="F6" s="97"/>
      <c r="G6" s="98"/>
      <c r="H6" s="98"/>
      <c r="I6" s="98"/>
    </row>
    <row r="7" spans="2:11" ht="15.6" x14ac:dyDescent="0.3">
      <c r="B7" s="94" t="s">
        <v>1013</v>
      </c>
      <c r="C7" s="101" t="s">
        <v>1014</v>
      </c>
      <c r="D7" s="96"/>
      <c r="E7" s="97"/>
      <c r="F7" s="97"/>
      <c r="G7" s="98"/>
      <c r="H7" s="98"/>
      <c r="I7" s="98"/>
    </row>
    <row r="8" spans="2:11" ht="15.6" x14ac:dyDescent="0.3">
      <c r="B8" s="102" t="s">
        <v>1015</v>
      </c>
      <c r="C8" s="103" t="s">
        <v>850</v>
      </c>
      <c r="D8" s="96"/>
      <c r="E8" s="97"/>
      <c r="F8" s="97"/>
      <c r="G8" s="98"/>
      <c r="H8" s="98"/>
      <c r="I8" s="98"/>
    </row>
    <row r="10" spans="2:11" x14ac:dyDescent="0.3">
      <c r="B10" s="104"/>
      <c r="C10" s="105"/>
      <c r="D10" s="106"/>
      <c r="E10" s="105"/>
      <c r="F10" s="107"/>
    </row>
    <row r="11" spans="2:11" ht="15" thickBot="1" x14ac:dyDescent="0.35">
      <c r="B11" s="612"/>
      <c r="C11" s="612"/>
      <c r="D11" s="612"/>
      <c r="E11" s="612"/>
      <c r="F11" s="612"/>
      <c r="G11" s="108"/>
      <c r="H11" s="108"/>
      <c r="I11" s="108"/>
      <c r="J11" s="108"/>
      <c r="K11" s="108"/>
    </row>
    <row r="12" spans="2:11" ht="29.4" thickBot="1" x14ac:dyDescent="0.35">
      <c r="B12" s="109" t="s">
        <v>851</v>
      </c>
      <c r="C12" s="110" t="s">
        <v>852</v>
      </c>
      <c r="D12" s="111" t="s">
        <v>853</v>
      </c>
      <c r="E12" s="111" t="s">
        <v>854</v>
      </c>
      <c r="F12" s="112" t="s">
        <v>855</v>
      </c>
      <c r="G12" s="113"/>
      <c r="H12" s="114" t="s">
        <v>856</v>
      </c>
      <c r="I12" s="115" t="s">
        <v>857</v>
      </c>
      <c r="J12" s="108"/>
      <c r="K12" s="108"/>
    </row>
    <row r="13" spans="2:11" x14ac:dyDescent="0.3">
      <c r="B13" s="116" t="s">
        <v>809</v>
      </c>
      <c r="C13" s="117" t="s">
        <v>779</v>
      </c>
      <c r="D13" s="118" t="s">
        <v>858</v>
      </c>
      <c r="E13" s="117" t="s">
        <v>760</v>
      </c>
      <c r="F13" s="119" t="s">
        <v>759</v>
      </c>
      <c r="G13" s="120"/>
      <c r="H13" s="121">
        <v>39.96</v>
      </c>
      <c r="I13" s="122">
        <v>44.4</v>
      </c>
      <c r="J13" s="123"/>
      <c r="K13" s="123"/>
    </row>
    <row r="14" spans="2:11" x14ac:dyDescent="0.3">
      <c r="B14" s="124" t="s">
        <v>810</v>
      </c>
      <c r="C14" s="125" t="s">
        <v>780</v>
      </c>
      <c r="D14" s="126" t="s">
        <v>859</v>
      </c>
      <c r="E14" s="125" t="s">
        <v>760</v>
      </c>
      <c r="F14" s="127" t="s">
        <v>767</v>
      </c>
      <c r="G14" s="120"/>
      <c r="H14" s="128">
        <v>43.47</v>
      </c>
      <c r="I14" s="129">
        <v>48.3</v>
      </c>
      <c r="J14" s="123"/>
      <c r="K14" s="123"/>
    </row>
    <row r="15" spans="2:11" x14ac:dyDescent="0.3">
      <c r="B15" s="124" t="s">
        <v>811</v>
      </c>
      <c r="C15" s="125" t="s">
        <v>781</v>
      </c>
      <c r="D15" s="126" t="s">
        <v>860</v>
      </c>
      <c r="E15" s="125" t="s">
        <v>760</v>
      </c>
      <c r="F15" s="127" t="s">
        <v>768</v>
      </c>
      <c r="G15" s="120"/>
      <c r="H15" s="128">
        <v>17.55</v>
      </c>
      <c r="I15" s="129">
        <v>19.5</v>
      </c>
      <c r="J15" s="123"/>
      <c r="K15" s="123"/>
    </row>
    <row r="16" spans="2:11" x14ac:dyDescent="0.3">
      <c r="B16" s="124" t="s">
        <v>812</v>
      </c>
      <c r="C16" s="125" t="s">
        <v>782</v>
      </c>
      <c r="D16" s="126" t="s">
        <v>861</v>
      </c>
      <c r="E16" s="125" t="s">
        <v>760</v>
      </c>
      <c r="F16" s="127" t="s">
        <v>768</v>
      </c>
      <c r="G16" s="120"/>
      <c r="H16" s="128">
        <v>17.55</v>
      </c>
      <c r="I16" s="129">
        <v>19.5</v>
      </c>
      <c r="J16" s="123"/>
      <c r="K16" s="123"/>
    </row>
    <row r="17" spans="2:12" x14ac:dyDescent="0.3">
      <c r="B17" s="124" t="s">
        <v>813</v>
      </c>
      <c r="C17" s="127">
        <v>44841127</v>
      </c>
      <c r="D17" s="126" t="s">
        <v>862</v>
      </c>
      <c r="E17" s="125" t="s">
        <v>760</v>
      </c>
      <c r="F17" s="127" t="s">
        <v>768</v>
      </c>
      <c r="G17" s="120"/>
      <c r="H17" s="128">
        <v>17.55</v>
      </c>
      <c r="I17" s="129">
        <v>19.5</v>
      </c>
      <c r="J17" s="123"/>
      <c r="K17" s="123"/>
    </row>
    <row r="18" spans="2:12" x14ac:dyDescent="0.3">
      <c r="B18" s="124" t="s">
        <v>814</v>
      </c>
      <c r="C18" s="125" t="s">
        <v>783</v>
      </c>
      <c r="D18" s="126" t="s">
        <v>863</v>
      </c>
      <c r="E18" s="125" t="s">
        <v>760</v>
      </c>
      <c r="F18" s="127" t="s">
        <v>767</v>
      </c>
      <c r="G18" s="120"/>
      <c r="H18" s="128">
        <v>43.47</v>
      </c>
      <c r="I18" s="129">
        <v>48.3</v>
      </c>
      <c r="J18" s="123"/>
      <c r="K18" s="123"/>
    </row>
    <row r="19" spans="2:12" x14ac:dyDescent="0.3">
      <c r="B19" s="124" t="s">
        <v>815</v>
      </c>
      <c r="C19" s="125" t="s">
        <v>784</v>
      </c>
      <c r="D19" s="126" t="s">
        <v>864</v>
      </c>
      <c r="E19" s="125" t="s">
        <v>760</v>
      </c>
      <c r="F19" s="127" t="s">
        <v>768</v>
      </c>
      <c r="G19" s="120"/>
      <c r="H19" s="128">
        <v>17.55</v>
      </c>
      <c r="I19" s="129">
        <v>19.5</v>
      </c>
      <c r="J19" s="123"/>
      <c r="K19" s="123"/>
    </row>
    <row r="20" spans="2:12" x14ac:dyDescent="0.3">
      <c r="B20" s="124" t="s">
        <v>816</v>
      </c>
      <c r="C20" s="125" t="s">
        <v>785</v>
      </c>
      <c r="D20" s="126" t="s">
        <v>865</v>
      </c>
      <c r="E20" s="125" t="s">
        <v>761</v>
      </c>
      <c r="F20" s="127" t="s">
        <v>769</v>
      </c>
      <c r="G20" s="120"/>
      <c r="H20" s="128">
        <v>15.39</v>
      </c>
      <c r="I20" s="129">
        <v>17.100000000000001</v>
      </c>
      <c r="J20" s="123"/>
      <c r="K20" s="123"/>
    </row>
    <row r="21" spans="2:12" x14ac:dyDescent="0.3">
      <c r="B21" s="124" t="s">
        <v>817</v>
      </c>
      <c r="C21" s="125" t="s">
        <v>786</v>
      </c>
      <c r="D21" s="127" t="s">
        <v>866</v>
      </c>
      <c r="E21" s="125" t="s">
        <v>761</v>
      </c>
      <c r="F21" s="127" t="s">
        <v>770</v>
      </c>
      <c r="G21" s="120"/>
      <c r="H21" s="128">
        <v>97.9</v>
      </c>
      <c r="I21" s="129">
        <v>107.7</v>
      </c>
      <c r="K21" s="123"/>
    </row>
    <row r="22" spans="2:12" x14ac:dyDescent="0.3">
      <c r="B22" s="124" t="s">
        <v>818</v>
      </c>
      <c r="C22" s="125" t="s">
        <v>787</v>
      </c>
      <c r="D22" s="127" t="s">
        <v>867</v>
      </c>
      <c r="E22" s="125" t="s">
        <v>761</v>
      </c>
      <c r="F22" s="127" t="s">
        <v>770</v>
      </c>
      <c r="G22" s="120"/>
      <c r="H22" s="128">
        <v>97.9</v>
      </c>
      <c r="I22" s="129">
        <v>107.7</v>
      </c>
      <c r="K22" s="123"/>
    </row>
    <row r="23" spans="2:12" x14ac:dyDescent="0.3">
      <c r="B23" s="124" t="s">
        <v>819</v>
      </c>
      <c r="C23" s="125" t="s">
        <v>788</v>
      </c>
      <c r="D23" s="127">
        <v>1353118</v>
      </c>
      <c r="E23" s="125" t="s">
        <v>761</v>
      </c>
      <c r="F23" s="127" t="s">
        <v>768</v>
      </c>
      <c r="G23" s="120"/>
      <c r="H23" s="128">
        <v>17.55</v>
      </c>
      <c r="I23" s="129">
        <v>19.5</v>
      </c>
      <c r="J23" s="123"/>
      <c r="K23" s="123"/>
    </row>
    <row r="24" spans="2:12" x14ac:dyDescent="0.3">
      <c r="B24" s="124" t="s">
        <v>820</v>
      </c>
      <c r="C24" s="125" t="s">
        <v>789</v>
      </c>
      <c r="D24" s="126" t="s">
        <v>868</v>
      </c>
      <c r="E24" s="125" t="s">
        <v>762</v>
      </c>
      <c r="F24" s="127" t="s">
        <v>771</v>
      </c>
      <c r="G24" s="120"/>
      <c r="H24" s="128">
        <v>23.4</v>
      </c>
      <c r="I24" s="129">
        <v>25.75</v>
      </c>
      <c r="J24" s="123"/>
      <c r="K24" s="123"/>
    </row>
    <row r="25" spans="2:12" x14ac:dyDescent="0.3">
      <c r="B25" s="124" t="s">
        <v>821</v>
      </c>
      <c r="C25" s="125" t="s">
        <v>790</v>
      </c>
      <c r="D25" s="130">
        <v>1352198</v>
      </c>
      <c r="E25" s="125" t="s">
        <v>762</v>
      </c>
      <c r="F25" s="127" t="s">
        <v>768</v>
      </c>
      <c r="G25" s="120"/>
      <c r="H25" s="128">
        <v>17.55</v>
      </c>
      <c r="I25" s="129">
        <v>19.5</v>
      </c>
      <c r="J25" s="123"/>
      <c r="K25" s="123"/>
    </row>
    <row r="26" spans="2:12" ht="14.25" customHeight="1" x14ac:dyDescent="0.3">
      <c r="B26" s="124" t="s">
        <v>822</v>
      </c>
      <c r="C26" s="125" t="s">
        <v>791</v>
      </c>
      <c r="D26" s="126" t="s">
        <v>869</v>
      </c>
      <c r="E26" s="125" t="s">
        <v>763</v>
      </c>
      <c r="F26" s="127" t="s">
        <v>772</v>
      </c>
      <c r="G26" s="120"/>
      <c r="H26" s="128">
        <v>6.9</v>
      </c>
      <c r="I26" s="129">
        <v>7.6</v>
      </c>
      <c r="J26" s="123"/>
      <c r="K26" s="123"/>
    </row>
    <row r="27" spans="2:12" x14ac:dyDescent="0.3">
      <c r="B27" s="124" t="s">
        <v>823</v>
      </c>
      <c r="C27" s="125" t="s">
        <v>792</v>
      </c>
      <c r="D27" s="126" t="s">
        <v>870</v>
      </c>
      <c r="E27" s="125" t="s">
        <v>764</v>
      </c>
      <c r="F27" s="127" t="s">
        <v>768</v>
      </c>
      <c r="G27" s="120"/>
      <c r="H27" s="128">
        <v>17.55</v>
      </c>
      <c r="I27" s="129">
        <v>19.5</v>
      </c>
      <c r="J27" s="123"/>
      <c r="K27" s="123"/>
    </row>
    <row r="28" spans="2:12" x14ac:dyDescent="0.3">
      <c r="B28" s="124" t="s">
        <v>824</v>
      </c>
      <c r="C28" s="125" t="s">
        <v>793</v>
      </c>
      <c r="D28" s="127" t="s">
        <v>871</v>
      </c>
      <c r="E28" s="125" t="s">
        <v>765</v>
      </c>
      <c r="F28" s="127" t="s">
        <v>768</v>
      </c>
      <c r="G28" s="120"/>
      <c r="H28" s="128">
        <v>17.55</v>
      </c>
      <c r="I28" s="129">
        <v>19.5</v>
      </c>
      <c r="J28" s="123"/>
      <c r="K28" s="123"/>
      <c r="L28" s="123"/>
    </row>
    <row r="29" spans="2:12" x14ac:dyDescent="0.3">
      <c r="B29" s="124" t="s">
        <v>825</v>
      </c>
      <c r="C29" s="125" t="s">
        <v>794</v>
      </c>
      <c r="D29" s="131">
        <v>1342327</v>
      </c>
      <c r="E29" s="130" t="s">
        <v>2594</v>
      </c>
      <c r="F29" s="127" t="s">
        <v>773</v>
      </c>
      <c r="G29" s="120"/>
      <c r="H29" s="128">
        <v>43.7</v>
      </c>
      <c r="I29" s="129">
        <v>48.1</v>
      </c>
      <c r="J29" s="123"/>
      <c r="K29" s="123"/>
    </row>
    <row r="30" spans="2:12" x14ac:dyDescent="0.3">
      <c r="B30" s="124" t="s">
        <v>826</v>
      </c>
      <c r="C30" s="125" t="s">
        <v>795</v>
      </c>
      <c r="D30" s="127">
        <v>1351417</v>
      </c>
      <c r="E30" s="130" t="s">
        <v>2594</v>
      </c>
      <c r="F30" s="127" t="s">
        <v>774</v>
      </c>
      <c r="G30" s="120"/>
      <c r="H30" s="128">
        <v>13.77</v>
      </c>
      <c r="I30" s="129">
        <v>15.3</v>
      </c>
      <c r="J30" s="123"/>
      <c r="K30" s="123"/>
    </row>
    <row r="31" spans="2:12" x14ac:dyDescent="0.3">
      <c r="B31" s="124" t="s">
        <v>827</v>
      </c>
      <c r="C31" s="125" t="s">
        <v>796</v>
      </c>
      <c r="D31" s="131">
        <v>1351898</v>
      </c>
      <c r="E31" s="130" t="s">
        <v>2594</v>
      </c>
      <c r="F31" s="127" t="s">
        <v>768</v>
      </c>
      <c r="G31" s="120"/>
      <c r="H31" s="128">
        <v>17.55</v>
      </c>
      <c r="I31" s="129">
        <v>19.5</v>
      </c>
      <c r="J31" s="123"/>
      <c r="K31" s="123"/>
    </row>
    <row r="32" spans="2:12" x14ac:dyDescent="0.3">
      <c r="B32" s="124" t="s">
        <v>828</v>
      </c>
      <c r="C32" s="125" t="s">
        <v>797</v>
      </c>
      <c r="D32" s="131">
        <v>1351418</v>
      </c>
      <c r="E32" s="130" t="s">
        <v>2594</v>
      </c>
      <c r="F32" s="127" t="s">
        <v>774</v>
      </c>
      <c r="G32" s="120"/>
      <c r="H32" s="128">
        <v>13.77</v>
      </c>
      <c r="I32" s="129">
        <v>15.3</v>
      </c>
      <c r="J32" s="123"/>
      <c r="K32" s="123"/>
    </row>
    <row r="33" spans="2:13" x14ac:dyDescent="0.3">
      <c r="B33" s="124" t="s">
        <v>829</v>
      </c>
      <c r="C33" s="125" t="s">
        <v>798</v>
      </c>
      <c r="D33" s="131">
        <v>1351419</v>
      </c>
      <c r="E33" s="130" t="s">
        <v>2594</v>
      </c>
      <c r="F33" s="127" t="s">
        <v>774</v>
      </c>
      <c r="G33" s="120"/>
      <c r="H33" s="128">
        <v>13.77</v>
      </c>
      <c r="I33" s="129">
        <v>15.3</v>
      </c>
      <c r="J33" s="123"/>
      <c r="K33" s="123"/>
    </row>
    <row r="34" spans="2:13" x14ac:dyDescent="0.3">
      <c r="B34" s="124" t="s">
        <v>830</v>
      </c>
      <c r="C34" s="125" t="s">
        <v>799</v>
      </c>
      <c r="D34" s="131">
        <v>1351451</v>
      </c>
      <c r="E34" s="130" t="s">
        <v>2594</v>
      </c>
      <c r="F34" s="127" t="s">
        <v>774</v>
      </c>
      <c r="G34" s="120"/>
      <c r="H34" s="128">
        <v>13.77</v>
      </c>
      <c r="I34" s="129">
        <v>15.3</v>
      </c>
      <c r="J34" s="123"/>
      <c r="K34" s="123"/>
      <c r="L34" s="123"/>
      <c r="M34" s="123"/>
    </row>
    <row r="35" spans="2:13" x14ac:dyDescent="0.3">
      <c r="B35" s="124" t="s">
        <v>831</v>
      </c>
      <c r="C35" s="125" t="s">
        <v>800</v>
      </c>
      <c r="D35" s="127">
        <v>1253080</v>
      </c>
      <c r="E35" s="130" t="s">
        <v>2663</v>
      </c>
      <c r="F35" s="126" t="s">
        <v>775</v>
      </c>
      <c r="G35" s="120"/>
      <c r="H35" s="132">
        <v>17.55</v>
      </c>
      <c r="I35" s="133">
        <v>19.5</v>
      </c>
      <c r="J35" s="134"/>
      <c r="K35" s="134"/>
      <c r="L35" s="123"/>
    </row>
    <row r="36" spans="2:13" x14ac:dyDescent="0.3">
      <c r="B36" s="124" t="s">
        <v>832</v>
      </c>
      <c r="C36" s="125" t="s">
        <v>801</v>
      </c>
      <c r="D36" s="127">
        <v>1352471</v>
      </c>
      <c r="E36" s="125" t="s">
        <v>2663</v>
      </c>
      <c r="F36" s="127" t="s">
        <v>776</v>
      </c>
      <c r="G36" s="120"/>
      <c r="H36" s="132">
        <v>15.95</v>
      </c>
      <c r="I36" s="129">
        <f>H36*1.1</f>
        <v>17.545000000000002</v>
      </c>
      <c r="J36" s="134"/>
      <c r="K36" s="134"/>
    </row>
    <row r="37" spans="2:13" x14ac:dyDescent="0.3">
      <c r="B37" s="124" t="s">
        <v>833</v>
      </c>
      <c r="C37" s="135" t="s">
        <v>802</v>
      </c>
      <c r="D37" s="136">
        <v>1353650</v>
      </c>
      <c r="E37" s="125" t="s">
        <v>2663</v>
      </c>
      <c r="F37" s="127" t="s">
        <v>777</v>
      </c>
      <c r="G37" s="120"/>
      <c r="H37" s="132">
        <v>20.63</v>
      </c>
      <c r="I37" s="129">
        <v>22.7</v>
      </c>
      <c r="J37" s="134"/>
      <c r="K37" s="134"/>
    </row>
    <row r="38" spans="2:13" x14ac:dyDescent="0.3">
      <c r="B38" s="124" t="s">
        <v>834</v>
      </c>
      <c r="C38" s="125" t="s">
        <v>803</v>
      </c>
      <c r="D38" s="127">
        <v>1358649</v>
      </c>
      <c r="E38" s="125" t="s">
        <v>766</v>
      </c>
      <c r="F38" s="125" t="s">
        <v>775</v>
      </c>
      <c r="G38" s="120"/>
      <c r="H38" s="128">
        <v>17.55</v>
      </c>
      <c r="I38" s="129">
        <v>19.5</v>
      </c>
      <c r="J38" s="123"/>
      <c r="K38" s="123"/>
    </row>
    <row r="39" spans="2:13" x14ac:dyDescent="0.3">
      <c r="B39" s="124" t="s">
        <v>835</v>
      </c>
      <c r="C39" s="125" t="s">
        <v>804</v>
      </c>
      <c r="D39" s="127">
        <v>1358624</v>
      </c>
      <c r="E39" s="125" t="s">
        <v>766</v>
      </c>
      <c r="F39" s="125" t="s">
        <v>774</v>
      </c>
      <c r="G39" s="120"/>
      <c r="H39" s="128">
        <v>13.77</v>
      </c>
      <c r="I39" s="129">
        <v>15.3</v>
      </c>
      <c r="J39" s="123"/>
      <c r="K39" s="123"/>
    </row>
    <row r="40" spans="2:13" x14ac:dyDescent="0.3">
      <c r="B40" s="124" t="s">
        <v>836</v>
      </c>
      <c r="C40" s="125" t="s">
        <v>805</v>
      </c>
      <c r="D40" s="127">
        <v>1358622</v>
      </c>
      <c r="E40" s="125" t="s">
        <v>766</v>
      </c>
      <c r="F40" s="125" t="s">
        <v>778</v>
      </c>
      <c r="G40" s="120"/>
      <c r="H40" s="128">
        <v>39.96</v>
      </c>
      <c r="I40" s="129">
        <v>44.4</v>
      </c>
      <c r="J40" s="123"/>
      <c r="K40" s="123"/>
    </row>
    <row r="41" spans="2:13" x14ac:dyDescent="0.3">
      <c r="B41" s="124" t="s">
        <v>837</v>
      </c>
      <c r="C41" s="125" t="s">
        <v>806</v>
      </c>
      <c r="D41" s="127">
        <v>1358623</v>
      </c>
      <c r="E41" s="125" t="s">
        <v>766</v>
      </c>
      <c r="F41" s="125" t="s">
        <v>778</v>
      </c>
      <c r="G41" s="120"/>
      <c r="H41" s="128">
        <v>39.96</v>
      </c>
      <c r="I41" s="129">
        <v>44.4</v>
      </c>
      <c r="J41" s="123"/>
      <c r="K41" s="123"/>
    </row>
    <row r="42" spans="2:13" ht="15" thickBot="1" x14ac:dyDescent="0.35">
      <c r="B42" s="124" t="s">
        <v>838</v>
      </c>
      <c r="C42" s="125" t="s">
        <v>807</v>
      </c>
      <c r="D42" s="127">
        <v>1358626</v>
      </c>
      <c r="E42" s="125" t="s">
        <v>766</v>
      </c>
      <c r="F42" s="125" t="s">
        <v>777</v>
      </c>
      <c r="G42" s="137"/>
      <c r="H42" s="128">
        <v>20.63</v>
      </c>
      <c r="I42" s="129">
        <v>22.7</v>
      </c>
      <c r="J42" s="123"/>
      <c r="K42" s="123"/>
    </row>
    <row r="43" spans="2:13" x14ac:dyDescent="0.3">
      <c r="B43" s="124" t="s">
        <v>839</v>
      </c>
      <c r="C43" s="125" t="s">
        <v>808</v>
      </c>
      <c r="D43" s="127">
        <v>1358627</v>
      </c>
      <c r="E43" s="125" t="s">
        <v>766</v>
      </c>
      <c r="F43" s="125" t="s">
        <v>777</v>
      </c>
      <c r="G43" s="138"/>
      <c r="H43" s="128">
        <v>20.63</v>
      </c>
      <c r="I43" s="129">
        <v>22.7</v>
      </c>
      <c r="J43" s="123"/>
      <c r="K43" s="123"/>
    </row>
    <row r="44" spans="2:13" x14ac:dyDescent="0.3">
      <c r="B44" s="124" t="s">
        <v>872</v>
      </c>
      <c r="C44" s="125"/>
      <c r="D44" s="125"/>
      <c r="E44" s="125"/>
      <c r="F44" s="125"/>
      <c r="G44" s="139"/>
      <c r="H44" s="128">
        <v>135.41999999999999</v>
      </c>
      <c r="I44" s="133"/>
      <c r="J44" s="134"/>
      <c r="K44" s="134"/>
    </row>
    <row r="45" spans="2:13" ht="15" thickBot="1" x14ac:dyDescent="0.35">
      <c r="B45" s="140" t="s">
        <v>873</v>
      </c>
      <c r="C45" s="141"/>
      <c r="D45" s="141"/>
      <c r="E45" s="141"/>
      <c r="F45" s="141"/>
      <c r="G45" s="142"/>
      <c r="H45" s="143">
        <v>135.41999999999999</v>
      </c>
      <c r="I45" s="144"/>
    </row>
    <row r="46" spans="2:13" x14ac:dyDescent="0.3">
      <c r="G46" s="123"/>
      <c r="I46" s="123"/>
    </row>
    <row r="47" spans="2:13" x14ac:dyDescent="0.3">
      <c r="B47" s="99" t="s">
        <v>874</v>
      </c>
    </row>
  </sheetData>
  <mergeCells count="1">
    <mergeCell ref="B11:F11"/>
  </mergeCells>
  <phoneticPr fontId="43" type="noConversion"/>
  <pageMargins left="0.78740157499999996" right="0.78740157499999996" top="0.984251969" bottom="0.984251969" header="0.4921259845" footer="0.4921259845"/>
  <pageSetup paperSize="9" orientation="landscape" r:id="rId1"/>
  <headerFooter alignWithMargins="0">
    <oddHeader>&amp;CSUN</oddHeader>
    <oddFooter>&amp;C&amp;D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B4:G42"/>
  <sheetViews>
    <sheetView showGridLines="0" zoomScale="90" zoomScaleNormal="90" zoomScaleSheetLayoutView="100" workbookViewId="0">
      <selection activeCell="F39" sqref="F39"/>
    </sheetView>
  </sheetViews>
  <sheetFormatPr baseColWidth="10" defaultColWidth="11" defaultRowHeight="14.4" x14ac:dyDescent="0.3"/>
  <cols>
    <col min="1" max="1" width="2.59765625" style="2" customWidth="1"/>
    <col min="2" max="2" width="30.3984375" style="2" bestFit="1" customWidth="1"/>
    <col min="3" max="3" width="15.59765625" style="2" customWidth="1"/>
    <col min="4" max="4" width="23.69921875" style="2" hidden="1" customWidth="1"/>
    <col min="5" max="5" width="16.8984375" style="7" customWidth="1"/>
    <col min="6" max="6" width="16.19921875" style="8" customWidth="1"/>
    <col min="7" max="16384" width="11" style="2"/>
  </cols>
  <sheetData>
    <row r="4" spans="2:7" ht="45" customHeight="1" thickBot="1" x14ac:dyDescent="0.35">
      <c r="F4" s="13" t="s">
        <v>1000</v>
      </c>
    </row>
    <row r="5" spans="2:7" ht="28.8" x14ac:dyDescent="0.3">
      <c r="B5" s="14" t="s">
        <v>990</v>
      </c>
      <c r="C5" s="15" t="s">
        <v>981</v>
      </c>
      <c r="D5" s="15"/>
      <c r="E5" s="16" t="s">
        <v>986</v>
      </c>
      <c r="F5" s="17" t="s">
        <v>987</v>
      </c>
    </row>
    <row r="6" spans="2:7" x14ac:dyDescent="0.3">
      <c r="B6" s="18" t="s">
        <v>982</v>
      </c>
      <c r="C6" s="1"/>
      <c r="D6" s="1"/>
      <c r="E6" s="5"/>
      <c r="F6" s="19"/>
    </row>
    <row r="7" spans="2:7" x14ac:dyDescent="0.3">
      <c r="B7" s="20" t="s">
        <v>991</v>
      </c>
      <c r="C7" s="3" t="s">
        <v>983</v>
      </c>
      <c r="D7" s="3" t="s">
        <v>1001</v>
      </c>
      <c r="E7" s="6">
        <v>39.442140000000009</v>
      </c>
      <c r="F7" s="21">
        <v>52.58952</v>
      </c>
    </row>
    <row r="8" spans="2:7" x14ac:dyDescent="0.3">
      <c r="B8" s="20" t="s">
        <v>991</v>
      </c>
      <c r="C8" s="3" t="s">
        <v>984</v>
      </c>
      <c r="D8" s="3" t="s">
        <v>1002</v>
      </c>
      <c r="E8" s="6">
        <v>35.856490909090915</v>
      </c>
      <c r="F8" s="21">
        <v>47.808654545454601</v>
      </c>
      <c r="G8" s="7"/>
    </row>
    <row r="9" spans="2:7" x14ac:dyDescent="0.3">
      <c r="B9" s="20" t="s">
        <v>992</v>
      </c>
      <c r="C9" s="3" t="s">
        <v>983</v>
      </c>
      <c r="D9" s="3" t="s">
        <v>1003</v>
      </c>
      <c r="E9" s="6">
        <v>61.127459999999999</v>
      </c>
      <c r="F9" s="21">
        <v>81.503280000000004</v>
      </c>
    </row>
    <row r="10" spans="2:7" x14ac:dyDescent="0.3">
      <c r="B10" s="20" t="s">
        <v>992</v>
      </c>
      <c r="C10" s="3" t="s">
        <v>984</v>
      </c>
      <c r="D10" s="3" t="s">
        <v>1004</v>
      </c>
      <c r="E10" s="6">
        <v>55.570418181818177</v>
      </c>
      <c r="F10" s="21">
        <v>74.093890909090902</v>
      </c>
    </row>
    <row r="11" spans="2:7" x14ac:dyDescent="0.3">
      <c r="B11" s="20" t="s">
        <v>993</v>
      </c>
      <c r="C11" s="3" t="s">
        <v>983</v>
      </c>
      <c r="D11" s="3" t="s">
        <v>1005</v>
      </c>
      <c r="E11" s="6">
        <v>85.169880000000035</v>
      </c>
      <c r="F11" s="21">
        <v>113.55983999999999</v>
      </c>
    </row>
    <row r="12" spans="2:7" x14ac:dyDescent="0.3">
      <c r="B12" s="20" t="s">
        <v>993</v>
      </c>
      <c r="C12" s="3" t="s">
        <v>984</v>
      </c>
      <c r="D12" s="3" t="s">
        <v>1006</v>
      </c>
      <c r="E12" s="6">
        <v>77.427163636363645</v>
      </c>
      <c r="F12" s="21">
        <v>103.23621818181819</v>
      </c>
    </row>
    <row r="13" spans="2:7" x14ac:dyDescent="0.3">
      <c r="B13" s="222" t="s">
        <v>3593</v>
      </c>
      <c r="C13" s="3" t="s">
        <v>983</v>
      </c>
      <c r="D13" s="3"/>
      <c r="E13" s="394">
        <v>185.55</v>
      </c>
      <c r="F13" s="395">
        <v>264.86</v>
      </c>
    </row>
    <row r="14" spans="2:7" x14ac:dyDescent="0.3">
      <c r="B14" s="222" t="s">
        <v>3593</v>
      </c>
      <c r="C14" s="3" t="s">
        <v>984</v>
      </c>
      <c r="D14" s="3"/>
      <c r="E14" s="394">
        <v>168.68</v>
      </c>
      <c r="F14" s="395">
        <v>240.78</v>
      </c>
    </row>
    <row r="15" spans="2:7" x14ac:dyDescent="0.3">
      <c r="B15" s="22" t="s">
        <v>985</v>
      </c>
      <c r="C15" s="4"/>
      <c r="D15" s="4"/>
      <c r="E15" s="5"/>
      <c r="F15" s="19"/>
    </row>
    <row r="16" spans="2:7" x14ac:dyDescent="0.3">
      <c r="B16" s="20" t="s">
        <v>923</v>
      </c>
      <c r="C16" s="3" t="s">
        <v>984</v>
      </c>
      <c r="D16" s="3" t="s">
        <v>923</v>
      </c>
      <c r="E16" s="6">
        <v>96</v>
      </c>
      <c r="F16" s="21">
        <v>742.05</v>
      </c>
      <c r="G16" s="7"/>
    </row>
    <row r="17" spans="2:7" x14ac:dyDescent="0.3">
      <c r="B17" s="222" t="s">
        <v>3359</v>
      </c>
      <c r="C17" s="3" t="s">
        <v>984</v>
      </c>
      <c r="D17" s="3" t="s">
        <v>923</v>
      </c>
      <c r="E17" s="6">
        <v>96</v>
      </c>
      <c r="F17" s="21">
        <v>547.80999999999995</v>
      </c>
      <c r="G17" s="7"/>
    </row>
    <row r="18" spans="2:7" x14ac:dyDescent="0.3">
      <c r="B18" s="20" t="s">
        <v>932</v>
      </c>
      <c r="C18" s="3" t="s">
        <v>984</v>
      </c>
      <c r="D18" s="3" t="s">
        <v>932</v>
      </c>
      <c r="E18" s="6">
        <v>96</v>
      </c>
      <c r="F18" s="21">
        <v>293.32800000000003</v>
      </c>
      <c r="G18" s="7"/>
    </row>
    <row r="19" spans="2:7" x14ac:dyDescent="0.3">
      <c r="B19" s="20" t="s">
        <v>935</v>
      </c>
      <c r="C19" s="3" t="s">
        <v>984</v>
      </c>
      <c r="D19" s="3" t="s">
        <v>935</v>
      </c>
      <c r="E19" s="6">
        <v>96</v>
      </c>
      <c r="F19" s="21">
        <v>471.41999999999996</v>
      </c>
      <c r="G19" s="7"/>
    </row>
    <row r="20" spans="2:7" x14ac:dyDescent="0.3">
      <c r="B20" s="20" t="s">
        <v>975</v>
      </c>
      <c r="C20" s="3" t="s">
        <v>984</v>
      </c>
      <c r="D20" s="3" t="s">
        <v>975</v>
      </c>
      <c r="E20" s="6">
        <v>96</v>
      </c>
      <c r="F20" s="21">
        <v>48</v>
      </c>
      <c r="G20" s="146" t="s">
        <v>905</v>
      </c>
    </row>
    <row r="21" spans="2:7" x14ac:dyDescent="0.3">
      <c r="B21" s="20" t="s">
        <v>976</v>
      </c>
      <c r="C21" s="3" t="s">
        <v>984</v>
      </c>
      <c r="D21" s="3" t="s">
        <v>976</v>
      </c>
      <c r="E21" s="6">
        <v>96</v>
      </c>
      <c r="F21" s="21">
        <v>293.32799999999997</v>
      </c>
      <c r="G21" s="7"/>
    </row>
    <row r="22" spans="2:7" x14ac:dyDescent="0.3">
      <c r="B22" s="20" t="s">
        <v>977</v>
      </c>
      <c r="C22" s="3" t="s">
        <v>984</v>
      </c>
      <c r="D22" s="3" t="s">
        <v>977</v>
      </c>
      <c r="E22" s="6">
        <v>96</v>
      </c>
      <c r="F22" s="21">
        <v>398.08800000000002</v>
      </c>
      <c r="G22" s="7"/>
    </row>
    <row r="23" spans="2:7" x14ac:dyDescent="0.3">
      <c r="B23" s="20" t="s">
        <v>978</v>
      </c>
      <c r="C23" s="3" t="s">
        <v>984</v>
      </c>
      <c r="D23" s="3" t="s">
        <v>978</v>
      </c>
      <c r="E23" s="6">
        <v>96</v>
      </c>
      <c r="F23" s="21">
        <v>1237.2156</v>
      </c>
      <c r="G23" s="342" t="s">
        <v>3479</v>
      </c>
    </row>
    <row r="24" spans="2:7" ht="15" thickBot="1" x14ac:dyDescent="0.35">
      <c r="B24" s="23" t="s">
        <v>979</v>
      </c>
      <c r="C24" s="24" t="s">
        <v>984</v>
      </c>
      <c r="D24" s="24" t="s">
        <v>979</v>
      </c>
      <c r="E24" s="25">
        <v>96</v>
      </c>
      <c r="F24" s="26">
        <v>547.8075</v>
      </c>
      <c r="G24" s="342" t="s">
        <v>3479</v>
      </c>
    </row>
    <row r="25" spans="2:7" x14ac:dyDescent="0.3">
      <c r="B25" s="391" t="s">
        <v>3594</v>
      </c>
      <c r="C25" s="392" t="s">
        <v>984</v>
      </c>
      <c r="D25" s="388"/>
      <c r="E25" s="389"/>
      <c r="F25" s="390">
        <v>1354.2</v>
      </c>
      <c r="G25" s="342"/>
    </row>
    <row r="26" spans="2:7" x14ac:dyDescent="0.3">
      <c r="B26" s="391" t="s">
        <v>3595</v>
      </c>
      <c r="C26" s="392" t="s">
        <v>984</v>
      </c>
      <c r="D26" s="388"/>
      <c r="E26" s="389"/>
      <c r="F26" s="390">
        <v>471.42</v>
      </c>
      <c r="G26" s="342"/>
    </row>
    <row r="27" spans="2:7" x14ac:dyDescent="0.3">
      <c r="B27" s="391" t="s">
        <v>3597</v>
      </c>
      <c r="C27" s="392" t="s">
        <v>984</v>
      </c>
      <c r="D27" s="388"/>
      <c r="E27" s="389"/>
      <c r="F27" s="390">
        <v>948.24</v>
      </c>
      <c r="G27" s="342"/>
    </row>
    <row r="28" spans="2:7" ht="15" thickBot="1" x14ac:dyDescent="0.35">
      <c r="B28" s="393" t="s">
        <v>3596</v>
      </c>
      <c r="C28" s="392" t="s">
        <v>984</v>
      </c>
      <c r="D28" s="24"/>
      <c r="E28" s="25"/>
      <c r="F28" s="26">
        <v>2392.1999999999998</v>
      </c>
      <c r="G28" s="342"/>
    </row>
    <row r="29" spans="2:7" x14ac:dyDescent="0.3">
      <c r="E29" s="342" t="s">
        <v>3479</v>
      </c>
    </row>
    <row r="30" spans="2:7" x14ac:dyDescent="0.3">
      <c r="B30" s="1" t="s">
        <v>998</v>
      </c>
      <c r="C30" s="1" t="s">
        <v>999</v>
      </c>
      <c r="D30" s="9"/>
    </row>
    <row r="31" spans="2:7" x14ac:dyDescent="0.3">
      <c r="B31" s="11" t="s">
        <v>984</v>
      </c>
      <c r="C31" s="12">
        <v>1</v>
      </c>
      <c r="D31" s="10"/>
    </row>
    <row r="32" spans="2:7" x14ac:dyDescent="0.3">
      <c r="B32" s="11" t="s">
        <v>995</v>
      </c>
      <c r="C32" s="12">
        <v>1.1000000000000001</v>
      </c>
      <c r="D32" s="10"/>
    </row>
    <row r="33" spans="2:4" x14ac:dyDescent="0.3">
      <c r="B33" s="11" t="s">
        <v>996</v>
      </c>
      <c r="C33" s="12">
        <v>1.3</v>
      </c>
      <c r="D33" s="10"/>
    </row>
    <row r="34" spans="2:4" x14ac:dyDescent="0.3">
      <c r="B34" s="11" t="s">
        <v>997</v>
      </c>
      <c r="C34" s="12">
        <v>1.5</v>
      </c>
      <c r="D34" s="10"/>
    </row>
    <row r="35" spans="2:4" x14ac:dyDescent="0.3">
      <c r="B35" s="47" t="s">
        <v>1017</v>
      </c>
      <c r="C35" s="47">
        <v>1.05</v>
      </c>
    </row>
    <row r="36" spans="2:4" x14ac:dyDescent="0.3">
      <c r="B36" s="37"/>
      <c r="C36" s="37"/>
    </row>
    <row r="37" spans="2:4" ht="43.8" thickBot="1" x14ac:dyDescent="0.35">
      <c r="B37" s="38" t="s">
        <v>1018</v>
      </c>
      <c r="C37" s="38" t="s">
        <v>1022</v>
      </c>
    </row>
    <row r="38" spans="2:4" x14ac:dyDescent="0.3">
      <c r="B38" s="39" t="s">
        <v>1019</v>
      </c>
      <c r="C38" s="40">
        <v>507.65400000000005</v>
      </c>
    </row>
    <row r="39" spans="2:4" x14ac:dyDescent="0.3">
      <c r="B39" s="45" t="s">
        <v>1024</v>
      </c>
      <c r="C39" s="46">
        <v>418.06799999999998</v>
      </c>
    </row>
    <row r="40" spans="2:4" x14ac:dyDescent="0.3">
      <c r="B40" s="41" t="s">
        <v>1020</v>
      </c>
      <c r="C40" s="42">
        <v>348.39000000000004</v>
      </c>
    </row>
    <row r="41" spans="2:4" ht="15" thickBot="1" x14ac:dyDescent="0.35">
      <c r="B41" s="43" t="s">
        <v>1021</v>
      </c>
      <c r="C41" s="44">
        <v>278.71200000000005</v>
      </c>
    </row>
    <row r="42" spans="2:4" x14ac:dyDescent="0.3">
      <c r="B42" s="37" t="s">
        <v>1023</v>
      </c>
    </row>
  </sheetData>
  <phoneticPr fontId="43" type="noConversion"/>
  <pageMargins left="0.74803149606299213" right="0.74803149606299213" top="0.98425196850393704" bottom="0.98425196850393704" header="0.51181102362204722" footer="0.51181102362204722"/>
  <pageSetup paperSize="9" scale="9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="90" zoomScaleNormal="90" workbookViewId="0">
      <selection activeCell="E24" sqref="E24"/>
    </sheetView>
  </sheetViews>
  <sheetFormatPr baseColWidth="10" defaultColWidth="11" defaultRowHeight="14.4" x14ac:dyDescent="0.3"/>
  <cols>
    <col min="1" max="1" width="3.09765625" style="346" customWidth="1"/>
    <col min="2" max="2" width="34.8984375" style="346" bestFit="1" customWidth="1"/>
    <col min="3" max="3" width="10" style="346" bestFit="1" customWidth="1"/>
    <col min="4" max="4" width="23.69921875" style="346" bestFit="1" customWidth="1"/>
    <col min="5" max="16384" width="11" style="346"/>
  </cols>
  <sheetData>
    <row r="1" spans="1:6" x14ac:dyDescent="0.3">
      <c r="A1" s="399"/>
      <c r="B1" s="399"/>
      <c r="C1" s="399"/>
      <c r="D1" s="399"/>
      <c r="E1" s="470"/>
      <c r="F1" s="471"/>
    </row>
    <row r="2" spans="1:6" x14ac:dyDescent="0.3">
      <c r="A2" s="399"/>
      <c r="B2" s="399"/>
      <c r="C2" s="399"/>
      <c r="D2" s="399"/>
      <c r="E2" s="470"/>
      <c r="F2" s="471"/>
    </row>
    <row r="3" spans="1:6" x14ac:dyDescent="0.3">
      <c r="A3" s="399"/>
      <c r="B3" s="399"/>
      <c r="C3" s="399"/>
      <c r="D3" s="399"/>
      <c r="E3" s="470"/>
      <c r="F3" s="471"/>
    </row>
    <row r="4" spans="1:6" ht="15" thickBot="1" x14ac:dyDescent="0.35">
      <c r="A4" s="399"/>
      <c r="B4" s="399"/>
      <c r="C4" s="399"/>
      <c r="D4" s="399"/>
      <c r="E4" s="470"/>
      <c r="F4" s="472" t="s">
        <v>1000</v>
      </c>
    </row>
    <row r="5" spans="1:6" ht="43.2" x14ac:dyDescent="0.3">
      <c r="A5" s="399"/>
      <c r="B5" s="14" t="s">
        <v>990</v>
      </c>
      <c r="C5" s="15" t="s">
        <v>981</v>
      </c>
      <c r="D5" s="15"/>
      <c r="E5" s="16" t="s">
        <v>986</v>
      </c>
      <c r="F5" s="17" t="s">
        <v>987</v>
      </c>
    </row>
    <row r="6" spans="1:6" x14ac:dyDescent="0.3">
      <c r="A6" s="399"/>
      <c r="B6" s="18" t="s">
        <v>982</v>
      </c>
      <c r="C6" s="1"/>
      <c r="D6" s="1"/>
      <c r="E6" s="5"/>
      <c r="F6" s="19"/>
    </row>
    <row r="7" spans="1:6" x14ac:dyDescent="0.3">
      <c r="A7" s="399"/>
      <c r="B7" s="222" t="s">
        <v>991</v>
      </c>
      <c r="C7" s="473" t="s">
        <v>983</v>
      </c>
      <c r="D7" s="473" t="s">
        <v>1001</v>
      </c>
      <c r="E7" s="474">
        <v>38.04</v>
      </c>
      <c r="F7" s="475">
        <v>50.76</v>
      </c>
    </row>
    <row r="8" spans="1:6" x14ac:dyDescent="0.3">
      <c r="A8" s="399"/>
      <c r="B8" s="222" t="s">
        <v>991</v>
      </c>
      <c r="C8" s="473" t="s">
        <v>984</v>
      </c>
      <c r="D8" s="473" t="s">
        <v>1002</v>
      </c>
      <c r="E8" s="474">
        <v>34.68</v>
      </c>
      <c r="F8" s="475">
        <v>46.08</v>
      </c>
    </row>
    <row r="9" spans="1:6" x14ac:dyDescent="0.3">
      <c r="A9" s="399"/>
      <c r="B9" s="222" t="s">
        <v>992</v>
      </c>
      <c r="C9" s="473" t="s">
        <v>983</v>
      </c>
      <c r="D9" s="473" t="s">
        <v>1003</v>
      </c>
      <c r="E9" s="474">
        <v>58.92</v>
      </c>
      <c r="F9" s="475">
        <v>78.599999999999994</v>
      </c>
    </row>
    <row r="10" spans="1:6" x14ac:dyDescent="0.3">
      <c r="A10" s="399"/>
      <c r="B10" s="222" t="s">
        <v>992</v>
      </c>
      <c r="C10" s="473" t="s">
        <v>984</v>
      </c>
      <c r="D10" s="473" t="s">
        <v>1004</v>
      </c>
      <c r="E10" s="474">
        <v>53.64</v>
      </c>
      <c r="F10" s="475">
        <v>71.52</v>
      </c>
    </row>
    <row r="11" spans="1:6" x14ac:dyDescent="0.3">
      <c r="A11" s="399"/>
      <c r="B11" s="222" t="s">
        <v>993</v>
      </c>
      <c r="C11" s="473" t="s">
        <v>983</v>
      </c>
      <c r="D11" s="473" t="s">
        <v>1005</v>
      </c>
      <c r="E11" s="474">
        <v>82.2</v>
      </c>
      <c r="F11" s="475">
        <v>109.56</v>
      </c>
    </row>
    <row r="12" spans="1:6" x14ac:dyDescent="0.3">
      <c r="A12" s="399"/>
      <c r="B12" s="222" t="s">
        <v>993</v>
      </c>
      <c r="C12" s="473" t="s">
        <v>984</v>
      </c>
      <c r="D12" s="473" t="s">
        <v>1006</v>
      </c>
      <c r="E12" s="474">
        <v>74.64</v>
      </c>
      <c r="F12" s="475">
        <v>99.6</v>
      </c>
    </row>
    <row r="13" spans="1:6" x14ac:dyDescent="0.3">
      <c r="A13" s="399"/>
      <c r="B13" s="222" t="s">
        <v>3593</v>
      </c>
      <c r="C13" s="473" t="s">
        <v>983</v>
      </c>
      <c r="D13" s="473"/>
      <c r="E13" s="491">
        <v>179.04</v>
      </c>
      <c r="F13" s="492">
        <v>255.6</v>
      </c>
    </row>
    <row r="14" spans="1:6" x14ac:dyDescent="0.3">
      <c r="A14" s="399"/>
      <c r="B14" s="222" t="s">
        <v>3593</v>
      </c>
      <c r="C14" s="473" t="s">
        <v>984</v>
      </c>
      <c r="D14" s="473"/>
      <c r="E14" s="491">
        <v>162.72</v>
      </c>
      <c r="F14" s="492">
        <v>232.32</v>
      </c>
    </row>
    <row r="15" spans="1:6" x14ac:dyDescent="0.3">
      <c r="A15" s="399"/>
      <c r="B15" s="22" t="s">
        <v>985</v>
      </c>
      <c r="C15" s="4"/>
      <c r="D15" s="4"/>
      <c r="E15" s="5"/>
      <c r="F15" s="19"/>
    </row>
    <row r="16" spans="1:6" x14ac:dyDescent="0.3">
      <c r="A16" s="399"/>
      <c r="B16" s="222" t="s">
        <v>923</v>
      </c>
      <c r="C16" s="473" t="s">
        <v>984</v>
      </c>
      <c r="D16" s="473" t="s">
        <v>923</v>
      </c>
      <c r="E16" s="474">
        <v>92.64</v>
      </c>
      <c r="F16" s="475">
        <v>716.04</v>
      </c>
    </row>
    <row r="17" spans="1:6" x14ac:dyDescent="0.3">
      <c r="A17" s="399"/>
      <c r="B17" s="222" t="s">
        <v>3359</v>
      </c>
      <c r="C17" s="473" t="s">
        <v>984</v>
      </c>
      <c r="D17" s="473" t="s">
        <v>923</v>
      </c>
      <c r="E17" s="474">
        <v>92.64</v>
      </c>
      <c r="F17" s="475">
        <v>528.6</v>
      </c>
    </row>
    <row r="18" spans="1:6" x14ac:dyDescent="0.3">
      <c r="A18" s="399"/>
      <c r="B18" s="222" t="s">
        <v>932</v>
      </c>
      <c r="C18" s="473" t="s">
        <v>984</v>
      </c>
      <c r="D18" s="473" t="s">
        <v>932</v>
      </c>
      <c r="E18" s="474">
        <v>92.64</v>
      </c>
      <c r="F18" s="475">
        <v>283.08</v>
      </c>
    </row>
    <row r="19" spans="1:6" x14ac:dyDescent="0.3">
      <c r="A19" s="399"/>
      <c r="B19" s="222" t="s">
        <v>935</v>
      </c>
      <c r="C19" s="473" t="s">
        <v>984</v>
      </c>
      <c r="D19" s="473" t="s">
        <v>935</v>
      </c>
      <c r="E19" s="474">
        <v>92.64</v>
      </c>
      <c r="F19" s="475">
        <v>454.92</v>
      </c>
    </row>
    <row r="20" spans="1:6" x14ac:dyDescent="0.3">
      <c r="A20" s="399"/>
      <c r="B20" s="222" t="s">
        <v>975</v>
      </c>
      <c r="C20" s="473" t="s">
        <v>984</v>
      </c>
      <c r="D20" s="473" t="s">
        <v>975</v>
      </c>
      <c r="E20" s="474">
        <v>92.64</v>
      </c>
      <c r="F20" s="475">
        <v>46.32</v>
      </c>
    </row>
    <row r="21" spans="1:6" x14ac:dyDescent="0.3">
      <c r="A21" s="399"/>
      <c r="B21" s="222" t="s">
        <v>976</v>
      </c>
      <c r="C21" s="473" t="s">
        <v>984</v>
      </c>
      <c r="D21" s="473" t="s">
        <v>976</v>
      </c>
      <c r="E21" s="474">
        <v>92.64</v>
      </c>
      <c r="F21" s="475">
        <v>283.08</v>
      </c>
    </row>
    <row r="22" spans="1:6" x14ac:dyDescent="0.3">
      <c r="A22" s="399"/>
      <c r="B22" s="222" t="s">
        <v>977</v>
      </c>
      <c r="C22" s="473" t="s">
        <v>984</v>
      </c>
      <c r="D22" s="473" t="s">
        <v>977</v>
      </c>
      <c r="E22" s="474">
        <v>92.64</v>
      </c>
      <c r="F22" s="475">
        <v>384.12</v>
      </c>
    </row>
    <row r="23" spans="1:6" x14ac:dyDescent="0.3">
      <c r="A23" s="399"/>
      <c r="B23" s="222" t="s">
        <v>978</v>
      </c>
      <c r="C23" s="473" t="s">
        <v>984</v>
      </c>
      <c r="D23" s="473" t="s">
        <v>978</v>
      </c>
      <c r="E23" s="474">
        <v>92.64</v>
      </c>
      <c r="F23" s="475">
        <v>1193.8800000000001</v>
      </c>
    </row>
    <row r="24" spans="1:6" ht="15" thickBot="1" x14ac:dyDescent="0.35">
      <c r="A24" s="399"/>
      <c r="B24" s="393" t="s">
        <v>979</v>
      </c>
      <c r="C24" s="476" t="s">
        <v>984</v>
      </c>
      <c r="D24" s="476" t="s">
        <v>979</v>
      </c>
      <c r="E24" s="474">
        <v>92.64</v>
      </c>
      <c r="F24" s="477">
        <v>528.6</v>
      </c>
    </row>
    <row r="25" spans="1:6" x14ac:dyDescent="0.3">
      <c r="A25" s="399"/>
      <c r="B25" s="391" t="s">
        <v>3594</v>
      </c>
      <c r="C25" s="392" t="s">
        <v>984</v>
      </c>
      <c r="D25" s="392"/>
      <c r="E25" s="478"/>
      <c r="F25" s="479">
        <v>1306.8</v>
      </c>
    </row>
    <row r="26" spans="1:6" x14ac:dyDescent="0.3">
      <c r="A26" s="399"/>
      <c r="B26" s="391" t="s">
        <v>3595</v>
      </c>
      <c r="C26" s="392" t="s">
        <v>984</v>
      </c>
      <c r="D26" s="392"/>
      <c r="E26" s="478"/>
      <c r="F26" s="479">
        <v>454.92</v>
      </c>
    </row>
    <row r="27" spans="1:6" x14ac:dyDescent="0.3">
      <c r="A27" s="399"/>
      <c r="B27" s="391" t="s">
        <v>3597</v>
      </c>
      <c r="C27" s="392" t="s">
        <v>984</v>
      </c>
      <c r="D27" s="392"/>
      <c r="E27" s="478"/>
      <c r="F27" s="479">
        <v>915</v>
      </c>
    </row>
    <row r="28" spans="1:6" ht="15" thickBot="1" x14ac:dyDescent="0.35">
      <c r="A28" s="399"/>
      <c r="B28" s="393" t="s">
        <v>3596</v>
      </c>
      <c r="C28" s="392" t="s">
        <v>984</v>
      </c>
      <c r="D28" s="476"/>
      <c r="E28" s="480"/>
      <c r="F28" s="477">
        <v>2308.44</v>
      </c>
    </row>
    <row r="29" spans="1:6" x14ac:dyDescent="0.3">
      <c r="A29" s="399"/>
      <c r="B29" s="399"/>
      <c r="C29" s="399"/>
      <c r="D29" s="399"/>
      <c r="E29" s="342" t="s">
        <v>3479</v>
      </c>
      <c r="F29" s="471"/>
    </row>
    <row r="30" spans="1:6" x14ac:dyDescent="0.3">
      <c r="A30" s="399"/>
      <c r="B30" s="1" t="s">
        <v>998</v>
      </c>
      <c r="C30" s="1" t="s">
        <v>999</v>
      </c>
      <c r="D30" s="481"/>
      <c r="E30" s="470"/>
      <c r="F30" s="471"/>
    </row>
    <row r="31" spans="1:6" x14ac:dyDescent="0.3">
      <c r="A31" s="399"/>
      <c r="B31" s="482" t="s">
        <v>984</v>
      </c>
      <c r="C31" s="482">
        <v>1</v>
      </c>
      <c r="D31" s="481"/>
      <c r="E31" s="470"/>
      <c r="F31" s="471"/>
    </row>
    <row r="32" spans="1:6" x14ac:dyDescent="0.3">
      <c r="A32" s="399"/>
      <c r="B32" s="482" t="s">
        <v>995</v>
      </c>
      <c r="C32" s="482">
        <v>1.1000000000000001</v>
      </c>
      <c r="D32" s="481"/>
      <c r="E32" s="470"/>
      <c r="F32" s="471"/>
    </row>
    <row r="33" spans="1:6" x14ac:dyDescent="0.3">
      <c r="A33" s="399"/>
      <c r="B33" s="482" t="s">
        <v>996</v>
      </c>
      <c r="C33" s="482">
        <v>1.3</v>
      </c>
      <c r="D33" s="481"/>
      <c r="E33" s="399"/>
      <c r="F33" s="399"/>
    </row>
    <row r="34" spans="1:6" x14ac:dyDescent="0.3">
      <c r="A34" s="399"/>
      <c r="B34" s="482" t="s">
        <v>997</v>
      </c>
      <c r="C34" s="482">
        <v>1.5</v>
      </c>
      <c r="D34" s="481"/>
      <c r="E34" s="399"/>
      <c r="F34" s="399"/>
    </row>
    <row r="35" spans="1:6" x14ac:dyDescent="0.3">
      <c r="A35" s="399"/>
      <c r="B35" s="47" t="s">
        <v>1017</v>
      </c>
      <c r="C35" s="47">
        <v>1.05</v>
      </c>
      <c r="D35" s="399"/>
      <c r="E35" s="399"/>
      <c r="F35" s="399"/>
    </row>
    <row r="36" spans="1:6" x14ac:dyDescent="0.3">
      <c r="A36" s="399"/>
      <c r="B36" s="399"/>
      <c r="C36" s="399"/>
      <c r="D36" s="399"/>
      <c r="E36" s="399"/>
      <c r="F36" s="399"/>
    </row>
    <row r="37" spans="1:6" ht="43.8" thickBot="1" x14ac:dyDescent="0.35">
      <c r="A37" s="399"/>
      <c r="B37" s="38" t="s">
        <v>1018</v>
      </c>
      <c r="C37" s="38" t="s">
        <v>1022</v>
      </c>
      <c r="D37" s="399"/>
      <c r="E37" s="399"/>
      <c r="F37" s="399"/>
    </row>
    <row r="38" spans="1:6" x14ac:dyDescent="0.3">
      <c r="A38" s="399"/>
      <c r="B38" s="483" t="s">
        <v>1019</v>
      </c>
      <c r="C38" s="484">
        <v>507.65400000000005</v>
      </c>
      <c r="D38" s="399"/>
      <c r="E38" s="399"/>
      <c r="F38" s="399"/>
    </row>
    <row r="39" spans="1:6" x14ac:dyDescent="0.3">
      <c r="A39" s="399"/>
      <c r="B39" s="485" t="s">
        <v>1024</v>
      </c>
      <c r="C39" s="486">
        <v>418.06799999999998</v>
      </c>
      <c r="D39" s="399"/>
      <c r="E39" s="399"/>
      <c r="F39" s="399"/>
    </row>
    <row r="40" spans="1:6" x14ac:dyDescent="0.3">
      <c r="A40" s="399"/>
      <c r="B40" s="487" t="s">
        <v>1020</v>
      </c>
      <c r="C40" s="488">
        <v>348.39000000000004</v>
      </c>
      <c r="D40" s="399"/>
      <c r="E40" s="399"/>
      <c r="F40" s="399"/>
    </row>
    <row r="41" spans="1:6" ht="15" thickBot="1" x14ac:dyDescent="0.35">
      <c r="A41" s="399"/>
      <c r="B41" s="489" t="s">
        <v>1021</v>
      </c>
      <c r="C41" s="490">
        <v>278.71200000000005</v>
      </c>
      <c r="D41" s="399"/>
      <c r="E41" s="399"/>
      <c r="F41" s="399"/>
    </row>
    <row r="42" spans="1:6" x14ac:dyDescent="0.3">
      <c r="A42" s="399"/>
      <c r="B42" s="399" t="s">
        <v>1023</v>
      </c>
      <c r="C42" s="399"/>
      <c r="D42" s="399"/>
      <c r="E42" s="399"/>
      <c r="F42" s="39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Parc 2016</vt:lpstr>
      <vt:lpstr>Evolution</vt:lpstr>
      <vt:lpstr>Analytique 2016</vt:lpstr>
      <vt:lpstr>Contrat SUN </vt:lpstr>
      <vt:lpstr>Analytique SUN</vt:lpstr>
      <vt:lpstr>Offre SUN et IMP</vt:lpstr>
      <vt:lpstr>Grille de prix</vt:lpstr>
      <vt:lpstr>Grille de prix 2016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HEZON Ludovic</dc:creator>
  <cp:lastModifiedBy>iom555</cp:lastModifiedBy>
  <cp:lastPrinted>2014-12-17T07:51:26Z</cp:lastPrinted>
  <dcterms:created xsi:type="dcterms:W3CDTF">2014-07-21T14:12:15Z</dcterms:created>
  <dcterms:modified xsi:type="dcterms:W3CDTF">2016-10-07T17:52:15Z</dcterms:modified>
</cp:coreProperties>
</file>