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in\Dropbox\Research\COVID19\Chapin\Code\"/>
    </mc:Choice>
  </mc:AlternateContent>
  <xr:revisionPtr revIDLastSave="0" documentId="13_ncr:1_{4D0F5748-66AD-4999-AD44-63A4B07EC48C}" xr6:coauthVersionLast="47" xr6:coauthVersionMax="47" xr10:uidLastSave="{00000000-0000-0000-0000-000000000000}"/>
  <bookViews>
    <workbookView xWindow="-98" yWindow="-98" windowWidth="24496" windowHeight="15675" activeTab="2" xr2:uid="{117565CE-98BF-436E-BDD0-D2495705F742}"/>
  </bookViews>
  <sheets>
    <sheet name="ND1" sheetId="1" r:id="rId1"/>
    <sheet name="ND2" sheetId="3" r:id="rId2"/>
    <sheet name="tscales" sheetId="2" r:id="rId3"/>
    <sheet name="optim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4" i="4" l="1"/>
  <c r="Q23" i="4"/>
  <c r="R3" i="4"/>
  <c r="R4" i="4"/>
  <c r="R5" i="4"/>
  <c r="R23" i="4" s="1"/>
  <c r="R6" i="4"/>
  <c r="R7" i="4"/>
  <c r="R8" i="4"/>
  <c r="R9" i="4"/>
  <c r="R10" i="4"/>
  <c r="R11" i="4"/>
  <c r="R12" i="4"/>
  <c r="R13" i="4"/>
  <c r="R24" i="4" s="1"/>
  <c r="R25" i="4" s="1"/>
  <c r="R14" i="4"/>
  <c r="R15" i="4"/>
  <c r="R16" i="4"/>
  <c r="R17" i="4"/>
  <c r="R18" i="4"/>
  <c r="R19" i="4"/>
  <c r="R20" i="4"/>
  <c r="R21" i="4"/>
  <c r="R2" i="4"/>
  <c r="G25" i="4"/>
  <c r="H25" i="4"/>
  <c r="C25" i="4"/>
  <c r="D23" i="4"/>
  <c r="D25" i="4" s="1"/>
  <c r="E23" i="4"/>
  <c r="E25" i="4" s="1"/>
  <c r="F23" i="4"/>
  <c r="F25" i="4" s="1"/>
  <c r="G23" i="4"/>
  <c r="H23" i="4"/>
  <c r="I23" i="4"/>
  <c r="I25" i="4" s="1"/>
  <c r="D24" i="4"/>
  <c r="E24" i="4"/>
  <c r="F24" i="4"/>
  <c r="G24" i="4"/>
  <c r="H24" i="4"/>
  <c r="I24" i="4"/>
  <c r="C24" i="4"/>
  <c r="C23" i="4"/>
  <c r="Q25" i="4" l="1"/>
</calcChain>
</file>

<file path=xl/sharedStrings.xml><?xml version="1.0" encoding="utf-8"?>
<sst xmlns="http://schemas.openxmlformats.org/spreadsheetml/2006/main" count="259" uniqueCount="71">
  <si>
    <t>Reference</t>
  </si>
  <si>
    <t>Vaccine</t>
  </si>
  <si>
    <t>Measured Quantity</t>
  </si>
  <si>
    <t>\cite{Goel2021}</t>
  </si>
  <si>
    <t>BM</t>
  </si>
  <si>
    <t>B</t>
  </si>
  <si>
    <t>M</t>
  </si>
  <si>
    <t>\cite{Stankov2021}</t>
  </si>
  <si>
    <t>\cite{Bergamaschi2021}</t>
  </si>
  <si>
    <t>\cite{Lozano2021}</t>
  </si>
  <si>
    <t>\cite{Widge2021}</t>
  </si>
  <si>
    <t>\cite{Wang2021}</t>
  </si>
  <si>
    <t>\cite{Suthar2022}</t>
  </si>
  <si>
    <t>$A$</t>
  </si>
  <si>
    <t>$F$</t>
  </si>
  <si>
    <t>$I$</t>
  </si>
  <si>
    <t>$\epsilon$</t>
  </si>
  <si>
    <t>$\delta$</t>
  </si>
  <si>
    <t>$\all$</t>
  </si>
  <si>
    <t>$\alv$</t>
  </si>
  <si>
    <t>$\alt$</t>
  </si>
  <si>
    <t>$\alb$</t>
  </si>
  <si>
    <t>$\alc$</t>
  </si>
  <si>
    <t>$\ali$</t>
  </si>
  <si>
    <t>$\lamb$</t>
  </si>
  <si>
    <t>$\lambda_{\rm C}$</t>
  </si>
  <si>
    <t>$\lambda_{\rm F}$</t>
  </si>
  <si>
    <t>$\lami$</t>
  </si>
  <si>
    <t>$\kappa_{\rm F}$</t>
  </si>
  <si>
    <t>$\kappa_{\rm I}$</t>
  </si>
  <si>
    <t>$t_1=\delta t$</t>
  </si>
  <si>
    <t>$t_2=t$</t>
  </si>
  <si>
    <t>$t_3=\epsilon^{-1/3}t$</t>
  </si>
  <si>
    <t>$\tau$</t>
  </si>
  <si>
    <t>$t_5=-\tfrac{2}{\alpha_i}\epsilon^{-1}\log(\epsilon)t$</t>
  </si>
  <si>
    <t>$t_4=\epsilon^{-1}t$</t>
  </si>
  <si>
    <t>-</t>
  </si>
  <si>
    <t>$V$</t>
  </si>
  <si>
    <t>$T$</t>
  </si>
  <si>
    <t>$B$</t>
  </si>
  <si>
    <t>$C$</t>
  </si>
  <si>
    <t>$t$</t>
  </si>
  <si>
    <t>$\mathcal{A}_0$</t>
  </si>
  <si>
    <t>$\mathcal{I}_0$</t>
  </si>
  <si>
    <t>1. \cite{Goel2021}</t>
  </si>
  <si>
    <t>2. \cite{Goel2021}</t>
  </si>
  <si>
    <t>3. \cite{Stankov2021}</t>
  </si>
  <si>
    <t>4. \cite{Bergamaschi2021}</t>
  </si>
  <si>
    <t>5. \cite{Lozano2021}</t>
  </si>
  <si>
    <t>6. \cite{Bergamaschi2021}</t>
  </si>
  <si>
    <t>7. \cite{Lozano2021}</t>
  </si>
  <si>
    <t>8. \cite{Bergamaschi2021}</t>
  </si>
  <si>
    <t>9. \cite{Bergamaschi2021}</t>
  </si>
  <si>
    <t>10. \cite{Bergamaschi2021}</t>
  </si>
  <si>
    <t>11. \cite{Widge2021}</t>
  </si>
  <si>
    <t>12. \cite{Widge2021}</t>
  </si>
  <si>
    <t>13. \cite{Widge2021}</t>
  </si>
  <si>
    <t>14. \cite{Bergamaschi2021}</t>
  </si>
  <si>
    <t>15. \cite{Wang2021}</t>
  </si>
  <si>
    <t>16. \cite{Wang2021}</t>
  </si>
  <si>
    <t>17. \cite{Wang2021}</t>
  </si>
  <si>
    <t>18. \cite{Wang2021}</t>
  </si>
  <si>
    <t>19. \cite{Suthar2022}</t>
  </si>
  <si>
    <t>20. \cite{Suthar2022}</t>
  </si>
  <si>
    <t>$t_I^*$</t>
  </si>
  <si>
    <t>$t_{I_\max}$</t>
  </si>
  <si>
    <t>$t_{B_\max}$</t>
  </si>
  <si>
    <t>$t_{A_max}$</t>
  </si>
  <si>
    <t>$I_{I_\max}$</t>
  </si>
  <si>
    <t>$B_{B_\max}$</t>
  </si>
  <si>
    <t>$A_{A_\max}$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</si>
</sst>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1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quotePrefix="1" applyNumberForma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C9B63-3D57-43FD-A84B-62468B25E767}">
  <dimension ref="A1:Q21"/>
  <sheetViews>
    <sheetView workbookViewId="0">
      <selection activeCell="L9" sqref="L9"/>
    </sheetView>
  </sheetViews>
  <sheetFormatPr defaultRowHeight="14.25" x14ac:dyDescent="0.45"/>
  <cols>
    <col min="1" max="1" width="8.59765625" bestFit="1" customWidth="1"/>
    <col min="2" max="2" width="6.73046875" bestFit="1" customWidth="1"/>
    <col min="3" max="3" width="16.06640625" bestFit="1" customWidth="1"/>
    <col min="5" max="5" width="7.46484375" bestFit="1" customWidth="1"/>
  </cols>
  <sheetData>
    <row r="1" spans="1:17" x14ac:dyDescent="0.45">
      <c r="A1" t="s">
        <v>0</v>
      </c>
      <c r="B1" t="s">
        <v>1</v>
      </c>
      <c r="C1" t="s">
        <v>2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</row>
    <row r="2" spans="1:17" x14ac:dyDescent="0.45">
      <c r="A2" t="s">
        <v>3</v>
      </c>
      <c r="B2" t="s">
        <v>4</v>
      </c>
      <c r="C2" t="s">
        <v>13</v>
      </c>
      <c r="D2" s="2">
        <v>5.454545454545455E-2</v>
      </c>
      <c r="E2" s="2">
        <v>3.8045357972231833E-3</v>
      </c>
      <c r="F2" s="2">
        <v>2.8571428571428571E-3</v>
      </c>
      <c r="G2" s="2">
        <v>1.6666666666666667</v>
      </c>
      <c r="H2" s="2">
        <v>1.2857142857142856</v>
      </c>
      <c r="I2" s="2">
        <v>4.2857142857142856</v>
      </c>
      <c r="J2" s="2">
        <v>0.18571428571428569</v>
      </c>
      <c r="K2" s="2">
        <v>0.52380952380952372</v>
      </c>
      <c r="L2" s="2">
        <v>0.23883514444738935</v>
      </c>
      <c r="M2" s="2">
        <v>2.5101783137497426E-4</v>
      </c>
      <c r="N2" s="2">
        <v>8.4415584415584399E-10</v>
      </c>
      <c r="O2" s="2">
        <v>4.0057345252150454E-3</v>
      </c>
      <c r="P2" s="2">
        <v>1.5627376230666909E-3</v>
      </c>
      <c r="Q2" s="2">
        <v>3.7569573283859001E-3</v>
      </c>
    </row>
    <row r="3" spans="1:17" x14ac:dyDescent="0.45">
      <c r="A3" t="s">
        <v>3</v>
      </c>
      <c r="B3" t="s">
        <v>4</v>
      </c>
      <c r="C3" t="s">
        <v>13</v>
      </c>
      <c r="D3" s="2">
        <v>3.981481481481481E-2</v>
      </c>
      <c r="E3" s="2">
        <v>5.4127198917456026E-3</v>
      </c>
      <c r="F3" s="2">
        <v>2.7906976744186051E-3</v>
      </c>
      <c r="G3" s="2">
        <v>1.6279069767441863</v>
      </c>
      <c r="H3" s="2">
        <v>1.2790697674418605</v>
      </c>
      <c r="I3" s="2">
        <v>2.7906976744186047</v>
      </c>
      <c r="J3" s="2">
        <v>0.32558139534883723</v>
      </c>
      <c r="K3" s="2">
        <v>0.55813953488372103</v>
      </c>
      <c r="L3" s="2">
        <v>7.3707053306536499E-2</v>
      </c>
      <c r="M3" s="2">
        <v>3.0574294413396639E-4</v>
      </c>
      <c r="N3" s="2">
        <v>6.1584840654608104E-10</v>
      </c>
      <c r="O3" s="2">
        <v>3.2915430503716466E-3</v>
      </c>
      <c r="P3" s="2">
        <v>2.0237511856566635E-3</v>
      </c>
      <c r="Q3" s="2">
        <v>1.3096707818930039E-3</v>
      </c>
    </row>
    <row r="4" spans="1:17" x14ac:dyDescent="0.45">
      <c r="A4" t="s">
        <v>7</v>
      </c>
      <c r="B4" t="s">
        <v>5</v>
      </c>
      <c r="C4" t="s">
        <v>13</v>
      </c>
      <c r="D4" s="2">
        <v>5.5813953488372092E-2</v>
      </c>
      <c r="E4" s="2">
        <v>4.3659254746674795E-3</v>
      </c>
      <c r="F4" s="2">
        <v>2.0833333333333333E-3</v>
      </c>
      <c r="G4" s="2">
        <v>1.6875</v>
      </c>
      <c r="H4" s="2">
        <v>1.4166666666666667</v>
      </c>
      <c r="I4" s="2">
        <v>6.458333333333333</v>
      </c>
      <c r="J4" s="2">
        <v>0.37499999999999994</v>
      </c>
      <c r="K4" s="2">
        <v>0.54166666666666663</v>
      </c>
      <c r="L4" s="2">
        <v>1.0022654137371554</v>
      </c>
      <c r="M4" s="2">
        <v>2.0616233648255815E-3</v>
      </c>
      <c r="N4" s="2">
        <v>7.5581395348837203E-10</v>
      </c>
      <c r="O4" s="2">
        <v>8.5441454840454317E-2</v>
      </c>
      <c r="P4" s="2">
        <v>1.7224302077651611E-2</v>
      </c>
      <c r="Q4" s="2">
        <v>1.6939697133585726E-2</v>
      </c>
    </row>
    <row r="5" spans="1:17" x14ac:dyDescent="0.45">
      <c r="A5" t="s">
        <v>8</v>
      </c>
      <c r="B5" t="s">
        <v>5</v>
      </c>
      <c r="C5" t="s">
        <v>13</v>
      </c>
      <c r="D5" s="2">
        <v>4.3518518518518519E-2</v>
      </c>
      <c r="E5" s="2">
        <v>5.1980555421860712E-3</v>
      </c>
      <c r="F5" s="2">
        <v>2.7659574468085102E-3</v>
      </c>
      <c r="G5" s="2">
        <v>1.6808510638297873</v>
      </c>
      <c r="H5" s="2">
        <v>1.3829787234042554</v>
      </c>
      <c r="I5" s="2">
        <v>4.4680851063829783</v>
      </c>
      <c r="J5" s="2">
        <v>0.17659574468085107</v>
      </c>
      <c r="K5" s="2">
        <v>0.51063829787234039</v>
      </c>
      <c r="L5" s="2">
        <v>0.19508536905700019</v>
      </c>
      <c r="M5" s="2">
        <v>3.7357598544674137E-4</v>
      </c>
      <c r="N5" s="2">
        <v>5.1221434200157611E-10</v>
      </c>
      <c r="O5" s="2">
        <v>3.6438359162945448E-3</v>
      </c>
      <c r="P5" s="2">
        <v>2.837029104476281E-3</v>
      </c>
      <c r="Q5" s="2">
        <v>3.9521604938271594E-3</v>
      </c>
    </row>
    <row r="6" spans="1:17" x14ac:dyDescent="0.45">
      <c r="A6" t="s">
        <v>9</v>
      </c>
      <c r="B6" t="s">
        <v>5</v>
      </c>
      <c r="C6" t="s">
        <v>13</v>
      </c>
      <c r="D6" s="2">
        <v>5.1063829787234047E-2</v>
      </c>
      <c r="E6" s="2">
        <v>4.6484027297003265E-3</v>
      </c>
      <c r="F6" s="2">
        <v>2.708333333333333E-3</v>
      </c>
      <c r="G6" s="2">
        <v>1.7291666666666667</v>
      </c>
      <c r="H6" s="2">
        <v>1.3958333333333335</v>
      </c>
      <c r="I6" s="2">
        <v>4.375</v>
      </c>
      <c r="J6" s="2">
        <v>5.8333333333333334E-2</v>
      </c>
      <c r="K6" s="2">
        <v>0.54166666666666663</v>
      </c>
      <c r="L6" s="2">
        <v>0.33903738965595304</v>
      </c>
      <c r="M6" s="2">
        <v>8.5177235704787249E-4</v>
      </c>
      <c r="N6" s="2">
        <v>6.3386524822695039E-10</v>
      </c>
      <c r="O6" s="2">
        <v>1.8009421684019922E-2</v>
      </c>
      <c r="P6" s="2">
        <v>6.9319253099110511E-3</v>
      </c>
      <c r="Q6" s="2">
        <v>6.1877546401086477E-3</v>
      </c>
    </row>
    <row r="7" spans="1:17" x14ac:dyDescent="0.45">
      <c r="A7" t="s">
        <v>8</v>
      </c>
      <c r="B7" t="s">
        <v>5</v>
      </c>
      <c r="C7" t="s">
        <v>14</v>
      </c>
      <c r="D7" s="2">
        <v>1.0824742268041239E-2</v>
      </c>
      <c r="E7" s="2">
        <v>1.4533468179945311E-2</v>
      </c>
      <c r="F7" s="2">
        <v>2.8571428571428571E-3</v>
      </c>
      <c r="G7" s="2">
        <v>1.5952380952380953</v>
      </c>
      <c r="H7" s="2">
        <v>1.2142857142857142</v>
      </c>
      <c r="I7" s="2">
        <v>1.6904761904761902</v>
      </c>
      <c r="J7" s="2">
        <v>0.22380952380952379</v>
      </c>
      <c r="K7" s="2">
        <v>0.64285714285714279</v>
      </c>
      <c r="L7" s="2">
        <v>3.4782132988172412E-2</v>
      </c>
      <c r="M7" s="2">
        <v>2.5941805760104723E-4</v>
      </c>
      <c r="N7" s="2">
        <v>1.7550319096710848E-10</v>
      </c>
      <c r="O7" s="2">
        <v>1.1838399404825164E-3</v>
      </c>
      <c r="P7" s="2">
        <v>1.2243576153774562E-3</v>
      </c>
      <c r="Q7" s="2">
        <v>6.0616165373578482E-4</v>
      </c>
    </row>
    <row r="8" spans="1:17" x14ac:dyDescent="0.45">
      <c r="A8" t="s">
        <v>9</v>
      </c>
      <c r="B8" t="s">
        <v>5</v>
      </c>
      <c r="C8" t="s">
        <v>14</v>
      </c>
      <c r="D8" s="2">
        <v>3.6842105263157898E-2</v>
      </c>
      <c r="E8" s="2">
        <v>9.1360794999198573E-3</v>
      </c>
      <c r="F8" s="2">
        <v>2.8571428571428571E-3</v>
      </c>
      <c r="G8" s="2">
        <v>1.3571428571428572</v>
      </c>
      <c r="H8" s="2">
        <v>1.0476190476190474</v>
      </c>
      <c r="I8" s="2">
        <v>1.6904761904761902</v>
      </c>
      <c r="J8" s="2">
        <v>0.23809523809523808</v>
      </c>
      <c r="K8" s="2">
        <v>0.64285714285714279</v>
      </c>
      <c r="L8" s="2">
        <v>0.74413616277535966</v>
      </c>
      <c r="M8" s="2">
        <v>1.9215823934837097E-2</v>
      </c>
      <c r="N8" s="2">
        <v>5.9732664995822884E-10</v>
      </c>
      <c r="O8" s="2">
        <v>2.8006822612085775E-2</v>
      </c>
      <c r="P8" s="2">
        <v>0.19403701040146451</v>
      </c>
      <c r="Q8" s="2">
        <v>1.3076869806094186E-2</v>
      </c>
    </row>
    <row r="9" spans="1:17" x14ac:dyDescent="0.45">
      <c r="A9" t="s">
        <v>8</v>
      </c>
      <c r="B9" t="s">
        <v>5</v>
      </c>
      <c r="C9" t="s">
        <v>15</v>
      </c>
      <c r="D9" s="2">
        <v>0.11666666666666668</v>
      </c>
      <c r="E9" s="2">
        <v>1.5645371577574967E-3</v>
      </c>
      <c r="F9" s="2">
        <v>2.6190476190476189E-3</v>
      </c>
      <c r="G9" s="2">
        <v>1.6904761904761902</v>
      </c>
      <c r="H9" s="2">
        <v>1.4047619047619047</v>
      </c>
      <c r="I9" s="2">
        <v>1.7380952380952379</v>
      </c>
      <c r="J9" s="2">
        <v>0.22142857142857139</v>
      </c>
      <c r="K9" s="2">
        <v>0.11904761904761904</v>
      </c>
      <c r="L9" s="2">
        <v>1.2447916666666673E-2</v>
      </c>
      <c r="M9" s="2">
        <v>5.6907738095238105E-4</v>
      </c>
      <c r="N9" s="2">
        <v>2.0634920634920633E-9</v>
      </c>
      <c r="O9" s="2">
        <v>2.5178571428571439E-2</v>
      </c>
      <c r="P9" s="2">
        <v>3.1161994784876146E-3</v>
      </c>
      <c r="Q9" s="2">
        <v>2.1875000000000009E-4</v>
      </c>
    </row>
    <row r="10" spans="1:17" x14ac:dyDescent="0.45">
      <c r="A10" t="s">
        <v>8</v>
      </c>
      <c r="B10" t="s">
        <v>5</v>
      </c>
      <c r="C10" t="s">
        <v>15</v>
      </c>
      <c r="D10" s="2">
        <v>4.0384615384615387E-2</v>
      </c>
      <c r="E10" s="2">
        <v>4.90172974501579E-3</v>
      </c>
      <c r="F10" s="2">
        <v>2.8571428571428571E-3</v>
      </c>
      <c r="G10" s="2">
        <v>3.0952380952380953</v>
      </c>
      <c r="H10" s="2">
        <v>2.6190476190476191</v>
      </c>
      <c r="I10" s="2">
        <v>0.61904761904761896</v>
      </c>
      <c r="J10" s="2">
        <v>0.26190476190476186</v>
      </c>
      <c r="K10" s="2">
        <v>0.64285714285714279</v>
      </c>
      <c r="L10" s="2">
        <v>8.5936644125105666</v>
      </c>
      <c r="M10" s="2">
        <v>1.7655031542531537E-3</v>
      </c>
      <c r="N10" s="2">
        <v>5.9523809523809525E-10</v>
      </c>
      <c r="O10" s="2">
        <v>2.3579177233023378E-2</v>
      </c>
      <c r="P10" s="2">
        <v>1.0484677260493822E-2</v>
      </c>
      <c r="Q10" s="2">
        <v>8.1291420118343186E-2</v>
      </c>
    </row>
    <row r="11" spans="1:17" x14ac:dyDescent="0.45">
      <c r="A11" t="s">
        <v>8</v>
      </c>
      <c r="B11" t="s">
        <v>5</v>
      </c>
      <c r="C11" t="s">
        <v>15</v>
      </c>
      <c r="D11" s="2">
        <v>9.3333333333333338E-2</v>
      </c>
      <c r="E11" s="2">
        <v>2.2420407553186187E-3</v>
      </c>
      <c r="F11" s="2">
        <v>2.8571428571428571E-3</v>
      </c>
      <c r="G11" s="2">
        <v>1.6190476190476191</v>
      </c>
      <c r="H11" s="2">
        <v>1.2857142857142856</v>
      </c>
      <c r="I11" s="2">
        <v>1.7619047619047616</v>
      </c>
      <c r="J11" s="2">
        <v>0.26190476190476186</v>
      </c>
      <c r="K11" s="2">
        <v>0.83333333333333337</v>
      </c>
      <c r="L11" s="2">
        <v>1.0740246913580246E-2</v>
      </c>
      <c r="M11" s="2">
        <v>4.42389770723104E-4</v>
      </c>
      <c r="N11" s="2">
        <v>1.513227513227513E-9</v>
      </c>
      <c r="O11" s="2">
        <v>1.5847619047619044E-2</v>
      </c>
      <c r="P11" s="2">
        <v>2.7771965079523247E-3</v>
      </c>
      <c r="Q11" s="2">
        <v>1.8874074074074073E-4</v>
      </c>
    </row>
    <row r="12" spans="1:17" x14ac:dyDescent="0.45">
      <c r="A12" t="s">
        <v>10</v>
      </c>
      <c r="B12" t="s">
        <v>6</v>
      </c>
      <c r="C12" t="s">
        <v>13</v>
      </c>
      <c r="D12" s="2">
        <v>4.4444444444444446E-2</v>
      </c>
      <c r="E12" s="2">
        <v>4.493708807669263E-3</v>
      </c>
      <c r="F12" s="2">
        <v>3.0000000000000001E-3</v>
      </c>
      <c r="G12" s="2">
        <v>1.5</v>
      </c>
      <c r="H12" s="2">
        <v>1.2</v>
      </c>
      <c r="I12" s="2">
        <v>1.0999999999999999</v>
      </c>
      <c r="J12" s="2">
        <v>0.25</v>
      </c>
      <c r="K12" s="2">
        <v>0.7</v>
      </c>
      <c r="L12" s="2">
        <v>14.73207</v>
      </c>
      <c r="M12" s="2">
        <v>3.9325086111111109E-3</v>
      </c>
      <c r="N12" s="2">
        <v>7.9444444444444446E-10</v>
      </c>
      <c r="O12" s="2">
        <v>5.8974814814814813E-2</v>
      </c>
      <c r="P12" s="2">
        <v>2.2440061691409805E-2</v>
      </c>
      <c r="Q12" s="2">
        <v>0.24250320987654317</v>
      </c>
    </row>
    <row r="13" spans="1:17" x14ac:dyDescent="0.45">
      <c r="A13" t="s">
        <v>10</v>
      </c>
      <c r="B13" t="s">
        <v>6</v>
      </c>
      <c r="C13" t="s">
        <v>13</v>
      </c>
      <c r="D13" s="2">
        <v>0.26470588235294112</v>
      </c>
      <c r="E13" s="2">
        <v>7.5848837728104232E-4</v>
      </c>
      <c r="F13" s="2">
        <v>2.4444444444444448E-3</v>
      </c>
      <c r="G13" s="2">
        <v>1.4666666666666668</v>
      </c>
      <c r="H13" s="2">
        <v>1.2666666666666668</v>
      </c>
      <c r="I13" s="2">
        <v>1.3777777777777778</v>
      </c>
      <c r="J13" s="2">
        <v>8.8888888888888892E-2</v>
      </c>
      <c r="K13" s="2">
        <v>0.62222222222222223</v>
      </c>
      <c r="L13" s="2">
        <v>614.11069204152238</v>
      </c>
      <c r="M13" s="2">
        <v>1.9168806100217865E-2</v>
      </c>
      <c r="N13" s="2">
        <v>3.5686274509803918E-9</v>
      </c>
      <c r="O13" s="2">
        <v>1.3000461361014992</v>
      </c>
      <c r="P13" s="2">
        <v>0.12370637051501102</v>
      </c>
      <c r="Q13" s="2">
        <v>12.974169550173009</v>
      </c>
    </row>
    <row r="14" spans="1:17" x14ac:dyDescent="0.45">
      <c r="A14" t="s">
        <v>10</v>
      </c>
      <c r="B14" t="s">
        <v>6</v>
      </c>
      <c r="C14" t="s">
        <v>13</v>
      </c>
      <c r="D14" s="2">
        <v>0.26470588235294112</v>
      </c>
      <c r="E14" s="2">
        <v>8.7018837018837023E-4</v>
      </c>
      <c r="F14" s="2">
        <v>2.8888888888888888E-3</v>
      </c>
      <c r="G14" s="2">
        <v>1.4666666666666668</v>
      </c>
      <c r="H14" s="2">
        <v>1.2444444444444445</v>
      </c>
      <c r="I14" s="2">
        <v>1.3555555555555556</v>
      </c>
      <c r="J14" s="2">
        <v>0.44444444444444448</v>
      </c>
      <c r="K14" s="2">
        <v>0.62222222222222223</v>
      </c>
      <c r="L14" s="2">
        <v>505.89636678200679</v>
      </c>
      <c r="M14" s="2">
        <v>1.6608844250786733E-2</v>
      </c>
      <c r="N14" s="2">
        <v>4.4183006535947716E-9</v>
      </c>
      <c r="O14" s="2">
        <v>1.4682814302191465</v>
      </c>
      <c r="P14" s="2">
        <v>0.12297044872412519</v>
      </c>
      <c r="Q14" s="2">
        <v>10.117927335640136</v>
      </c>
    </row>
    <row r="15" spans="1:17" x14ac:dyDescent="0.45">
      <c r="A15" t="s">
        <v>8</v>
      </c>
      <c r="B15" t="s">
        <v>5</v>
      </c>
      <c r="C15" t="s">
        <v>15</v>
      </c>
      <c r="D15" s="2">
        <v>2.5609756097560978E-2</v>
      </c>
      <c r="E15" s="2">
        <v>8.0740448995667586E-3</v>
      </c>
      <c r="F15" s="2">
        <v>2.8571428571428571E-3</v>
      </c>
      <c r="G15" s="2">
        <v>1.5952380952380953</v>
      </c>
      <c r="H15" s="2">
        <v>1.2619047619047619</v>
      </c>
      <c r="I15" s="2">
        <v>12.857142857142858</v>
      </c>
      <c r="J15" s="2">
        <v>0.2119047619047619</v>
      </c>
      <c r="K15" s="2">
        <v>0.64285714285714279</v>
      </c>
      <c r="L15" s="2">
        <v>6.9103438996062438</v>
      </c>
      <c r="M15" s="2">
        <v>4.2330410375532321E-3</v>
      </c>
      <c r="N15" s="2">
        <v>4.1521486643437861E-10</v>
      </c>
      <c r="O15" s="2">
        <v>5.4885484830458055E-2</v>
      </c>
      <c r="P15" s="2">
        <v>2.6258525538189609E-2</v>
      </c>
      <c r="Q15" s="2">
        <v>0.13192474717430103</v>
      </c>
    </row>
    <row r="16" spans="1:17" x14ac:dyDescent="0.45">
      <c r="A16" t="s">
        <v>11</v>
      </c>
      <c r="B16" t="s">
        <v>6</v>
      </c>
      <c r="C16" t="s">
        <v>13</v>
      </c>
      <c r="D16" s="2">
        <v>4.0206185567010312E-2</v>
      </c>
      <c r="E16" s="2">
        <v>4.807692307692308E-3</v>
      </c>
      <c r="F16" s="2">
        <v>3.0769230769230769E-3</v>
      </c>
      <c r="G16" s="2">
        <v>1.641025641025641</v>
      </c>
      <c r="H16" s="2">
        <v>1.2564102564102564</v>
      </c>
      <c r="I16" s="2">
        <v>1.1282051282051282</v>
      </c>
      <c r="J16" s="2">
        <v>0.23076923076923075</v>
      </c>
      <c r="K16" s="2">
        <v>0.69230769230769229</v>
      </c>
      <c r="L16" s="2">
        <v>1.4947129180735306</v>
      </c>
      <c r="M16" s="2">
        <v>1.9587910829147945E-3</v>
      </c>
      <c r="N16" s="2">
        <v>7.5601374570446743E-10</v>
      </c>
      <c r="O16" s="2">
        <v>3.0573673324231308E-2</v>
      </c>
      <c r="P16" s="2">
        <v>1.0547613986608568E-2</v>
      </c>
      <c r="Q16" s="2">
        <v>2.3793389308109262E-2</v>
      </c>
    </row>
    <row r="17" spans="1:17" x14ac:dyDescent="0.45">
      <c r="A17" t="s">
        <v>11</v>
      </c>
      <c r="B17" t="s">
        <v>6</v>
      </c>
      <c r="C17" t="s">
        <v>13</v>
      </c>
      <c r="D17" s="2">
        <v>4.1052631578947368E-2</v>
      </c>
      <c r="E17" s="2">
        <v>4.7376820267305006E-3</v>
      </c>
      <c r="F17" s="2">
        <v>3.0769230769230769E-3</v>
      </c>
      <c r="G17" s="2">
        <v>1.641025641025641</v>
      </c>
      <c r="H17" s="2">
        <v>1.2307692307692308</v>
      </c>
      <c r="I17" s="2">
        <v>1.1025641025641024</v>
      </c>
      <c r="J17" s="2">
        <v>0.25641025641025644</v>
      </c>
      <c r="K17" s="2">
        <v>0.69230769230769229</v>
      </c>
      <c r="L17" s="2">
        <v>1.5777519710206696</v>
      </c>
      <c r="M17" s="2">
        <v>2.0688259109311741E-3</v>
      </c>
      <c r="N17" s="2">
        <v>7.719298245614036E-10</v>
      </c>
      <c r="O17" s="2">
        <v>3.3262987428084395E-2</v>
      </c>
      <c r="P17" s="2">
        <v>1.1209014457148257E-2</v>
      </c>
      <c r="Q17" s="2">
        <v>2.511523545706372E-2</v>
      </c>
    </row>
    <row r="18" spans="1:17" x14ac:dyDescent="0.45">
      <c r="A18" t="s">
        <v>11</v>
      </c>
      <c r="B18" t="s">
        <v>5</v>
      </c>
      <c r="C18" t="s">
        <v>13</v>
      </c>
      <c r="D18" s="2">
        <v>4.301075268817204E-2</v>
      </c>
      <c r="E18" s="2">
        <v>4.6238751056530605E-3</v>
      </c>
      <c r="F18" s="2">
        <v>3.0000000000000001E-3</v>
      </c>
      <c r="G18" s="2">
        <v>1.6500000000000001</v>
      </c>
      <c r="H18" s="2">
        <v>1.2999999999999998</v>
      </c>
      <c r="I18" s="2">
        <v>1.425</v>
      </c>
      <c r="J18" s="2">
        <v>0.25</v>
      </c>
      <c r="K18" s="2">
        <v>0.67499999999999993</v>
      </c>
      <c r="L18" s="2">
        <v>2.1170561625621453</v>
      </c>
      <c r="M18" s="2">
        <v>2.214514448924731E-3</v>
      </c>
      <c r="N18" s="2">
        <v>7.6881720430107529E-10</v>
      </c>
      <c r="O18" s="2">
        <v>3.7343912591050972E-2</v>
      </c>
      <c r="P18" s="2">
        <v>1.2583272788315905E-2</v>
      </c>
      <c r="Q18" s="2">
        <v>3.4284310324893041E-2</v>
      </c>
    </row>
    <row r="19" spans="1:17" x14ac:dyDescent="0.45">
      <c r="A19" t="s">
        <v>11</v>
      </c>
      <c r="B19" t="s">
        <v>5</v>
      </c>
      <c r="C19" t="s">
        <v>13</v>
      </c>
      <c r="D19" s="2">
        <v>3.8095238095238092E-2</v>
      </c>
      <c r="E19" s="2">
        <v>5.2636855825145381E-3</v>
      </c>
      <c r="F19" s="2">
        <v>3.0000000000000001E-3</v>
      </c>
      <c r="G19" s="2">
        <v>1.625</v>
      </c>
      <c r="H19" s="2">
        <v>1.25</v>
      </c>
      <c r="I19" s="2">
        <v>1.325</v>
      </c>
      <c r="J19" s="2">
        <v>0.25</v>
      </c>
      <c r="K19" s="2">
        <v>0.67499999999999993</v>
      </c>
      <c r="L19" s="2">
        <v>1.6533877551020404</v>
      </c>
      <c r="M19" s="2">
        <v>1.9524000000000002E-3</v>
      </c>
      <c r="N19" s="2">
        <v>6.4999999999999993E-10</v>
      </c>
      <c r="O19" s="2">
        <v>2.8799999999999999E-2</v>
      </c>
      <c r="P19" s="2">
        <v>1.1185654129307629E-2</v>
      </c>
      <c r="Q19" s="2">
        <v>2.6775510204081625E-2</v>
      </c>
    </row>
    <row r="20" spans="1:17" x14ac:dyDescent="0.45">
      <c r="A20" t="s">
        <v>12</v>
      </c>
      <c r="B20" t="s">
        <v>5</v>
      </c>
      <c r="C20" t="s">
        <v>13</v>
      </c>
      <c r="D20" s="2">
        <v>3.2500000000000001E-2</v>
      </c>
      <c r="E20" s="2">
        <v>5.9805631696984796E-3</v>
      </c>
      <c r="F20" s="2">
        <v>3.0769230769230769E-3</v>
      </c>
      <c r="G20" s="2">
        <v>1.7435897435897436</v>
      </c>
      <c r="H20" s="2">
        <v>1.3076923076923077</v>
      </c>
      <c r="I20" s="2">
        <v>0.76923076923076916</v>
      </c>
      <c r="J20" s="2">
        <v>0.30769230769230771</v>
      </c>
      <c r="K20" s="2">
        <v>0.71794871794871795</v>
      </c>
      <c r="L20" s="2">
        <v>0.11871858974358977</v>
      </c>
      <c r="M20" s="2">
        <v>1.639500328731098E-3</v>
      </c>
      <c r="N20" s="2">
        <v>5.8333333333333328E-10</v>
      </c>
      <c r="O20" s="2">
        <v>2.8310897435897445E-2</v>
      </c>
      <c r="P20" s="2">
        <v>8.8771492648891098E-3</v>
      </c>
      <c r="Q20" s="2">
        <v>1.9618750000000005E-3</v>
      </c>
    </row>
    <row r="21" spans="1:17" x14ac:dyDescent="0.45">
      <c r="A21" t="s">
        <v>12</v>
      </c>
      <c r="B21" t="s">
        <v>5</v>
      </c>
      <c r="C21" t="s">
        <v>13</v>
      </c>
      <c r="D21" s="2">
        <v>3.9393939393939391E-2</v>
      </c>
      <c r="E21" s="2">
        <v>4.9080362897228691E-3</v>
      </c>
      <c r="F21" s="2">
        <v>3.0769230769230769E-3</v>
      </c>
      <c r="G21" s="2">
        <v>1.846153846153846</v>
      </c>
      <c r="H21" s="2">
        <v>1.3846153846153846</v>
      </c>
      <c r="I21" s="2">
        <v>0.66666666666666663</v>
      </c>
      <c r="J21" s="2">
        <v>0.30769230769230771</v>
      </c>
      <c r="K21" s="2">
        <v>0.71794871794871795</v>
      </c>
      <c r="L21" s="2">
        <v>0.12943681832570722</v>
      </c>
      <c r="M21" s="2">
        <v>1.5820351443428368E-3</v>
      </c>
      <c r="N21" s="2">
        <v>7.4074074074074081E-10</v>
      </c>
      <c r="O21" s="2">
        <v>4.4468251538958614E-2</v>
      </c>
      <c r="P21" s="2">
        <v>8.5209864747319494E-3</v>
      </c>
      <c r="Q21" s="2">
        <v>2.2945617794102643E-3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A2613-8C49-4498-BDBF-533D9A6A7D8D}">
  <dimension ref="A1:M21"/>
  <sheetViews>
    <sheetView workbookViewId="0">
      <selection activeCell="M9" sqref="M9"/>
    </sheetView>
  </sheetViews>
  <sheetFormatPr defaultRowHeight="14.25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37</v>
      </c>
      <c r="E1" t="s">
        <v>38</v>
      </c>
      <c r="F1" t="s">
        <v>39</v>
      </c>
      <c r="G1" t="s">
        <v>13</v>
      </c>
      <c r="H1" t="s">
        <v>40</v>
      </c>
      <c r="I1" t="s">
        <v>14</v>
      </c>
      <c r="J1" t="s">
        <v>15</v>
      </c>
      <c r="K1" t="s">
        <v>41</v>
      </c>
      <c r="L1" t="s">
        <v>42</v>
      </c>
      <c r="M1" t="s">
        <v>43</v>
      </c>
    </row>
    <row r="2" spans="1:13" x14ac:dyDescent="0.45">
      <c r="A2" t="s">
        <v>3</v>
      </c>
      <c r="B2" t="s">
        <v>4</v>
      </c>
      <c r="C2" t="s">
        <v>13</v>
      </c>
      <c r="D2">
        <v>1</v>
      </c>
      <c r="E2" s="2">
        <v>0.97402597402597402</v>
      </c>
      <c r="F2" s="2">
        <v>8.8547815820543108E-2</v>
      </c>
      <c r="G2" s="2">
        <v>0.56923595884634859</v>
      </c>
      <c r="H2" s="2">
        <v>2.727272727272727E-5</v>
      </c>
      <c r="I2" s="2">
        <v>0.93764257384001459</v>
      </c>
      <c r="J2" s="2">
        <v>3.7569573283859001</v>
      </c>
      <c r="K2" s="2">
        <v>1.2987012987012987</v>
      </c>
      <c r="L2" s="2">
        <v>1.0189096296296294</v>
      </c>
      <c r="M2" s="2">
        <v>0.56960987654320983</v>
      </c>
    </row>
    <row r="3" spans="1:13" x14ac:dyDescent="0.45">
      <c r="A3" t="s">
        <v>3</v>
      </c>
      <c r="B3" t="s">
        <v>4</v>
      </c>
      <c r="C3" t="s">
        <v>13</v>
      </c>
      <c r="D3">
        <v>1</v>
      </c>
      <c r="E3" s="2">
        <v>1.2407407407407407</v>
      </c>
      <c r="F3" s="2">
        <v>8.8460219478737986E-2</v>
      </c>
      <c r="G3" s="2">
        <v>1.0286072032411395</v>
      </c>
      <c r="H3" s="2">
        <v>2.0370370370370369E-5</v>
      </c>
      <c r="I3" s="2">
        <v>1.214250711393998</v>
      </c>
      <c r="J3" s="2">
        <v>1.3096707818930038</v>
      </c>
      <c r="K3" s="2">
        <v>0.92592592592592582</v>
      </c>
      <c r="L3" s="2">
        <v>0.50553797247528587</v>
      </c>
      <c r="M3" s="2">
        <v>2.8556794972505899</v>
      </c>
    </row>
    <row r="4" spans="1:13" x14ac:dyDescent="0.45">
      <c r="A4" t="s">
        <v>7</v>
      </c>
      <c r="B4" t="s">
        <v>5</v>
      </c>
      <c r="C4" t="s">
        <v>13</v>
      </c>
      <c r="D4">
        <v>1</v>
      </c>
      <c r="E4" s="2">
        <v>10.953488372093023</v>
      </c>
      <c r="F4" s="2">
        <v>1.1717685235262303</v>
      </c>
      <c r="G4" s="2">
        <v>1.7088290968090858</v>
      </c>
      <c r="H4" s="2">
        <v>2.7906976744186048E-5</v>
      </c>
      <c r="I4" s="2">
        <v>10.334581246590966</v>
      </c>
      <c r="J4" s="2">
        <v>16.939697133585724</v>
      </c>
      <c r="K4" s="2">
        <v>1.1627906976744187</v>
      </c>
      <c r="L4" s="2">
        <v>0.65541955137081154</v>
      </c>
      <c r="M4" s="2">
        <v>0.19067637245981192</v>
      </c>
    </row>
    <row r="5" spans="1:13" x14ac:dyDescent="0.45">
      <c r="A5" t="s">
        <v>8</v>
      </c>
      <c r="B5" t="s">
        <v>5</v>
      </c>
      <c r="C5" t="s">
        <v>13</v>
      </c>
      <c r="D5">
        <v>1</v>
      </c>
      <c r="E5" s="2">
        <v>1.824074074074074</v>
      </c>
      <c r="F5" s="2">
        <v>0.131738683127572</v>
      </c>
      <c r="G5" s="2">
        <v>2.5506851414061815</v>
      </c>
      <c r="H5" s="2">
        <v>1.8518518518518518E-5</v>
      </c>
      <c r="I5" s="2">
        <v>1.7022174626857687</v>
      </c>
      <c r="J5" s="2">
        <v>3.9521604938271597</v>
      </c>
      <c r="K5" s="2">
        <v>0.92592592592592582</v>
      </c>
      <c r="L5" s="2">
        <v>1.4466701279977343</v>
      </c>
      <c r="M5" s="2">
        <v>0.89571261226083576</v>
      </c>
    </row>
    <row r="6" spans="1:13" x14ac:dyDescent="0.45">
      <c r="A6" t="s">
        <v>9</v>
      </c>
      <c r="B6" t="s">
        <v>5</v>
      </c>
      <c r="C6" t="s">
        <v>13</v>
      </c>
      <c r="D6">
        <v>1</v>
      </c>
      <c r="E6" s="2">
        <v>4.3085106382978724</v>
      </c>
      <c r="F6" s="2">
        <v>0.37584880036215484</v>
      </c>
      <c r="G6" s="2">
        <v>1.7226403349932098</v>
      </c>
      <c r="H6" s="2">
        <v>2.3404255319148935E-5</v>
      </c>
      <c r="I6" s="2">
        <v>4.1591551859466307</v>
      </c>
      <c r="J6" s="2">
        <v>6.1877546401086478</v>
      </c>
      <c r="K6" s="2">
        <v>1.0638297872340425</v>
      </c>
      <c r="L6" s="2">
        <v>1.6718521803399851</v>
      </c>
      <c r="M6" s="2">
        <v>0.56886547782350239</v>
      </c>
    </row>
    <row r="7" spans="1:13" x14ac:dyDescent="0.45">
      <c r="A7" t="s">
        <v>8</v>
      </c>
      <c r="B7" t="s">
        <v>5</v>
      </c>
      <c r="C7" t="s">
        <v>14</v>
      </c>
      <c r="D7">
        <v>1</v>
      </c>
      <c r="E7" s="2">
        <v>1.036082474226804</v>
      </c>
      <c r="F7" s="2">
        <v>2.6169093421192474E-2</v>
      </c>
      <c r="G7" s="2">
        <v>0.3177675629716229</v>
      </c>
      <c r="H7" s="2">
        <v>5.6701030927835054E-6</v>
      </c>
      <c r="I7" s="2">
        <v>0.73461456922647372</v>
      </c>
      <c r="J7" s="2">
        <v>0.60616165373578479</v>
      </c>
      <c r="K7" s="2">
        <v>0.25773195876288663</v>
      </c>
      <c r="L7" s="2">
        <v>71.907905848906736</v>
      </c>
      <c r="M7" s="2">
        <v>8.8095311986323903</v>
      </c>
    </row>
    <row r="8" spans="1:13" x14ac:dyDescent="0.45">
      <c r="A8" t="s">
        <v>9</v>
      </c>
      <c r="B8" t="s">
        <v>5</v>
      </c>
      <c r="C8" t="s">
        <v>14</v>
      </c>
      <c r="D8">
        <v>1</v>
      </c>
      <c r="E8" s="2">
        <v>7.2017543859649136</v>
      </c>
      <c r="F8" s="2">
        <v>0.61909818405663308</v>
      </c>
      <c r="G8" s="2">
        <v>7.3702164768646794</v>
      </c>
      <c r="H8" s="2">
        <v>1.9298245614035089E-5</v>
      </c>
      <c r="I8" s="2">
        <v>11.956943870334596</v>
      </c>
      <c r="J8" s="2">
        <v>13.076869806094185</v>
      </c>
      <c r="K8" s="2">
        <v>0.87719298245614041</v>
      </c>
      <c r="L8" s="2">
        <v>3.1749406646946219</v>
      </c>
      <c r="M8" s="2">
        <v>0.37929566276545035</v>
      </c>
    </row>
    <row r="9" spans="1:13" x14ac:dyDescent="0.45">
      <c r="A9" t="s">
        <v>8</v>
      </c>
      <c r="B9" t="s">
        <v>5</v>
      </c>
      <c r="C9" t="s">
        <v>15</v>
      </c>
      <c r="D9">
        <v>1</v>
      </c>
      <c r="E9" s="2">
        <v>2.2500000000000004</v>
      </c>
      <c r="F9" s="2">
        <v>0.58750000000000013</v>
      </c>
      <c r="G9" s="2">
        <v>7.4136904761904772</v>
      </c>
      <c r="H9" s="2">
        <v>6.666666666666667E-5</v>
      </c>
      <c r="I9" s="2">
        <v>1.8697196870925687</v>
      </c>
      <c r="J9" s="2">
        <v>0.21875000000000008</v>
      </c>
      <c r="K9" s="2">
        <v>2.7777777777777777</v>
      </c>
      <c r="L9" s="2">
        <v>2.4805459654757125</v>
      </c>
      <c r="M9" s="2">
        <v>4.0685714285714267</v>
      </c>
    </row>
    <row r="10" spans="1:13" x14ac:dyDescent="0.45">
      <c r="A10" t="s">
        <v>8</v>
      </c>
      <c r="B10" t="s">
        <v>5</v>
      </c>
      <c r="C10" t="s">
        <v>15</v>
      </c>
      <c r="D10">
        <v>1</v>
      </c>
      <c r="E10" s="2">
        <v>6.8846153846153841</v>
      </c>
      <c r="F10" s="2">
        <v>0.58254437869822484</v>
      </c>
      <c r="G10" s="2">
        <v>6.2415469146238376</v>
      </c>
      <c r="H10" s="2">
        <v>1.9230769230769231E-5</v>
      </c>
      <c r="I10" s="2">
        <v>6.2908063562962937</v>
      </c>
      <c r="J10" s="2">
        <v>81.291420118343183</v>
      </c>
      <c r="K10" s="2">
        <v>0.96153846153846145</v>
      </c>
      <c r="L10" s="2">
        <v>4.2072903335026242</v>
      </c>
      <c r="M10" s="2">
        <v>7.9959237894200522E-3</v>
      </c>
    </row>
    <row r="11" spans="1:13" x14ac:dyDescent="0.45">
      <c r="A11" t="s">
        <v>8</v>
      </c>
      <c r="B11" t="s">
        <v>5</v>
      </c>
      <c r="C11" t="s">
        <v>15</v>
      </c>
      <c r="D11">
        <v>1</v>
      </c>
      <c r="E11" s="2">
        <v>1.7333333333333334</v>
      </c>
      <c r="F11" s="2">
        <v>0.36977777777777782</v>
      </c>
      <c r="G11" s="2">
        <v>4.6662433862433863</v>
      </c>
      <c r="H11" s="2">
        <v>4.8888888888888883E-5</v>
      </c>
      <c r="I11" s="2">
        <v>1.6663179047713947</v>
      </c>
      <c r="J11" s="2">
        <v>0.18874074074074074</v>
      </c>
      <c r="K11" s="2">
        <v>2.2222222222222223</v>
      </c>
      <c r="L11" s="2">
        <v>5.0211697206095787</v>
      </c>
      <c r="M11" s="2">
        <v>10.914442700156986</v>
      </c>
    </row>
    <row r="12" spans="1:13" x14ac:dyDescent="0.45">
      <c r="A12" t="s">
        <v>10</v>
      </c>
      <c r="B12" t="s">
        <v>6</v>
      </c>
      <c r="C12" t="s">
        <v>13</v>
      </c>
      <c r="D12">
        <v>1</v>
      </c>
      <c r="E12" s="2">
        <v>13.822222222222221</v>
      </c>
      <c r="F12" s="2">
        <v>1.4743703703703703</v>
      </c>
      <c r="G12" s="2">
        <v>27.275851851851851</v>
      </c>
      <c r="H12" s="2">
        <v>2.4444444444444442E-5</v>
      </c>
      <c r="I12" s="2">
        <v>13.464037014845882</v>
      </c>
      <c r="J12" s="2">
        <v>242.50320987654317</v>
      </c>
      <c r="K12" s="2">
        <v>1.1111111111111112</v>
      </c>
      <c r="L12" s="2">
        <v>14.840599743634311</v>
      </c>
      <c r="M12" s="2">
        <v>2.0412100947117415E-2</v>
      </c>
    </row>
    <row r="13" spans="1:13" x14ac:dyDescent="0.45">
      <c r="A13" t="s">
        <v>10</v>
      </c>
      <c r="B13" t="s">
        <v>6</v>
      </c>
      <c r="C13" t="s">
        <v>13</v>
      </c>
      <c r="D13">
        <v>1</v>
      </c>
      <c r="E13" s="2">
        <v>85.588235294117652</v>
      </c>
      <c r="F13" s="2">
        <v>41.787197231833908</v>
      </c>
      <c r="G13" s="2">
        <v>872.88811995386391</v>
      </c>
      <c r="H13" s="2">
        <v>1.2352941176470587E-4</v>
      </c>
      <c r="I13" s="2">
        <v>74.223822309006607</v>
      </c>
      <c r="J13" s="2">
        <v>12974.16955017301</v>
      </c>
      <c r="K13" s="2">
        <v>5.8823529411764701</v>
      </c>
      <c r="L13" s="2">
        <v>0.50449764400880559</v>
      </c>
      <c r="M13" s="2">
        <v>3.9925484093360908E-4</v>
      </c>
    </row>
    <row r="14" spans="1:13" x14ac:dyDescent="0.45">
      <c r="A14" t="s">
        <v>10</v>
      </c>
      <c r="B14" t="s">
        <v>6</v>
      </c>
      <c r="C14" t="s">
        <v>13</v>
      </c>
      <c r="D14">
        <v>1</v>
      </c>
      <c r="E14" s="2">
        <v>74.882352941176464</v>
      </c>
      <c r="F14" s="2">
        <v>44.048442906574394</v>
      </c>
      <c r="G14" s="2">
        <v>851.60322952710499</v>
      </c>
      <c r="H14" s="2">
        <v>1.5294117647058822E-4</v>
      </c>
      <c r="I14" s="2">
        <v>73.782269234475109</v>
      </c>
      <c r="J14" s="2">
        <v>10117.927335640135</v>
      </c>
      <c r="K14" s="2">
        <v>5.8823529411764701</v>
      </c>
      <c r="L14" s="2">
        <v>0.60562240972993475</v>
      </c>
      <c r="M14" s="2">
        <v>3.3999058165625379E-4</v>
      </c>
    </row>
    <row r="15" spans="1:13" x14ac:dyDescent="0.45">
      <c r="A15" t="s">
        <v>8</v>
      </c>
      <c r="B15" t="s">
        <v>5</v>
      </c>
      <c r="C15" t="s">
        <v>15</v>
      </c>
      <c r="D15">
        <v>1</v>
      </c>
      <c r="E15" s="2">
        <v>16.365853658536587</v>
      </c>
      <c r="F15" s="2">
        <v>1.0977096966091613</v>
      </c>
      <c r="G15" s="2">
        <v>14.11341038497493</v>
      </c>
      <c r="H15" s="2">
        <v>1.3414634146341464E-5</v>
      </c>
      <c r="I15" s="2">
        <v>15.755115322913765</v>
      </c>
      <c r="J15" s="2">
        <v>131.92474717430102</v>
      </c>
      <c r="K15" s="2">
        <v>0.6097560975609756</v>
      </c>
      <c r="L15" s="2">
        <v>1.5580925800478704</v>
      </c>
      <c r="M15" s="2">
        <v>1.7855633991761568</v>
      </c>
    </row>
    <row r="16" spans="1:13" x14ac:dyDescent="0.45">
      <c r="A16" t="s">
        <v>11</v>
      </c>
      <c r="B16" t="s">
        <v>6</v>
      </c>
      <c r="C16" t="s">
        <v>13</v>
      </c>
      <c r="D16">
        <v>1</v>
      </c>
      <c r="E16" s="2">
        <v>6.5567010309278357</v>
      </c>
      <c r="F16" s="2">
        <v>0.66242958869167823</v>
      </c>
      <c r="G16" s="2">
        <v>9.5118094786497398</v>
      </c>
      <c r="H16" s="2">
        <v>2.2680412371134022E-5</v>
      </c>
      <c r="I16" s="2">
        <v>6.328568391965141</v>
      </c>
      <c r="J16" s="2">
        <v>23.793389308109262</v>
      </c>
      <c r="K16" s="2">
        <v>1.0309278350515465</v>
      </c>
      <c r="L16" s="2">
        <v>5.3512425910391102</v>
      </c>
      <c r="M16" s="2">
        <v>0.21896838371926811</v>
      </c>
    </row>
    <row r="17" spans="1:13" x14ac:dyDescent="0.45">
      <c r="A17" t="s">
        <v>11</v>
      </c>
      <c r="B17" t="s">
        <v>6</v>
      </c>
      <c r="C17" t="s">
        <v>13</v>
      </c>
      <c r="D17">
        <v>1</v>
      </c>
      <c r="E17" s="2">
        <v>6.9157894736842112</v>
      </c>
      <c r="F17" s="2">
        <v>0.72069806094182842</v>
      </c>
      <c r="G17" s="2">
        <v>10.533279352226721</v>
      </c>
      <c r="H17" s="2">
        <v>2.3157894736842107E-5</v>
      </c>
      <c r="I17" s="2">
        <v>6.7254086742889543</v>
      </c>
      <c r="J17" s="2">
        <v>25.115235457063719</v>
      </c>
      <c r="K17" s="2">
        <v>1.0526315789473684</v>
      </c>
      <c r="L17" s="2">
        <v>4.8247082699137493</v>
      </c>
      <c r="M17" s="2">
        <v>0.20425848719475873</v>
      </c>
    </row>
    <row r="18" spans="1:13" x14ac:dyDescent="0.45">
      <c r="A18" t="s">
        <v>11</v>
      </c>
      <c r="B18" t="s">
        <v>5</v>
      </c>
      <c r="C18" t="s">
        <v>13</v>
      </c>
      <c r="D18">
        <v>1</v>
      </c>
      <c r="E18" s="2">
        <v>7.7956989247311821</v>
      </c>
      <c r="F18" s="2">
        <v>0.82986472424557745</v>
      </c>
      <c r="G18" s="2">
        <v>12.240504682622266</v>
      </c>
      <c r="H18" s="2">
        <v>2.3655913978494623E-5</v>
      </c>
      <c r="I18" s="2">
        <v>7.5499636729895432</v>
      </c>
      <c r="J18" s="2">
        <v>34.284310324893042</v>
      </c>
      <c r="K18" s="2">
        <v>1.075268817204301</v>
      </c>
      <c r="L18" s="2">
        <v>4.155874395621912</v>
      </c>
      <c r="M18" s="2">
        <v>0.15050616305539166</v>
      </c>
    </row>
    <row r="19" spans="1:13" x14ac:dyDescent="0.45">
      <c r="A19" t="s">
        <v>11</v>
      </c>
      <c r="B19" t="s">
        <v>5</v>
      </c>
      <c r="C19" t="s">
        <v>13</v>
      </c>
      <c r="D19">
        <v>1</v>
      </c>
      <c r="E19" s="2">
        <v>6.8571428571428568</v>
      </c>
      <c r="F19" s="2">
        <v>0.64</v>
      </c>
      <c r="G19" s="2">
        <v>9.6</v>
      </c>
      <c r="H19" s="2">
        <v>1.9999999999999998E-5</v>
      </c>
      <c r="I19" s="2">
        <v>6.7113924775845772</v>
      </c>
      <c r="J19" s="2">
        <v>26.775510204081627</v>
      </c>
      <c r="K19" s="2">
        <v>0.95238095238095233</v>
      </c>
      <c r="L19" s="2">
        <v>5.3208333333333337</v>
      </c>
      <c r="M19" s="2">
        <v>0.19906250000000006</v>
      </c>
    </row>
    <row r="20" spans="1:13" x14ac:dyDescent="0.45">
      <c r="A20" t="s">
        <v>12</v>
      </c>
      <c r="B20" t="s">
        <v>5</v>
      </c>
      <c r="C20" t="s">
        <v>13</v>
      </c>
      <c r="D20">
        <v>1</v>
      </c>
      <c r="E20" s="2">
        <v>5.4750000000000005</v>
      </c>
      <c r="F20" s="2">
        <v>0.50187500000000007</v>
      </c>
      <c r="G20" s="2">
        <v>4.8900641025641036</v>
      </c>
      <c r="H20" s="2">
        <v>1.7499999999999998E-5</v>
      </c>
      <c r="I20" s="2">
        <v>5.3262895589334658</v>
      </c>
      <c r="J20" s="2">
        <v>1.9618750000000005</v>
      </c>
      <c r="K20" s="2">
        <v>0.83333333333333337</v>
      </c>
      <c r="L20" s="2">
        <v>21.308514124664086</v>
      </c>
      <c r="M20" s="2">
        <v>3.1653392800254849</v>
      </c>
    </row>
    <row r="21" spans="1:13" x14ac:dyDescent="0.45">
      <c r="A21" t="s">
        <v>12</v>
      </c>
      <c r="B21" t="s">
        <v>5</v>
      </c>
      <c r="C21" t="s">
        <v>13</v>
      </c>
      <c r="D21">
        <v>1</v>
      </c>
      <c r="E21" s="2">
        <v>5.2828282828282829</v>
      </c>
      <c r="F21" s="2">
        <v>0.6937047240077544</v>
      </c>
      <c r="G21" s="2">
        <v>7.4706662585450481</v>
      </c>
      <c r="H21" s="2">
        <v>2.2222222222222223E-5</v>
      </c>
      <c r="I21" s="2">
        <v>5.11259188483917</v>
      </c>
      <c r="J21" s="2">
        <v>2.2945617794102642</v>
      </c>
      <c r="K21" s="2">
        <v>1.0101010101010102</v>
      </c>
      <c r="L21" s="2">
        <v>15.839283392515702</v>
      </c>
      <c r="M21" s="2">
        <v>3.1857934990439771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BDA69-3F43-4377-B5FD-E40811272F14}">
  <dimension ref="A1:N21"/>
  <sheetViews>
    <sheetView tabSelected="1" workbookViewId="0">
      <selection activeCell="H12" sqref="H12"/>
    </sheetView>
  </sheetViews>
  <sheetFormatPr defaultRowHeight="14.25" x14ac:dyDescent="0.45"/>
  <sheetData>
    <row r="1" spans="1:14" x14ac:dyDescent="0.45">
      <c r="A1" t="s">
        <v>0</v>
      </c>
      <c r="B1" t="s">
        <v>1</v>
      </c>
      <c r="D1" t="s">
        <v>30</v>
      </c>
      <c r="F1" t="s">
        <v>31</v>
      </c>
      <c r="H1" t="s">
        <v>32</v>
      </c>
      <c r="J1" t="s">
        <v>35</v>
      </c>
      <c r="L1" t="s">
        <v>34</v>
      </c>
      <c r="N1" t="s">
        <v>33</v>
      </c>
    </row>
    <row r="2" spans="1:14" x14ac:dyDescent="0.45">
      <c r="A2" t="s">
        <v>3</v>
      </c>
      <c r="B2" s="9" t="s">
        <v>4</v>
      </c>
      <c r="C2" s="3">
        <v>1</v>
      </c>
      <c r="D2" s="4">
        <v>4.9409555808093289E-3</v>
      </c>
      <c r="E2" s="3">
        <v>0</v>
      </c>
      <c r="F2" s="5">
        <v>1.2987012987012987</v>
      </c>
      <c r="G2" s="3">
        <v>1</v>
      </c>
      <c r="H2" s="5">
        <v>3.4244415123225975</v>
      </c>
      <c r="I2" s="3">
        <v>45</v>
      </c>
      <c r="J2" s="5">
        <v>23.809523809523807</v>
      </c>
      <c r="K2" s="3">
        <v>26</v>
      </c>
      <c r="L2" s="5">
        <v>107.73040357645783</v>
      </c>
      <c r="M2" s="3">
        <v>0</v>
      </c>
      <c r="N2" s="6">
        <v>23</v>
      </c>
    </row>
    <row r="3" spans="1:14" x14ac:dyDescent="0.45">
      <c r="A3" t="s">
        <v>3</v>
      </c>
      <c r="B3" s="9" t="s">
        <v>4</v>
      </c>
      <c r="C3" s="3">
        <v>1</v>
      </c>
      <c r="D3" s="4">
        <v>5.011777677542224E-3</v>
      </c>
      <c r="E3" s="3">
        <v>0</v>
      </c>
      <c r="F3" s="5">
        <v>0.92592592592592582</v>
      </c>
      <c r="G3" s="3">
        <v>0</v>
      </c>
      <c r="H3" s="5">
        <v>2.7116148969316507</v>
      </c>
      <c r="I3" s="3">
        <v>45</v>
      </c>
      <c r="J3" s="5">
        <v>23.255813953488371</v>
      </c>
      <c r="K3" s="3">
        <v>25</v>
      </c>
      <c r="L3" s="5">
        <v>117.21877106998919</v>
      </c>
      <c r="M3" s="3">
        <v>0</v>
      </c>
      <c r="N3" s="6">
        <v>23</v>
      </c>
    </row>
    <row r="4" spans="1:14" x14ac:dyDescent="0.45">
      <c r="A4" t="s">
        <v>7</v>
      </c>
      <c r="B4" s="9" t="s">
        <v>5</v>
      </c>
      <c r="C4" s="3">
        <v>0</v>
      </c>
      <c r="D4" s="4">
        <v>5.0766575286831156E-3</v>
      </c>
      <c r="E4" s="3">
        <v>0</v>
      </c>
      <c r="F4" s="5">
        <v>1.1627906976744187</v>
      </c>
      <c r="G4" s="3">
        <v>2</v>
      </c>
      <c r="H4" s="5">
        <v>3.0426637009488817</v>
      </c>
      <c r="I4" s="3">
        <v>58</v>
      </c>
      <c r="J4" s="5">
        <v>20.833333333333336</v>
      </c>
      <c r="K4" s="3">
        <v>31</v>
      </c>
      <c r="L4" s="5">
        <v>84.874452304107734</v>
      </c>
      <c r="M4" s="3">
        <v>0</v>
      </c>
      <c r="N4" s="6">
        <v>28</v>
      </c>
    </row>
    <row r="5" spans="1:14" x14ac:dyDescent="0.45">
      <c r="A5" t="s">
        <v>8</v>
      </c>
      <c r="B5" s="9" t="s">
        <v>5</v>
      </c>
      <c r="C5" s="3">
        <v>0</v>
      </c>
      <c r="D5" s="4">
        <v>4.8130143909130285E-3</v>
      </c>
      <c r="E5" s="3">
        <v>0</v>
      </c>
      <c r="F5" s="5">
        <v>0.92592592592592582</v>
      </c>
      <c r="G5" s="3">
        <v>1</v>
      </c>
      <c r="H5" s="5">
        <v>2.6323979486595248</v>
      </c>
      <c r="I5" s="3">
        <v>1</v>
      </c>
      <c r="J5" s="5">
        <v>21.276595744680847</v>
      </c>
      <c r="K5" s="3">
        <v>49</v>
      </c>
      <c r="L5" s="5">
        <v>96.448268258714023</v>
      </c>
      <c r="M5" s="3">
        <v>0</v>
      </c>
      <c r="N5" s="6">
        <v>22</v>
      </c>
    </row>
    <row r="6" spans="1:14" x14ac:dyDescent="0.45">
      <c r="A6" t="s">
        <v>9</v>
      </c>
      <c r="B6" s="9" t="s">
        <v>5</v>
      </c>
      <c r="C6" s="3">
        <v>0</v>
      </c>
      <c r="D6" s="4">
        <v>4.9451092869152412E-3</v>
      </c>
      <c r="E6" s="3">
        <v>0</v>
      </c>
      <c r="F6" s="5">
        <v>1.0638297872340425</v>
      </c>
      <c r="G6" s="3">
        <v>0</v>
      </c>
      <c r="H6" s="5">
        <v>2.8674841001831259</v>
      </c>
      <c r="I6" s="3">
        <v>30</v>
      </c>
      <c r="J6" s="5">
        <v>20.833333333333332</v>
      </c>
      <c r="K6" s="3">
        <v>30</v>
      </c>
      <c r="L6" s="5">
        <v>88.796384010631598</v>
      </c>
      <c r="M6" s="3">
        <v>0</v>
      </c>
      <c r="N6" s="6">
        <v>20</v>
      </c>
    </row>
    <row r="7" spans="1:14" x14ac:dyDescent="0.45">
      <c r="A7" t="s">
        <v>8</v>
      </c>
      <c r="B7" s="9" t="s">
        <v>5</v>
      </c>
      <c r="C7" s="3">
        <v>0</v>
      </c>
      <c r="D7" s="4">
        <v>3.7457392216353898E-3</v>
      </c>
      <c r="E7" s="3">
        <v>0</v>
      </c>
      <c r="F7" s="5">
        <v>0.25773195876288663</v>
      </c>
      <c r="G7" s="3">
        <v>12</v>
      </c>
      <c r="H7" s="5">
        <v>1.1650978999857011</v>
      </c>
      <c r="I7" s="3">
        <v>55</v>
      </c>
      <c r="J7" s="5">
        <v>23.809523809523807</v>
      </c>
      <c r="K7" s="3">
        <v>0</v>
      </c>
      <c r="L7" s="5">
        <v>177.48709075819417</v>
      </c>
      <c r="M7" s="3">
        <v>0</v>
      </c>
      <c r="N7" s="6">
        <v>22</v>
      </c>
    </row>
    <row r="8" spans="1:14" x14ac:dyDescent="0.45">
      <c r="A8" t="s">
        <v>9</v>
      </c>
      <c r="B8" s="9" t="s">
        <v>5</v>
      </c>
      <c r="C8" s="3">
        <v>0</v>
      </c>
      <c r="D8" s="4">
        <v>8.0141048244911032E-3</v>
      </c>
      <c r="E8" s="3">
        <v>0</v>
      </c>
      <c r="F8" s="5">
        <v>0.87719298245614041</v>
      </c>
      <c r="G8" s="3">
        <v>0</v>
      </c>
      <c r="H8" s="5">
        <v>2.6362120184608022</v>
      </c>
      <c r="I8" s="3">
        <v>43</v>
      </c>
      <c r="J8" s="5">
        <v>23.809523809523807</v>
      </c>
      <c r="K8" s="3">
        <v>43</v>
      </c>
      <c r="L8" s="5">
        <v>150.05063286841695</v>
      </c>
      <c r="M8" s="3">
        <v>0</v>
      </c>
      <c r="N8" s="6">
        <v>20</v>
      </c>
    </row>
    <row r="9" spans="1:14" x14ac:dyDescent="0.45">
      <c r="A9" t="s">
        <v>8</v>
      </c>
      <c r="B9" s="9" t="s">
        <v>5</v>
      </c>
      <c r="C9" s="3">
        <v>0</v>
      </c>
      <c r="D9" s="4">
        <v>4.3459365493263794E-3</v>
      </c>
      <c r="E9" s="3">
        <v>13</v>
      </c>
      <c r="F9" s="5">
        <v>2.7777777777777777</v>
      </c>
      <c r="G9" s="3">
        <v>0</v>
      </c>
      <c r="H9" s="5">
        <v>5.6848006005211831</v>
      </c>
      <c r="I9" s="3">
        <v>33</v>
      </c>
      <c r="J9" s="5">
        <v>23.809523809523803</v>
      </c>
      <c r="K9" s="3">
        <v>0</v>
      </c>
      <c r="L9" s="5">
        <v>72.828285192094484</v>
      </c>
      <c r="M9" s="3">
        <v>0</v>
      </c>
      <c r="N9" s="6">
        <v>22</v>
      </c>
    </row>
    <row r="10" spans="1:14" x14ac:dyDescent="0.45">
      <c r="A10" t="s">
        <v>8</v>
      </c>
      <c r="B10" s="9" t="s">
        <v>5</v>
      </c>
      <c r="C10" s="3">
        <v>0</v>
      </c>
      <c r="D10" s="4">
        <v>4.7132016778997973E-3</v>
      </c>
      <c r="E10" s="3">
        <v>0</v>
      </c>
      <c r="F10" s="5">
        <v>0.96153846153846145</v>
      </c>
      <c r="G10" s="3">
        <v>23</v>
      </c>
      <c r="H10" s="5">
        <v>2.8026014584082728</v>
      </c>
      <c r="I10" s="3">
        <v>40</v>
      </c>
      <c r="J10" s="5">
        <v>23.809523809523803</v>
      </c>
      <c r="K10" s="3">
        <v>0</v>
      </c>
      <c r="L10" s="7" t="s">
        <v>36</v>
      </c>
      <c r="M10" s="8" t="s">
        <v>36</v>
      </c>
      <c r="N10" s="6">
        <v>22</v>
      </c>
    </row>
    <row r="11" spans="1:14" x14ac:dyDescent="0.45">
      <c r="A11" t="s">
        <v>8</v>
      </c>
      <c r="B11" s="9" t="s">
        <v>5</v>
      </c>
      <c r="C11" s="3">
        <v>0</v>
      </c>
      <c r="D11" s="4">
        <v>4.9823127895969304E-3</v>
      </c>
      <c r="E11" s="3">
        <v>22</v>
      </c>
      <c r="F11" s="5">
        <v>2.2222222222222223</v>
      </c>
      <c r="G11" s="3">
        <v>0</v>
      </c>
      <c r="H11" s="5">
        <v>4.8990126478707694</v>
      </c>
      <c r="I11" s="3">
        <v>43</v>
      </c>
      <c r="J11" s="5">
        <v>23.80952380952381</v>
      </c>
      <c r="K11" s="3">
        <v>0</v>
      </c>
      <c r="L11" s="5">
        <v>87.836220906703602</v>
      </c>
      <c r="M11" s="3">
        <v>0</v>
      </c>
      <c r="N11" s="6">
        <v>22</v>
      </c>
    </row>
    <row r="12" spans="1:14" x14ac:dyDescent="0.45">
      <c r="A12" t="s">
        <v>10</v>
      </c>
      <c r="B12" s="9" t="s">
        <v>6</v>
      </c>
      <c r="C12" s="3">
        <v>0</v>
      </c>
      <c r="D12" s="4">
        <v>4.9930097862991817E-3</v>
      </c>
      <c r="E12" s="3">
        <v>8</v>
      </c>
      <c r="F12" s="5">
        <v>1.1111111111111112</v>
      </c>
      <c r="G12" s="3">
        <v>0</v>
      </c>
      <c r="H12" s="5">
        <v>3.1367867629367612</v>
      </c>
      <c r="I12" s="3">
        <v>10</v>
      </c>
      <c r="J12" s="5">
        <v>25</v>
      </c>
      <c r="K12" s="3">
        <v>58</v>
      </c>
      <c r="L12" s="7" t="s">
        <v>36</v>
      </c>
      <c r="M12" s="8" t="s">
        <v>36</v>
      </c>
      <c r="N12" s="6">
        <v>28</v>
      </c>
    </row>
    <row r="13" spans="1:14" x14ac:dyDescent="0.45">
      <c r="A13" t="s">
        <v>10</v>
      </c>
      <c r="B13" s="9" t="s">
        <v>6</v>
      </c>
      <c r="C13" s="3">
        <v>0</v>
      </c>
      <c r="D13" s="4">
        <v>4.4616963369473071E-3</v>
      </c>
      <c r="E13" s="3">
        <v>7</v>
      </c>
      <c r="F13" s="5">
        <v>5.8823529411764701</v>
      </c>
      <c r="G13" s="3">
        <v>0</v>
      </c>
      <c r="H13" s="5">
        <v>9.1614288791279588</v>
      </c>
      <c r="I13" s="3">
        <v>9</v>
      </c>
      <c r="J13" s="5">
        <v>22.222222222222225</v>
      </c>
      <c r="K13" s="3">
        <v>26</v>
      </c>
      <c r="L13" s="5">
        <v>46.6363490273664</v>
      </c>
      <c r="M13" s="3">
        <v>17</v>
      </c>
      <c r="N13" s="6">
        <v>28</v>
      </c>
    </row>
    <row r="14" spans="1:14" x14ac:dyDescent="0.45">
      <c r="A14" t="s">
        <v>10</v>
      </c>
      <c r="B14" s="9" t="s">
        <v>6</v>
      </c>
      <c r="C14" s="3">
        <v>0</v>
      </c>
      <c r="D14" s="4">
        <v>5.1187551187551186E-3</v>
      </c>
      <c r="E14" s="3">
        <v>10</v>
      </c>
      <c r="F14" s="5">
        <v>5.8823529411764701</v>
      </c>
      <c r="G14" s="3">
        <v>0</v>
      </c>
      <c r="H14" s="5">
        <v>9.1614288791279588</v>
      </c>
      <c r="I14" s="3">
        <v>10</v>
      </c>
      <c r="J14" s="5">
        <v>22.222222222222225</v>
      </c>
      <c r="K14" s="3">
        <v>27</v>
      </c>
      <c r="L14" s="5">
        <v>47.469140974283661</v>
      </c>
      <c r="M14" s="3">
        <v>19</v>
      </c>
      <c r="N14" s="6">
        <v>28</v>
      </c>
    </row>
    <row r="15" spans="1:14" x14ac:dyDescent="0.45">
      <c r="A15" t="s">
        <v>8</v>
      </c>
      <c r="B15" s="9" t="s">
        <v>5</v>
      </c>
      <c r="C15" s="3">
        <v>0</v>
      </c>
      <c r="D15" s="4">
        <v>4.9231981094919261E-3</v>
      </c>
      <c r="E15" s="3">
        <v>0</v>
      </c>
      <c r="F15" s="5">
        <v>0.6097560975609756</v>
      </c>
      <c r="G15" s="3">
        <v>29</v>
      </c>
      <c r="H15" s="5">
        <v>2.0686531134637409</v>
      </c>
      <c r="I15" s="3">
        <v>43</v>
      </c>
      <c r="J15" s="5">
        <v>23.809523809523807</v>
      </c>
      <c r="K15" s="3">
        <v>0</v>
      </c>
      <c r="L15" s="5">
        <v>138.29365669942925</v>
      </c>
      <c r="M15" s="3">
        <v>0</v>
      </c>
      <c r="N15" s="6">
        <v>22</v>
      </c>
    </row>
    <row r="16" spans="1:14" x14ac:dyDescent="0.45">
      <c r="A16" t="s">
        <v>11</v>
      </c>
      <c r="B16" s="9" t="s">
        <v>6</v>
      </c>
      <c r="C16" s="3">
        <v>0</v>
      </c>
      <c r="D16" s="4">
        <v>4.9563838223632044E-3</v>
      </c>
      <c r="E16" s="3">
        <v>0</v>
      </c>
      <c r="F16" s="5">
        <v>1.0309278350515465</v>
      </c>
      <c r="G16" s="3">
        <v>0</v>
      </c>
      <c r="H16" s="5">
        <v>3.0092895347718649</v>
      </c>
      <c r="I16" s="3">
        <v>0</v>
      </c>
      <c r="J16" s="5">
        <v>25.641025641025642</v>
      </c>
      <c r="K16" s="3">
        <v>14</v>
      </c>
      <c r="L16" s="7" t="s">
        <v>36</v>
      </c>
      <c r="M16" s="8" t="s">
        <v>36</v>
      </c>
      <c r="N16" s="6">
        <v>28</v>
      </c>
    </row>
    <row r="17" spans="1:14" x14ac:dyDescent="0.45">
      <c r="A17" t="s">
        <v>11</v>
      </c>
      <c r="B17" s="9" t="s">
        <v>6</v>
      </c>
      <c r="C17" s="3">
        <v>0</v>
      </c>
      <c r="D17" s="4">
        <v>4.9870337123478952E-3</v>
      </c>
      <c r="E17" s="3">
        <v>0</v>
      </c>
      <c r="F17" s="5">
        <v>1.0526315789473684</v>
      </c>
      <c r="G17" s="3">
        <v>0</v>
      </c>
      <c r="H17" s="5">
        <v>3.0513783519568172</v>
      </c>
      <c r="I17" s="3">
        <v>0</v>
      </c>
      <c r="J17" s="5">
        <v>25.641025641025639</v>
      </c>
      <c r="K17" s="3">
        <v>14</v>
      </c>
      <c r="L17" s="7" t="s">
        <v>36</v>
      </c>
      <c r="M17" s="8" t="s">
        <v>36</v>
      </c>
      <c r="N17" s="6">
        <v>28</v>
      </c>
    </row>
    <row r="18" spans="1:14" x14ac:dyDescent="0.45">
      <c r="A18" t="s">
        <v>11</v>
      </c>
      <c r="B18" s="9" t="s">
        <v>5</v>
      </c>
      <c r="C18" s="3">
        <v>0</v>
      </c>
      <c r="D18" s="4">
        <v>4.9719087157559785E-3</v>
      </c>
      <c r="E18" s="3">
        <v>0</v>
      </c>
      <c r="F18" s="5">
        <v>1.075268817204301</v>
      </c>
      <c r="G18" s="3">
        <v>0</v>
      </c>
      <c r="H18" s="5">
        <v>3.0689610071961617</v>
      </c>
      <c r="I18" s="3">
        <v>0</v>
      </c>
      <c r="J18" s="5">
        <v>25.000000000000004</v>
      </c>
      <c r="K18" s="3">
        <v>6</v>
      </c>
      <c r="L18" s="5">
        <v>121.01173584743717</v>
      </c>
      <c r="M18" s="3">
        <v>0</v>
      </c>
      <c r="N18" s="6">
        <v>28</v>
      </c>
    </row>
    <row r="19" spans="1:14" x14ac:dyDescent="0.45">
      <c r="A19" t="s">
        <v>11</v>
      </c>
      <c r="B19" s="9" t="s">
        <v>5</v>
      </c>
      <c r="C19" s="3">
        <v>0</v>
      </c>
      <c r="D19" s="4">
        <v>5.0130338881090837E-3</v>
      </c>
      <c r="E19" s="3">
        <v>0</v>
      </c>
      <c r="F19" s="5">
        <v>0.95238095238095233</v>
      </c>
      <c r="G19" s="3">
        <v>0</v>
      </c>
      <c r="H19" s="5">
        <v>2.8304390251252998</v>
      </c>
      <c r="I19" s="3">
        <v>0</v>
      </c>
      <c r="J19" s="5">
        <v>25.000000000000004</v>
      </c>
      <c r="K19" s="3">
        <v>6</v>
      </c>
      <c r="L19" s="5">
        <v>130.70663956150531</v>
      </c>
      <c r="M19" s="3">
        <v>0</v>
      </c>
      <c r="N19" s="6">
        <v>28</v>
      </c>
    </row>
    <row r="20" spans="1:14" x14ac:dyDescent="0.45">
      <c r="A20" t="s">
        <v>12</v>
      </c>
      <c r="B20" s="9" t="s">
        <v>5</v>
      </c>
      <c r="C20" s="3">
        <v>23</v>
      </c>
      <c r="D20" s="4">
        <v>4.9838026414153998E-3</v>
      </c>
      <c r="E20" s="3">
        <v>0</v>
      </c>
      <c r="F20" s="5">
        <v>0.83333333333333337</v>
      </c>
      <c r="G20" s="3">
        <v>0</v>
      </c>
      <c r="H20" s="5">
        <v>2.6113052003182822</v>
      </c>
      <c r="I20" s="3">
        <v>20</v>
      </c>
      <c r="J20" s="5">
        <v>25.641025641025639</v>
      </c>
      <c r="K20" s="3">
        <v>37</v>
      </c>
      <c r="L20" s="7" t="s">
        <v>36</v>
      </c>
      <c r="M20" s="8" t="s">
        <v>36</v>
      </c>
      <c r="N20" s="6">
        <v>28</v>
      </c>
    </row>
    <row r="21" spans="1:14" x14ac:dyDescent="0.45">
      <c r="A21" t="s">
        <v>12</v>
      </c>
      <c r="B21" s="9" t="s">
        <v>5</v>
      </c>
      <c r="C21" s="3">
        <v>24</v>
      </c>
      <c r="D21" s="4">
        <v>4.9576124138614843E-3</v>
      </c>
      <c r="E21" s="3">
        <v>0</v>
      </c>
      <c r="F21" s="5">
        <v>1.0101010101010102</v>
      </c>
      <c r="G21" s="3">
        <v>0</v>
      </c>
      <c r="H21" s="5">
        <v>2.9686226811147813</v>
      </c>
      <c r="I21" s="3">
        <v>24</v>
      </c>
      <c r="J21" s="5">
        <v>25.641025641025646</v>
      </c>
      <c r="K21" s="3">
        <v>38</v>
      </c>
      <c r="L21" s="7" t="s">
        <v>36</v>
      </c>
      <c r="M21" s="8" t="s">
        <v>36</v>
      </c>
      <c r="N21" s="6">
        <v>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4E11C-EA2E-47B3-B507-B0EF56E496F5}">
  <dimension ref="A1:R25"/>
  <sheetViews>
    <sheetView workbookViewId="0">
      <selection activeCell="R11" sqref="R11"/>
    </sheetView>
  </sheetViews>
  <sheetFormatPr defaultRowHeight="14.25" x14ac:dyDescent="0.45"/>
  <sheetData>
    <row r="1" spans="1:18" x14ac:dyDescent="0.45">
      <c r="A1" t="s">
        <v>0</v>
      </c>
      <c r="B1" t="s">
        <v>1</v>
      </c>
      <c r="C1" s="1" t="s">
        <v>64</v>
      </c>
      <c r="D1" s="1" t="s">
        <v>65</v>
      </c>
      <c r="E1" s="1" t="s">
        <v>68</v>
      </c>
      <c r="F1" s="1" t="s">
        <v>66</v>
      </c>
      <c r="G1" s="1" t="s">
        <v>69</v>
      </c>
      <c r="H1" s="1" t="s">
        <v>67</v>
      </c>
      <c r="I1" s="1" t="s">
        <v>70</v>
      </c>
    </row>
    <row r="2" spans="1:18" x14ac:dyDescent="0.45">
      <c r="A2" t="s">
        <v>44</v>
      </c>
      <c r="B2" s="9" t="s">
        <v>4</v>
      </c>
      <c r="C2" s="10">
        <v>4.0165965222724251</v>
      </c>
      <c r="D2" s="10">
        <v>15.654696581018491</v>
      </c>
      <c r="E2" s="10">
        <v>31.277694336369414</v>
      </c>
      <c r="F2" s="10">
        <v>23.073223309431157</v>
      </c>
      <c r="G2" s="2">
        <v>98.134689339890059</v>
      </c>
      <c r="H2" s="10">
        <v>43.166204152858555</v>
      </c>
      <c r="I2" s="2">
        <v>420.65316701634919</v>
      </c>
      <c r="Q2">
        <v>7.3899999999999993E-2</v>
      </c>
      <c r="R2">
        <f>Q2*10000</f>
        <v>738.99999999999989</v>
      </c>
    </row>
    <row r="3" spans="1:18" x14ac:dyDescent="0.45">
      <c r="A3" t="s">
        <v>45</v>
      </c>
      <c r="B3" s="9" t="s">
        <v>4</v>
      </c>
      <c r="C3" s="10">
        <v>5.8374226432819718</v>
      </c>
      <c r="D3" s="10">
        <v>16.960405304442975</v>
      </c>
      <c r="E3" s="10">
        <v>19.169078520308485</v>
      </c>
      <c r="F3" s="10">
        <v>25.938230273877654</v>
      </c>
      <c r="G3" s="2">
        <v>103.78263668429904</v>
      </c>
      <c r="H3" s="10">
        <v>45.799077140724208</v>
      </c>
      <c r="I3" s="2">
        <v>837.54160476821392</v>
      </c>
      <c r="Q3">
        <v>8.14E-2</v>
      </c>
      <c r="R3">
        <f t="shared" ref="R3:R21" si="0">Q3*10000</f>
        <v>814</v>
      </c>
    </row>
    <row r="4" spans="1:18" x14ac:dyDescent="0.45">
      <c r="A4" t="s">
        <v>46</v>
      </c>
      <c r="B4" s="9" t="s">
        <v>5</v>
      </c>
      <c r="C4" s="10">
        <v>2.3842932074726035</v>
      </c>
      <c r="D4" s="10">
        <v>7.4990434914726602</v>
      </c>
      <c r="E4" s="10">
        <v>36.505925798890409</v>
      </c>
      <c r="F4" s="10">
        <v>17.410384068768419</v>
      </c>
      <c r="G4" s="2">
        <v>169.72402145722654</v>
      </c>
      <c r="H4" s="10">
        <v>34.680508266962434</v>
      </c>
      <c r="I4" s="2">
        <v>158.00803996396101</v>
      </c>
      <c r="Q4">
        <v>9.1999999999999998E-3</v>
      </c>
      <c r="R4">
        <f t="shared" si="0"/>
        <v>92</v>
      </c>
    </row>
    <row r="5" spans="1:18" x14ac:dyDescent="0.45">
      <c r="A5" t="s">
        <v>47</v>
      </c>
      <c r="B5" s="9" t="s">
        <v>5</v>
      </c>
      <c r="C5" s="10">
        <v>4.2914800438569252</v>
      </c>
      <c r="D5" s="10">
        <v>12.771939277598303</v>
      </c>
      <c r="E5" s="10">
        <v>36.842285724763933</v>
      </c>
      <c r="F5" s="10">
        <v>19.802563641369023</v>
      </c>
      <c r="G5" s="2">
        <v>190.52212226241312</v>
      </c>
      <c r="H5" s="10">
        <v>37.445495302689544</v>
      </c>
      <c r="I5" s="2">
        <v>2418.8328423497601</v>
      </c>
      <c r="Q5">
        <v>9.4799999999999995E-2</v>
      </c>
      <c r="R5">
        <f t="shared" si="0"/>
        <v>948</v>
      </c>
    </row>
    <row r="6" spans="1:18" x14ac:dyDescent="0.45">
      <c r="A6" t="s">
        <v>48</v>
      </c>
      <c r="B6" s="9" t="s">
        <v>5</v>
      </c>
      <c r="C6" s="10">
        <v>3.4911814405398038</v>
      </c>
      <c r="D6" s="10">
        <v>10.617620249620987</v>
      </c>
      <c r="E6" s="10">
        <v>31.320819339712113</v>
      </c>
      <c r="F6" s="10">
        <v>19.245432871229994</v>
      </c>
      <c r="G6" s="2">
        <v>143.03859741758515</v>
      </c>
      <c r="H6" s="10">
        <v>36.394482729763681</v>
      </c>
      <c r="I6" s="2">
        <v>427.84684385947196</v>
      </c>
      <c r="Q6">
        <v>2.4799999999999999E-2</v>
      </c>
      <c r="R6">
        <f t="shared" si="0"/>
        <v>248</v>
      </c>
    </row>
    <row r="7" spans="1:18" x14ac:dyDescent="0.45">
      <c r="A7" t="s">
        <v>49</v>
      </c>
      <c r="B7" s="9" t="s">
        <v>5</v>
      </c>
      <c r="C7" s="10">
        <v>7.5491407491574103</v>
      </c>
      <c r="D7" s="10">
        <v>9.5806630007146776</v>
      </c>
      <c r="E7" s="10">
        <v>15.635798317142889</v>
      </c>
      <c r="F7" s="10">
        <v>32.060253367258817</v>
      </c>
      <c r="G7" s="2">
        <v>824.18021132937372</v>
      </c>
      <c r="H7" s="10">
        <v>53.325959785708356</v>
      </c>
      <c r="I7" s="2">
        <v>7380.7425725790363</v>
      </c>
      <c r="Q7">
        <v>2.3227000000000002</v>
      </c>
      <c r="R7">
        <f t="shared" si="0"/>
        <v>23227.000000000004</v>
      </c>
    </row>
    <row r="8" spans="1:18" x14ac:dyDescent="0.45">
      <c r="A8" t="s">
        <v>50</v>
      </c>
      <c r="B8" s="9" t="s">
        <v>5</v>
      </c>
      <c r="C8" s="10">
        <v>2.7130573702003056</v>
      </c>
      <c r="D8" s="10">
        <v>7.742925424020104</v>
      </c>
      <c r="E8" s="10">
        <v>42.734230070549572</v>
      </c>
      <c r="F8" s="10">
        <v>35.548627966789169</v>
      </c>
      <c r="G8" s="2">
        <v>1861.1331151522843</v>
      </c>
      <c r="H8" s="10">
        <v>57.656971248938014</v>
      </c>
      <c r="I8" s="2">
        <v>16924.228025399807</v>
      </c>
      <c r="Q8">
        <v>0.2296</v>
      </c>
      <c r="R8">
        <f t="shared" si="0"/>
        <v>2296</v>
      </c>
    </row>
    <row r="9" spans="1:18" x14ac:dyDescent="0.45">
      <c r="A9" t="s">
        <v>51</v>
      </c>
      <c r="B9" s="9" t="s">
        <v>5</v>
      </c>
      <c r="C9" s="10">
        <v>5.2008751493525054</v>
      </c>
      <c r="D9" s="11">
        <v>35.757732374773163</v>
      </c>
      <c r="E9" s="10">
        <v>2.2280438243720115</v>
      </c>
      <c r="F9" s="11">
        <v>29.683999582695719</v>
      </c>
      <c r="G9" s="10">
        <v>6.7548479448778496</v>
      </c>
      <c r="H9" s="11">
        <v>50.309526201352213</v>
      </c>
      <c r="I9" s="2">
        <v>61.134353227131093</v>
      </c>
      <c r="Q9">
        <v>8.0000000000000004E-4</v>
      </c>
      <c r="R9">
        <f t="shared" si="0"/>
        <v>8</v>
      </c>
    </row>
    <row r="10" spans="1:18" x14ac:dyDescent="0.45">
      <c r="A10" t="s">
        <v>52</v>
      </c>
      <c r="B10" s="9" t="s">
        <v>5</v>
      </c>
      <c r="C10" s="10">
        <v>1.2279684571277594</v>
      </c>
      <c r="D10" s="10">
        <v>4.3510064078836974</v>
      </c>
      <c r="E10" s="10">
        <v>84.026182291470164</v>
      </c>
      <c r="F10" s="10">
        <v>27.178330612512511</v>
      </c>
      <c r="G10" s="2">
        <v>9341.3678240882946</v>
      </c>
      <c r="H10" s="10">
        <v>50.230531042527183</v>
      </c>
      <c r="I10" s="2">
        <v>72364.342162207511</v>
      </c>
      <c r="Q10">
        <v>1.1594</v>
      </c>
      <c r="R10">
        <f t="shared" si="0"/>
        <v>11594</v>
      </c>
    </row>
    <row r="11" spans="1:18" x14ac:dyDescent="0.45">
      <c r="A11" t="s">
        <v>53</v>
      </c>
      <c r="B11" s="9" t="s">
        <v>5</v>
      </c>
      <c r="C11" s="10">
        <v>6.2410227018754805</v>
      </c>
      <c r="D11" s="11">
        <v>34.920800128339003</v>
      </c>
      <c r="E11" s="10">
        <v>2.5317452682504653</v>
      </c>
      <c r="F11" s="11">
        <v>30.873921330905194</v>
      </c>
      <c r="G11" s="10">
        <v>8.0336225523213329</v>
      </c>
      <c r="H11" s="11">
        <v>51.843734009220562</v>
      </c>
      <c r="I11" s="2">
        <v>73.780409601923765</v>
      </c>
      <c r="Q11">
        <v>1.6000000000000001E-3</v>
      </c>
      <c r="R11">
        <f t="shared" si="0"/>
        <v>16</v>
      </c>
    </row>
    <row r="12" spans="1:18" x14ac:dyDescent="0.45">
      <c r="A12" t="s">
        <v>54</v>
      </c>
      <c r="B12" s="9" t="s">
        <v>6</v>
      </c>
      <c r="C12" s="10">
        <v>1.0251687287121052</v>
      </c>
      <c r="D12" s="10">
        <v>3.9830503347802328</v>
      </c>
      <c r="E12" s="10">
        <v>165.69223739328874</v>
      </c>
      <c r="F12" s="10">
        <v>39.824632326039342</v>
      </c>
      <c r="G12" s="2">
        <v>31862.995219887162</v>
      </c>
      <c r="H12" s="10">
        <v>63.386032593557033</v>
      </c>
      <c r="I12" s="2">
        <v>458717.90899727918</v>
      </c>
      <c r="Q12">
        <v>1.6818</v>
      </c>
      <c r="R12">
        <f t="shared" si="0"/>
        <v>16818</v>
      </c>
    </row>
    <row r="13" spans="1:18" x14ac:dyDescent="0.45">
      <c r="A13" t="s">
        <v>55</v>
      </c>
      <c r="B13" s="9" t="s">
        <v>6</v>
      </c>
      <c r="C13" s="10">
        <v>0.2960366633143372</v>
      </c>
      <c r="D13" s="10">
        <v>3.475820889349738</v>
      </c>
      <c r="E13" s="10">
        <v>806.85481814738262</v>
      </c>
      <c r="F13" s="10">
        <v>32.53880110351713</v>
      </c>
      <c r="G13" s="2">
        <v>40762.751606566271</v>
      </c>
      <c r="H13" s="10">
        <v>52.803261338394051</v>
      </c>
      <c r="I13" s="2">
        <v>644556.50263495417</v>
      </c>
      <c r="Q13">
        <v>7.3800000000000004E-2</v>
      </c>
      <c r="R13">
        <f t="shared" si="0"/>
        <v>738</v>
      </c>
    </row>
    <row r="14" spans="1:18" x14ac:dyDescent="0.45">
      <c r="A14" t="s">
        <v>56</v>
      </c>
      <c r="B14" s="9" t="s">
        <v>6</v>
      </c>
      <c r="C14" s="10">
        <v>0.31563152867057925</v>
      </c>
      <c r="D14" s="10">
        <v>3.6448779221942402</v>
      </c>
      <c r="E14" s="10">
        <v>685.6652144555411</v>
      </c>
      <c r="F14" s="10">
        <v>32.909473064318284</v>
      </c>
      <c r="G14" s="2">
        <v>32069.655361781795</v>
      </c>
      <c r="H14" s="10">
        <v>53.253215381166079</v>
      </c>
      <c r="I14" s="2">
        <v>471073.8564005972</v>
      </c>
      <c r="Q14">
        <v>5.5300000000000002E-2</v>
      </c>
      <c r="R14">
        <f t="shared" si="0"/>
        <v>553</v>
      </c>
    </row>
    <row r="15" spans="1:18" x14ac:dyDescent="0.45">
      <c r="A15" t="s">
        <v>57</v>
      </c>
      <c r="B15" s="9" t="s">
        <v>5</v>
      </c>
      <c r="C15" s="10">
        <v>1.3159809389036279</v>
      </c>
      <c r="D15" s="10">
        <v>3.2421226516859112</v>
      </c>
      <c r="E15" s="10">
        <v>133.81273799139643</v>
      </c>
      <c r="F15" s="10">
        <v>18.823930773125465</v>
      </c>
      <c r="G15" s="2">
        <v>4233.6733396829914</v>
      </c>
      <c r="H15" s="10">
        <v>39.657436454110652</v>
      </c>
      <c r="I15" s="2">
        <v>35324.487915004072</v>
      </c>
      <c r="Q15">
        <v>0.25030000000000002</v>
      </c>
      <c r="R15">
        <f t="shared" si="0"/>
        <v>2503</v>
      </c>
    </row>
    <row r="16" spans="1:18" x14ac:dyDescent="0.45">
      <c r="A16" t="s">
        <v>58</v>
      </c>
      <c r="B16" s="9" t="s">
        <v>6</v>
      </c>
      <c r="C16" s="10">
        <v>2.1743274827783545</v>
      </c>
      <c r="D16" s="10">
        <v>7.3558909447751502</v>
      </c>
      <c r="E16" s="10">
        <v>56.007119070969189</v>
      </c>
      <c r="F16" s="10">
        <v>38.714514324119222</v>
      </c>
      <c r="G16" s="2">
        <v>3113.3741029561966</v>
      </c>
      <c r="H16" s="10">
        <v>62.526271917748709</v>
      </c>
      <c r="I16" s="2">
        <v>34238.316127984865</v>
      </c>
      <c r="Q16">
        <v>0.36</v>
      </c>
      <c r="R16">
        <f t="shared" si="0"/>
        <v>3600</v>
      </c>
    </row>
    <row r="17" spans="1:18" x14ac:dyDescent="0.45">
      <c r="A17" t="s">
        <v>59</v>
      </c>
      <c r="B17" s="9" t="s">
        <v>6</v>
      </c>
      <c r="C17" s="10">
        <v>2.1346164704916353</v>
      </c>
      <c r="D17" s="10">
        <v>7.3087896753368122</v>
      </c>
      <c r="E17" s="10">
        <v>56.664864676195116</v>
      </c>
      <c r="F17" s="10">
        <v>39.284166199906778</v>
      </c>
      <c r="G17" s="2">
        <v>3241.9321160093555</v>
      </c>
      <c r="H17" s="10">
        <v>63.226006832570505</v>
      </c>
      <c r="I17" s="2">
        <v>36462.401383034623</v>
      </c>
      <c r="Q17">
        <v>0.34620000000000001</v>
      </c>
      <c r="R17">
        <f t="shared" si="0"/>
        <v>3462</v>
      </c>
    </row>
    <row r="18" spans="1:18" x14ac:dyDescent="0.45">
      <c r="A18" t="s">
        <v>60</v>
      </c>
      <c r="B18" s="9" t="s">
        <v>5</v>
      </c>
      <c r="C18" s="10">
        <v>1.9396939757748906</v>
      </c>
      <c r="D18" s="10">
        <v>6.7540516634178722</v>
      </c>
      <c r="E18" s="10">
        <v>65.967419364370798</v>
      </c>
      <c r="F18" s="10">
        <v>34.456782374337251</v>
      </c>
      <c r="G18" s="2">
        <v>3309.9311509421209</v>
      </c>
      <c r="H18" s="10">
        <v>56.894097991538629</v>
      </c>
      <c r="I18" s="2">
        <v>36260.143446856782</v>
      </c>
      <c r="Q18">
        <v>0.29620000000000002</v>
      </c>
      <c r="R18">
        <f t="shared" si="0"/>
        <v>2962</v>
      </c>
    </row>
    <row r="19" spans="1:18" x14ac:dyDescent="0.45">
      <c r="A19" t="s">
        <v>61</v>
      </c>
      <c r="B19" s="9" t="s">
        <v>5</v>
      </c>
      <c r="C19" s="10">
        <v>2.1065992325334468</v>
      </c>
      <c r="D19" s="10">
        <v>6.7704035363127186</v>
      </c>
      <c r="E19" s="10">
        <v>60.904450794536622</v>
      </c>
      <c r="F19" s="10">
        <v>35.959330902696848</v>
      </c>
      <c r="G19" s="2">
        <v>3580.7753743050534</v>
      </c>
      <c r="H19" s="10">
        <v>58.730292260131392</v>
      </c>
      <c r="I19" s="2">
        <v>40465.944172400865</v>
      </c>
      <c r="Q19">
        <v>0.42149999999999999</v>
      </c>
      <c r="R19">
        <f t="shared" si="0"/>
        <v>4215</v>
      </c>
    </row>
    <row r="20" spans="1:18" x14ac:dyDescent="0.45">
      <c r="A20" t="s">
        <v>62</v>
      </c>
      <c r="B20" s="9" t="s">
        <v>5</v>
      </c>
      <c r="C20" s="10">
        <v>4.4457319671266786</v>
      </c>
      <c r="D20" s="10">
        <v>11.613449259167563</v>
      </c>
      <c r="E20" s="10">
        <v>12.414167813962296</v>
      </c>
      <c r="F20" s="10">
        <v>42.474184226349642</v>
      </c>
      <c r="G20" s="2">
        <v>433.76307642317698</v>
      </c>
      <c r="H20" s="10">
        <v>67.506610530179103</v>
      </c>
      <c r="I20" s="2">
        <v>3346.5938243100104</v>
      </c>
      <c r="Q20">
        <v>6.8400000000000002E-2</v>
      </c>
      <c r="R20">
        <f t="shared" si="0"/>
        <v>684</v>
      </c>
    </row>
    <row r="21" spans="1:18" x14ac:dyDescent="0.45">
      <c r="A21" t="s">
        <v>63</v>
      </c>
      <c r="B21" s="9" t="s">
        <v>5</v>
      </c>
      <c r="C21" s="10">
        <v>4.0912037469631635</v>
      </c>
      <c r="D21" s="10">
        <v>12.174920909984914</v>
      </c>
      <c r="E21" s="10">
        <v>11.856061622566724</v>
      </c>
      <c r="F21" s="10">
        <v>42.785295166243671</v>
      </c>
      <c r="G21" s="2">
        <v>302.74657396209921</v>
      </c>
      <c r="H21" s="10">
        <v>68.29049139750208</v>
      </c>
      <c r="I21" s="2">
        <v>2596.9807458449782</v>
      </c>
      <c r="Q21">
        <v>3.4799999999999998E-2</v>
      </c>
      <c r="R21">
        <f t="shared" si="0"/>
        <v>348</v>
      </c>
    </row>
    <row r="23" spans="1:18" x14ac:dyDescent="0.45">
      <c r="C23" s="10">
        <f>AVERAGE(C4:C11,C15,C18:C21)</f>
        <v>3.6152483831449698</v>
      </c>
      <c r="D23" s="10">
        <f t="shared" ref="D23:R23" si="1">AVERAGE(D4:D11,D15,D18:D21)</f>
        <v>12.599744490383967</v>
      </c>
      <c r="E23" s="10">
        <f t="shared" si="1"/>
        <v>41.290759093998801</v>
      </c>
      <c r="F23" s="10">
        <f t="shared" si="1"/>
        <v>29.715618221867821</v>
      </c>
      <c r="G23" s="2">
        <f t="shared" si="1"/>
        <v>1877.3572213476784</v>
      </c>
      <c r="H23" s="10">
        <f t="shared" si="1"/>
        <v>50.997395170817214</v>
      </c>
      <c r="I23" s="2">
        <f t="shared" si="1"/>
        <v>16754.081950277334</v>
      </c>
      <c r="J23" s="2"/>
      <c r="K23" s="2"/>
      <c r="L23" s="2"/>
      <c r="M23" s="2"/>
      <c r="N23" s="2"/>
      <c r="O23" s="2"/>
      <c r="P23" s="2"/>
      <c r="Q23" s="2">
        <f>AVERAGE(Q5:Q12,Q16,Q19:Q21)</f>
        <v>0.53334999999999999</v>
      </c>
      <c r="R23" s="2">
        <f>AVERAGE(R5:R12,R16,R19:R21)</f>
        <v>5333.5</v>
      </c>
    </row>
    <row r="24" spans="1:18" x14ac:dyDescent="0.45">
      <c r="C24" s="10">
        <f>AVERAGE(C12:C14,C16:C17)</f>
        <v>1.1891561747934023</v>
      </c>
      <c r="D24" s="10">
        <f t="shared" ref="D24:I24" si="2">AVERAGE(D12:D14,D16:D17)</f>
        <v>5.1536859532872352</v>
      </c>
      <c r="E24" s="10">
        <f t="shared" si="2"/>
        <v>354.17685074867529</v>
      </c>
      <c r="F24" s="10">
        <f t="shared" si="2"/>
        <v>36.654317403580151</v>
      </c>
      <c r="G24" s="2">
        <f t="shared" si="2"/>
        <v>22210.141681440153</v>
      </c>
      <c r="H24" s="10">
        <f t="shared" si="2"/>
        <v>59.03895761268727</v>
      </c>
      <c r="I24" s="2">
        <f t="shared" si="2"/>
        <v>329009.79710877</v>
      </c>
      <c r="J24" s="2"/>
      <c r="K24" s="2"/>
      <c r="L24" s="2"/>
      <c r="M24" s="2"/>
      <c r="N24" s="2"/>
      <c r="O24" s="2"/>
      <c r="P24" s="2"/>
      <c r="Q24" s="2">
        <f>AVERAGE(Q13:Q15,Q17:Q18)</f>
        <v>0.20436000000000001</v>
      </c>
      <c r="R24" s="2">
        <f>AVERAGE(R13:R15,R17:R18)</f>
        <v>2043.6</v>
      </c>
    </row>
    <row r="25" spans="1:18" x14ac:dyDescent="0.45">
      <c r="C25">
        <f>C24/C23</f>
        <v>0.32892793212701305</v>
      </c>
      <c r="D25">
        <f t="shared" ref="D25:I25" si="3">D24/D23</f>
        <v>0.40903098925700365</v>
      </c>
      <c r="E25">
        <f t="shared" si="3"/>
        <v>8.5776299230146957</v>
      </c>
      <c r="F25">
        <f t="shared" si="3"/>
        <v>1.2335034435395364</v>
      </c>
      <c r="G25">
        <f t="shared" si="3"/>
        <v>11.830535728036029</v>
      </c>
      <c r="H25">
        <f t="shared" si="3"/>
        <v>1.1576857487511787</v>
      </c>
      <c r="I25">
        <f t="shared" si="3"/>
        <v>19.637590295022033</v>
      </c>
      <c r="Q25">
        <f t="shared" ref="Q25" si="4">Q24/Q23</f>
        <v>0.38316302615543268</v>
      </c>
      <c r="R25">
        <f t="shared" ref="R25" si="5">R24/R23</f>
        <v>0.38316302615543263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ND1</vt:lpstr>
      <vt:lpstr>ND2</vt:lpstr>
      <vt:lpstr>tscales</vt:lpstr>
      <vt:lpstr>optima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</dc:creator>
  <cp:lastModifiedBy>Iain</cp:lastModifiedBy>
  <dcterms:created xsi:type="dcterms:W3CDTF">2022-03-31T18:31:44Z</dcterms:created>
  <dcterms:modified xsi:type="dcterms:W3CDTF">2022-06-30T00:17:48Z</dcterms:modified>
</cp:coreProperties>
</file>